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95" windowWidth="19320" windowHeight="8985" activeTab="0"/>
  </bookViews>
  <sheets>
    <sheet name="МРСК" sheetId="1" r:id="rId1"/>
  </sheets>
  <definedNames>
    <definedName name="_xlnm.Print_Titles" localSheetId="0">'МРСК'!$2:$5</definedName>
    <definedName name="_xlnm.Print_Area" localSheetId="0">'МРСК'!$A$1:$N$257</definedName>
  </definedNames>
  <calcPr fullCalcOnLoad="1"/>
</workbook>
</file>

<file path=xl/sharedStrings.xml><?xml version="1.0" encoding="utf-8"?>
<sst xmlns="http://schemas.openxmlformats.org/spreadsheetml/2006/main" count="320" uniqueCount="252">
  <si>
    <t>Установленная мощность трансформаторов Sуст. с указанием их количества, шт/ МВА</t>
  </si>
  <si>
    <t>Белгород-1</t>
  </si>
  <si>
    <t>Северная</t>
  </si>
  <si>
    <t>Южная</t>
  </si>
  <si>
    <t>Дубовое</t>
  </si>
  <si>
    <t>Западная</t>
  </si>
  <si>
    <t>Восточная</t>
  </si>
  <si>
    <t>Пищепром</t>
  </si>
  <si>
    <t>Авторемзавод</t>
  </si>
  <si>
    <t>Витаминный комбинат</t>
  </si>
  <si>
    <t>Черемошное</t>
  </si>
  <si>
    <t>Стрелецкая</t>
  </si>
  <si>
    <t>Шебекино</t>
  </si>
  <si>
    <t>Хим. завод</t>
  </si>
  <si>
    <t>Максимовка</t>
  </si>
  <si>
    <t>Томаровка</t>
  </si>
  <si>
    <t>Рудник</t>
  </si>
  <si>
    <t>Строитель</t>
  </si>
  <si>
    <t>Красная  Яруга</t>
  </si>
  <si>
    <t>Готня</t>
  </si>
  <si>
    <t>Ракитное</t>
  </si>
  <si>
    <t>Донец</t>
  </si>
  <si>
    <t>Борисовка</t>
  </si>
  <si>
    <t>Грайворон</t>
  </si>
  <si>
    <t>Ивня</t>
  </si>
  <si>
    <t>Александровка</t>
  </si>
  <si>
    <t>Голофеевка</t>
  </si>
  <si>
    <t>Короча</t>
  </si>
  <si>
    <t>Птицефабрика</t>
  </si>
  <si>
    <t>Казацкие  Бугры</t>
  </si>
  <si>
    <t>Чернянка</t>
  </si>
  <si>
    <t>Журавлики</t>
  </si>
  <si>
    <t>Шеино</t>
  </si>
  <si>
    <t>Н.Оскол</t>
  </si>
  <si>
    <t>Коньшино</t>
  </si>
  <si>
    <t>Ст.Оскол - 1</t>
  </si>
  <si>
    <t>Скородное</t>
  </si>
  <si>
    <t>Архангельское</t>
  </si>
  <si>
    <t>Д.Поляна</t>
  </si>
  <si>
    <t>Серебрянка</t>
  </si>
  <si>
    <t>Оросительная</t>
  </si>
  <si>
    <t>Алексеевка</t>
  </si>
  <si>
    <t>Вейделевка</t>
  </si>
  <si>
    <t>Волоконовка</t>
  </si>
  <si>
    <t>Айдар</t>
  </si>
  <si>
    <t>В.Покровка</t>
  </si>
  <si>
    <t>К.Гвардия</t>
  </si>
  <si>
    <t>Обуховская</t>
  </si>
  <si>
    <t>Пушкарная</t>
  </si>
  <si>
    <t xml:space="preserve">Очистные </t>
  </si>
  <si>
    <t xml:space="preserve">Промышленная </t>
  </si>
  <si>
    <t xml:space="preserve">Центральная </t>
  </si>
  <si>
    <t>6,3</t>
  </si>
  <si>
    <t>Ровеньки-110</t>
  </si>
  <si>
    <t>P</t>
  </si>
  <si>
    <t>Q</t>
  </si>
  <si>
    <t>Table 1</t>
  </si>
  <si>
    <t>No.</t>
  </si>
  <si>
    <t>Object of main substation, voltage class</t>
  </si>
  <si>
    <t>Summary total capacity of Central Substation following the results of measurements of load maximum Sмах</t>
  </si>
  <si>
    <t>MVA</t>
  </si>
  <si>
    <t>Total capacity redistributed according to operating rules, MVA for the time period</t>
  </si>
  <si>
    <t>Min.</t>
  </si>
  <si>
    <t>Total capacity including re-distribution, MVA</t>
  </si>
  <si>
    <t>Current deficite</t>
  </si>
  <si>
    <t>Limiting factors, MVA</t>
  </si>
  <si>
    <t>Permissible load accounted in the n-1 mode, MVA</t>
  </si>
  <si>
    <t>Deficit/proficit of Main Substation, MVA</t>
  </si>
  <si>
    <t>Note</t>
  </si>
  <si>
    <t>One-transformer substations</t>
  </si>
  <si>
    <t>SS-110/35/10kv D.Polyana</t>
  </si>
  <si>
    <t>Sн. MV, МVА</t>
  </si>
  <si>
    <t>Sн. LV, МVА</t>
  </si>
  <si>
    <t>SS-110/35/10kv Konshino</t>
  </si>
  <si>
    <t>SS-110/35/10kv Orositelnaya</t>
  </si>
  <si>
    <t>SS-110/35/6kv Pishcheprom</t>
  </si>
  <si>
    <t>SS-110/35/10kv Rovenki</t>
  </si>
  <si>
    <t>SS-110/35/10kv Serebryanka</t>
  </si>
  <si>
    <t>Sн. LV, MVА</t>
  </si>
  <si>
    <t>SS-35/10kv Afanasyevka</t>
  </si>
  <si>
    <t>SS-35/10kv Borisovka</t>
  </si>
  <si>
    <t>SS-35/10kv Borisy</t>
  </si>
  <si>
    <t>SS-35/10kv Gostishchevo</t>
  </si>
  <si>
    <t>SS-35/10kv Gruzskoe</t>
  </si>
  <si>
    <t>SS-35/10kv Zemsnaryad</t>
  </si>
  <si>
    <t>SS-35/10kv Kazachya Lisitsa</t>
  </si>
  <si>
    <t>SS-35/10kv Kamyzino</t>
  </si>
  <si>
    <t>SS-35/10kv Koloskovo</t>
  </si>
  <si>
    <t>SS-35/10jkv Kryukovo</t>
  </si>
  <si>
    <t>SS-35/10kv Kushchino</t>
  </si>
  <si>
    <t>SS-35/10kv Lopukhinka</t>
  </si>
  <si>
    <t>SS-35/10kv Malakeevo</t>
  </si>
  <si>
    <t>SS-35/10kv Murom</t>
  </si>
  <si>
    <t>SS-35/10kv Nikolaevka</t>
  </si>
  <si>
    <t>SS-35/10kv Nikolskoe</t>
  </si>
  <si>
    <t>SS-35/10kv Pokrovka</t>
  </si>
  <si>
    <t>SS-35/10kv Pyatnitskoe</t>
  </si>
  <si>
    <t>SS-35/10kv Sugar plant Ivnya</t>
  </si>
  <si>
    <t>SS-35/10kv Svistovka</t>
  </si>
  <si>
    <t>SS-35/10kv sovkhoz "Urazovsky"</t>
  </si>
  <si>
    <t>SS-35/10kv Kharkovskoe</t>
  </si>
  <si>
    <t>SS-35/10kv Tserkovnaya</t>
  </si>
  <si>
    <t>Two- and more transformer substations</t>
  </si>
  <si>
    <t>SS-110/6kv Automobile maintenance plant</t>
  </si>
  <si>
    <t>SS-110/35/10kv Aydar</t>
  </si>
  <si>
    <t>SS-110/35/10kv Alexandrovka</t>
  </si>
  <si>
    <t>SS-110/35/10kv Alexeevka</t>
  </si>
  <si>
    <t>SS-110/35/10kv Arkhangelskoe</t>
  </si>
  <si>
    <t>SS-110/6kv Belgorod-1</t>
  </si>
  <si>
    <t>SS-110/35/10kv Borisovka</t>
  </si>
  <si>
    <t>SS-110/35/10kv V.Pokrovka</t>
  </si>
  <si>
    <t>SS-110/35/10kv Veydelevka</t>
  </si>
  <si>
    <t>SS-110/6kv Vitamin plant</t>
  </si>
  <si>
    <t>SS-110/35/10kv Volokonovka</t>
  </si>
  <si>
    <t>SS-110/35/6kv Vostochnaya</t>
  </si>
  <si>
    <t>SS-110/10/6kv Golofeevka</t>
  </si>
  <si>
    <t>SS-110/10kv Gotnya</t>
  </si>
  <si>
    <t>SS-110/35/10kv Grayvoron</t>
  </si>
  <si>
    <t>SS-110/6kv Donets</t>
  </si>
  <si>
    <t>SS-110/10kv Dubovoe</t>
  </si>
  <si>
    <t>SS-110/35/6kv Zhuravliki</t>
  </si>
  <si>
    <t>SS-110/10kv Zapadnaya</t>
  </si>
  <si>
    <t>SS-110/35/10kv Ivnya</t>
  </si>
  <si>
    <t>SS-110/35/10kv K.Gvardiya</t>
  </si>
  <si>
    <t>SS-110/10/6kv Kazatskie Bugry</t>
  </si>
  <si>
    <t>SS-110/35/10kv Korocha</t>
  </si>
  <si>
    <t>SS-110/35/10kv Krasnaya Yaruga</t>
  </si>
  <si>
    <t>SS-110/10/10kv Mayskaya</t>
  </si>
  <si>
    <t>SS-110/35/10kv Maximovka</t>
  </si>
  <si>
    <t>SS-110/35/10kv N.Oskol</t>
  </si>
  <si>
    <t>SS-110/10kv Obukhovskaya</t>
  </si>
  <si>
    <t>SS-110/6kv Ochistnye</t>
  </si>
  <si>
    <t>SS-110/10kv Promyshlennaya</t>
  </si>
  <si>
    <t>SS-110/10kv Poultry plant</t>
  </si>
  <si>
    <t>SS-110/10kv Pushkarnaya</t>
  </si>
  <si>
    <t>SS-110/35/10kv Rakitnoe</t>
  </si>
  <si>
    <t>SS-110/35/6kv Rudnik</t>
  </si>
  <si>
    <t>SS-110/10kv Severnaya</t>
  </si>
  <si>
    <t>SS-110/35/10kv Skorodnoe</t>
  </si>
  <si>
    <t>SS-110/35/6kv St.Oskol - 1</t>
  </si>
  <si>
    <t>SS-110/35/10kv Streletskaya</t>
  </si>
  <si>
    <t>SS-110/6kv Stroitel</t>
  </si>
  <si>
    <t>SS-110/35/10kv Tomarovka</t>
  </si>
  <si>
    <t>SS-110/6kv Chemical plant</t>
  </si>
  <si>
    <t>SS-110/10kv Tsentralnaya</t>
  </si>
  <si>
    <t>SS-110/35/10kv Cheremoshnoe</t>
  </si>
  <si>
    <t>SS-110/35/10kv Chernyanka</t>
  </si>
  <si>
    <t>SS-110/35/6kv Shebekino</t>
  </si>
  <si>
    <t>SS-110/10kv Sheino</t>
  </si>
  <si>
    <t>SS-110/10/6kv Yuzhnaya</t>
  </si>
  <si>
    <t>SS-35/10kv Aleynikovo</t>
  </si>
  <si>
    <t>SS-35/10kv Alexeevka (yak.)</t>
  </si>
  <si>
    <t>SS-35/10kv Alexeevka (kor.)</t>
  </si>
  <si>
    <t>SS-35/10kv Annovka</t>
  </si>
  <si>
    <t>SS-35/10kv Artelnoe</t>
  </si>
  <si>
    <t>SS-35/10kv B.Dvory</t>
  </si>
  <si>
    <t>SS-35/10kv B.Ivanovka</t>
  </si>
  <si>
    <t>SS-35/10kv B.Kolodez</t>
  </si>
  <si>
    <t>SS-35/10kv B.Ples</t>
  </si>
  <si>
    <t>SS-35/10kv B.Troitsa</t>
  </si>
  <si>
    <t>SS-35/10kv Belovskoe</t>
  </si>
  <si>
    <t>SS-35/10kv Belyanka</t>
  </si>
  <si>
    <t>SS-35/10kv Bessonovka</t>
  </si>
  <si>
    <t>SS-35/10kv B.Lubyanki</t>
  </si>
  <si>
    <t>SS-35/10kv V.Mikhailovka</t>
  </si>
  <si>
    <t>SS-35/10kv Varvarovka</t>
  </si>
  <si>
    <t>SS-35/10kv Vengerovka</t>
  </si>
  <si>
    <t>SS-35/10kv Verkhopenye</t>
  </si>
  <si>
    <t>SS-35/10kv Viktoropol</t>
  </si>
  <si>
    <t>SS-35/10kv Vislaya Dubrava</t>
  </si>
  <si>
    <t>SS-35/10kv Vladimirovka</t>
  </si>
  <si>
    <t>SS-35/10kv Water storage</t>
  </si>
  <si>
    <t>SS-35/6kv Vostochnaya</t>
  </si>
  <si>
    <t>SS-35/10kv Vsesvyatka</t>
  </si>
  <si>
    <t>SS-35/10kv Glinnoe</t>
  </si>
  <si>
    <t>SS-35/10kv Golovchino</t>
  </si>
  <si>
    <t>SS-35/10kv Gora-Podol</t>
  </si>
  <si>
    <t>SS-35/10kv Gorodishche</t>
  </si>
  <si>
    <t>SS-35/10kv Dmitrievka</t>
  </si>
  <si>
    <t>SS-35/10kv Dorogoshch</t>
  </si>
  <si>
    <t>SS-35/10kv Dragunka</t>
  </si>
  <si>
    <t>SS-35/10kv Zhuravlevka</t>
  </si>
  <si>
    <t>SS-35/6kv Zhuravliki</t>
  </si>
  <si>
    <t>SS-35/10kv Zavidovka</t>
  </si>
  <si>
    <t>SS-35/6kv Zapadnaya</t>
  </si>
  <si>
    <t>SS-35/10kv Zozuli</t>
  </si>
  <si>
    <t>SS-35/10kv Ivitsa</t>
  </si>
  <si>
    <t>SS-35/10kv Ilovka</t>
  </si>
  <si>
    <t>SS-35/10kv Istobnoe</t>
  </si>
  <si>
    <t>SS-35/10kv Kazatskaya</t>
  </si>
  <si>
    <t>SS-35/10kv Kazinka</t>
  </si>
  <si>
    <t>SS-35/10kv Kamyshevatoe</t>
  </si>
  <si>
    <t>SS-35/10kv Kirovskaya</t>
  </si>
  <si>
    <t>SS-35/10kv Kotovo</t>
  </si>
  <si>
    <t>SS-35/10kv Kochetovka</t>
  </si>
  <si>
    <t>SS-35/10kv Krasnoe</t>
  </si>
  <si>
    <t>SS-35/10kv Kretovo</t>
  </si>
  <si>
    <t>SS-35/10kv Kurasovka</t>
  </si>
  <si>
    <t>SS-35/6kv Lebedi</t>
  </si>
  <si>
    <t>SS-35/6kv Ledovaya</t>
  </si>
  <si>
    <t>SS-35/10kv Livenka</t>
  </si>
  <si>
    <t>SS-35/10kv Lubyanoe</t>
  </si>
  <si>
    <t>SS-35/10kv M.Pristan</t>
  </si>
  <si>
    <t>SS-35/10kv М.Troitsa</t>
  </si>
  <si>
    <t>SS-35/10kv Malinovka</t>
  </si>
  <si>
    <t>SS-35/10kv Mandrovo</t>
  </si>
  <si>
    <t>SS-35/10kv Mukhouderovka</t>
  </si>
  <si>
    <t>SS-35/10kv N.Alexandrovka</t>
  </si>
  <si>
    <t>SS-35/10kv N.Derevnya</t>
  </si>
  <si>
    <t>SS-35/10kv N.Tavolzhanka</t>
  </si>
  <si>
    <t>SS-35/10kv N.Ukolovo</t>
  </si>
  <si>
    <t>SS-35/10kv N.Khutornoe</t>
  </si>
  <si>
    <t>SS-35/10kv Neminushchee</t>
  </si>
  <si>
    <t>SS-35/10kv Nechaevka</t>
  </si>
  <si>
    <t>SS-35/10kv Nikitovka</t>
  </si>
  <si>
    <t>SS-35/10kv Novenkoe</t>
  </si>
  <si>
    <t>SS-35/10kv Oktyabrskaya</t>
  </si>
  <si>
    <t>SS-35/10kv Orlik</t>
  </si>
  <si>
    <t>SS-35/10kv Podolkhi</t>
  </si>
  <si>
    <t>SS-35/10kv Popovka</t>
  </si>
  <si>
    <t>SS-35/10kv Prelestnoe</t>
  </si>
  <si>
    <t>SS-35/6kv Privokzalnaya</t>
  </si>
  <si>
    <t>SS-35/10kv Prilepy</t>
  </si>
  <si>
    <t>SS-35/10kv Printsevka</t>
  </si>
  <si>
    <t>SS-35/10kv Radkovka</t>
  </si>
  <si>
    <t>SS-35/10kv Razdornoe</t>
  </si>
  <si>
    <t>SS-35/10kv Repyakhovka</t>
  </si>
  <si>
    <t>SS-35/10kv Rzhevka</t>
  </si>
  <si>
    <t>SS-35/10kv Rovenki</t>
  </si>
  <si>
    <t>SS-35/10kv Rogovatoe</t>
  </si>
  <si>
    <t>SS-35/10kv Saprykino</t>
  </si>
  <si>
    <t>SS-35/6kv Severnaya</t>
  </si>
  <si>
    <t>SS-35/10kv Setishche</t>
  </si>
  <si>
    <t>SS-35/10kv Slonovka</t>
  </si>
  <si>
    <t>SS-35/6kv St.Oskol -2</t>
  </si>
  <si>
    <t>SS-35/10kv Starikovo</t>
  </si>
  <si>
    <t>SS-35/10kv Tavrovo</t>
  </si>
  <si>
    <t>SS-35/10kv Terebrino</t>
  </si>
  <si>
    <t>SS-35/10kv Urazovo</t>
  </si>
  <si>
    <t>SS-35/10kv Utochka</t>
  </si>
  <si>
    <t>SS-35/6kv Fedoseevka</t>
  </si>
  <si>
    <t>SS-35/10kv Foshchevatvo</t>
  </si>
  <si>
    <t>SS-35/10kv Kholodnoe</t>
  </si>
  <si>
    <t>SS-35/6kv Chernyansky sugar plant</t>
  </si>
  <si>
    <t>SS-35/10kv Shatalovka</t>
  </si>
  <si>
    <t>SS-35/10kv Shakhovka</t>
  </si>
  <si>
    <t>SS-35/10kv Shishino</t>
  </si>
  <si>
    <t>SS-35/10kv Yablonovo</t>
  </si>
  <si>
    <t>SS-35/10kv Yarskoe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</si>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</sst>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b/>
      <sz val="12"/>
      <color indexed="8"/>
      <name val="Times New Roman"/>
      <family val="1"/>
    </font>
    <font>
      <sz val="15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164" fontId="12" fillId="0" borderId="39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65" fontId="9" fillId="0" borderId="39" xfId="0" applyNumberFormat="1" applyFont="1" applyFill="1" applyBorder="1" applyAlignment="1">
      <alignment horizontal="center" vertical="center"/>
    </xf>
    <xf numFmtId="164" fontId="9" fillId="0" borderId="39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 horizontal="left"/>
    </xf>
    <xf numFmtId="164" fontId="9" fillId="0" borderId="34" xfId="0" applyNumberFormat="1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164" fontId="9" fillId="0" borderId="34" xfId="0" applyNumberFormat="1" applyFont="1" applyFill="1" applyBorder="1" applyAlignment="1">
      <alignment horizontal="right" vertical="center"/>
    </xf>
    <xf numFmtId="0" fontId="9" fillId="0" borderId="36" xfId="0" applyFont="1" applyFill="1" applyBorder="1" applyAlignment="1">
      <alignment/>
    </xf>
    <xf numFmtId="164" fontId="7" fillId="0" borderId="0" xfId="0" applyNumberFormat="1" applyFont="1" applyFill="1" applyAlignment="1">
      <alignment horizontal="left"/>
    </xf>
    <xf numFmtId="0" fontId="8" fillId="0" borderId="18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164" fontId="7" fillId="0" borderId="2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40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vertical="center" wrapText="1"/>
    </xf>
    <xf numFmtId="165" fontId="7" fillId="0" borderId="12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S257"/>
  <sheetViews>
    <sheetView tabSelected="1" view="pageBreakPreview" zoomScale="90" zoomScaleNormal="70" zoomScaleSheetLayoutView="90" zoomScalePageLayoutView="0" workbookViewId="0" topLeftCell="A1">
      <pane ySplit="5" topLeftCell="BM6" activePane="bottomLeft" state="frozen"/>
      <selection pane="topLeft" activeCell="A1" sqref="A1"/>
      <selection pane="bottomLeft" activeCell="B62" sqref="B62"/>
    </sheetView>
  </sheetViews>
  <sheetFormatPr defaultColWidth="9.140625" defaultRowHeight="15"/>
  <cols>
    <col min="1" max="1" width="9.140625" style="15" customWidth="1"/>
    <col min="2" max="2" width="44.7109375" style="16" customWidth="1"/>
    <col min="3" max="5" width="23.140625" style="15" hidden="1" customWidth="1"/>
    <col min="6" max="6" width="22.00390625" style="17" customWidth="1"/>
    <col min="7" max="8" width="11.00390625" style="18" customWidth="1"/>
    <col min="9" max="9" width="16.421875" style="15" bestFit="1" customWidth="1"/>
    <col min="10" max="10" width="19.140625" style="15" customWidth="1"/>
    <col min="11" max="11" width="16.00390625" style="15" customWidth="1"/>
    <col min="12" max="13" width="14.00390625" style="15" customWidth="1"/>
    <col min="14" max="14" width="17.57421875" style="15" customWidth="1"/>
    <col min="15" max="15" width="9.140625" style="1" hidden="1" customWidth="1"/>
    <col min="16" max="16" width="12.57421875" style="1" hidden="1" customWidth="1"/>
    <col min="17" max="17" width="12.28125" style="1" hidden="1" customWidth="1"/>
    <col min="18" max="18" width="24.28125" style="1" hidden="1" customWidth="1"/>
    <col min="19" max="19" width="9.140625" style="1" hidden="1" customWidth="1"/>
    <col min="20" max="16384" width="9.140625" style="1" customWidth="1"/>
  </cols>
  <sheetData>
    <row r="1" ht="31.5" customHeight="1" thickBot="1">
      <c r="N1" s="19" t="s">
        <v>56</v>
      </c>
    </row>
    <row r="2" spans="1:14" s="4" customFormat="1" ht="20.25" customHeight="1" thickBot="1">
      <c r="A2" s="135" t="s">
        <v>57</v>
      </c>
      <c r="B2" s="136" t="s">
        <v>58</v>
      </c>
      <c r="C2" s="132" t="s">
        <v>64</v>
      </c>
      <c r="D2" s="133"/>
      <c r="E2" s="133"/>
      <c r="F2" s="133"/>
      <c r="G2" s="133"/>
      <c r="H2" s="133"/>
      <c r="I2" s="133"/>
      <c r="J2" s="133"/>
      <c r="K2" s="133"/>
      <c r="L2" s="114"/>
      <c r="M2" s="115"/>
      <c r="N2" s="129" t="s">
        <v>68</v>
      </c>
    </row>
    <row r="3" spans="1:14" s="4" customFormat="1" ht="141" customHeight="1" thickBot="1">
      <c r="A3" s="123"/>
      <c r="B3" s="124"/>
      <c r="C3" s="124" t="s">
        <v>0</v>
      </c>
      <c r="D3" s="20" t="s">
        <v>54</v>
      </c>
      <c r="E3" s="20" t="s">
        <v>55</v>
      </c>
      <c r="F3" s="21" t="s">
        <v>59</v>
      </c>
      <c r="G3" s="138" t="s">
        <v>61</v>
      </c>
      <c r="H3" s="139"/>
      <c r="I3" s="123" t="s">
        <v>63</v>
      </c>
      <c r="J3" s="123" t="s">
        <v>65</v>
      </c>
      <c r="K3" s="124" t="s">
        <v>66</v>
      </c>
      <c r="L3" s="125" t="s">
        <v>67</v>
      </c>
      <c r="M3" s="126"/>
      <c r="N3" s="130"/>
    </row>
    <row r="4" spans="1:14" s="4" customFormat="1" ht="23.25" customHeight="1" thickBot="1">
      <c r="A4" s="123"/>
      <c r="B4" s="137"/>
      <c r="C4" s="124"/>
      <c r="D4" s="22"/>
      <c r="E4" s="22"/>
      <c r="F4" s="23" t="s">
        <v>60</v>
      </c>
      <c r="G4" s="24" t="s">
        <v>60</v>
      </c>
      <c r="H4" s="24" t="s">
        <v>62</v>
      </c>
      <c r="I4" s="123"/>
      <c r="J4" s="123"/>
      <c r="K4" s="124"/>
      <c r="L4" s="127"/>
      <c r="M4" s="128"/>
      <c r="N4" s="131"/>
    </row>
    <row r="5" spans="1:14" ht="16.5" thickBot="1">
      <c r="A5" s="25">
        <v>1</v>
      </c>
      <c r="B5" s="26">
        <v>2</v>
      </c>
      <c r="C5" s="27">
        <v>4</v>
      </c>
      <c r="D5" s="27"/>
      <c r="E5" s="27"/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134">
        <v>11</v>
      </c>
      <c r="M5" s="134"/>
      <c r="N5" s="25">
        <v>12</v>
      </c>
    </row>
    <row r="6" spans="1:14" s="5" customFormat="1" ht="16.5" thickBot="1">
      <c r="A6" s="28" t="s">
        <v>69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1:17" s="5" customFormat="1" ht="20.25" thickBot="1">
      <c r="A7" s="31">
        <v>1</v>
      </c>
      <c r="B7" s="140" t="s">
        <v>70</v>
      </c>
      <c r="C7" s="32" t="e">
        <f>#REF!</f>
        <v>#REF!</v>
      </c>
      <c r="D7" s="32">
        <f>D8+D9</f>
        <v>1523</v>
      </c>
      <c r="E7" s="32">
        <f>E8+E9</f>
        <v>679</v>
      </c>
      <c r="F7" s="33">
        <f>SQRT(D7*D7+E7*E7)/1000</f>
        <v>1.6675041229334338</v>
      </c>
      <c r="G7" s="34">
        <v>1.457</v>
      </c>
      <c r="H7" s="35">
        <v>45</v>
      </c>
      <c r="I7" s="36">
        <f>G7</f>
        <v>1.457</v>
      </c>
      <c r="J7" s="36">
        <v>0</v>
      </c>
      <c r="K7" s="36">
        <f>G7-J7</f>
        <v>1.457</v>
      </c>
      <c r="L7" s="37">
        <f aca="true" t="shared" si="0" ref="L7:L47">K7-F7</f>
        <v>-0.21050412293343368</v>
      </c>
      <c r="M7" s="119">
        <f>MIN(L7:L9)</f>
        <v>-0.5794173589107325</v>
      </c>
      <c r="N7" s="38"/>
      <c r="P7" s="3" t="s">
        <v>38</v>
      </c>
      <c r="Q7" s="12">
        <v>1.4534596657630372</v>
      </c>
    </row>
    <row r="8" spans="1:17" s="5" customFormat="1" ht="20.25" thickBot="1">
      <c r="A8" s="39"/>
      <c r="B8" s="140" t="s">
        <v>71</v>
      </c>
      <c r="C8" s="40" t="e">
        <f>#REF!</f>
        <v>#REF!</v>
      </c>
      <c r="D8" s="40">
        <v>513</v>
      </c>
      <c r="E8" s="40">
        <v>301</v>
      </c>
      <c r="F8" s="33">
        <f aca="true" t="shared" si="1" ref="F8:F71">SQRT(D8*D8+E8*E8)/1000</f>
        <v>0.5947856756849479</v>
      </c>
      <c r="G8" s="41">
        <v>0.958</v>
      </c>
      <c r="H8" s="42"/>
      <c r="I8" s="43">
        <f aca="true" t="shared" si="2" ref="I8:I47">G8</f>
        <v>0.958</v>
      </c>
      <c r="J8" s="43">
        <v>0</v>
      </c>
      <c r="K8" s="44">
        <f aca="true" t="shared" si="3" ref="K8:K47">G8-J8</f>
        <v>0.958</v>
      </c>
      <c r="L8" s="45">
        <f t="shared" si="0"/>
        <v>0.3632143243150521</v>
      </c>
      <c r="M8" s="117"/>
      <c r="N8" s="46"/>
      <c r="P8" s="2" t="s">
        <v>34</v>
      </c>
      <c r="Q8" s="12">
        <v>0.38327144427937754</v>
      </c>
    </row>
    <row r="9" spans="1:17" s="5" customFormat="1" ht="20.25" thickBot="1">
      <c r="A9" s="47"/>
      <c r="B9" s="140" t="s">
        <v>72</v>
      </c>
      <c r="C9" s="48" t="e">
        <f>#REF!</f>
        <v>#REF!</v>
      </c>
      <c r="D9" s="48">
        <v>1010</v>
      </c>
      <c r="E9" s="48">
        <v>378</v>
      </c>
      <c r="F9" s="33">
        <f t="shared" si="1"/>
        <v>1.0784173589107326</v>
      </c>
      <c r="G9" s="49">
        <v>0.4990000000000001</v>
      </c>
      <c r="H9" s="50"/>
      <c r="I9" s="51">
        <f t="shared" si="2"/>
        <v>0.4990000000000001</v>
      </c>
      <c r="J9" s="51">
        <v>0</v>
      </c>
      <c r="K9" s="52">
        <f>G9-J9</f>
        <v>0.4990000000000001</v>
      </c>
      <c r="L9" s="53">
        <f>K9-F9</f>
        <v>-0.5794173589107325</v>
      </c>
      <c r="M9" s="118"/>
      <c r="N9" s="54"/>
      <c r="P9" s="2" t="s">
        <v>40</v>
      </c>
      <c r="Q9" s="12">
        <v>11.606508217375284</v>
      </c>
    </row>
    <row r="10" spans="1:17" s="5" customFormat="1" ht="21" thickBot="1" thickTop="1">
      <c r="A10" s="55">
        <v>2</v>
      </c>
      <c r="B10" s="140" t="s">
        <v>73</v>
      </c>
      <c r="C10" s="56" t="e">
        <f>#REF!</f>
        <v>#REF!</v>
      </c>
      <c r="D10" s="56">
        <f>D11+D12</f>
        <v>375</v>
      </c>
      <c r="E10" s="56">
        <f>E11+E12</f>
        <v>154</v>
      </c>
      <c r="F10" s="33">
        <f>SQRT(D10*D10+E10*E10)/1000</f>
        <v>0.40538993574088644</v>
      </c>
      <c r="G10" s="57">
        <v>0.39</v>
      </c>
      <c r="H10" s="58">
        <v>20</v>
      </c>
      <c r="I10" s="59">
        <f t="shared" si="2"/>
        <v>0.39</v>
      </c>
      <c r="J10" s="59">
        <v>0</v>
      </c>
      <c r="K10" s="59">
        <f t="shared" si="3"/>
        <v>0.39</v>
      </c>
      <c r="L10" s="60">
        <f t="shared" si="0"/>
        <v>-0.015389935740886429</v>
      </c>
      <c r="M10" s="116">
        <f>MIN(L10:L12)</f>
        <v>-0.015389935740886429</v>
      </c>
      <c r="N10" s="61"/>
      <c r="P10" s="2" t="s">
        <v>7</v>
      </c>
      <c r="Q10" s="12">
        <v>6.430870081101001</v>
      </c>
    </row>
    <row r="11" spans="1:17" s="5" customFormat="1" ht="20.25" thickBot="1">
      <c r="A11" s="39"/>
      <c r="B11" s="140" t="s">
        <v>71</v>
      </c>
      <c r="C11" s="40" t="e">
        <f>#REF!</f>
        <v>#REF!</v>
      </c>
      <c r="D11" s="40"/>
      <c r="E11" s="40"/>
      <c r="F11" s="33">
        <f t="shared" si="1"/>
        <v>0</v>
      </c>
      <c r="G11" s="41">
        <v>0</v>
      </c>
      <c r="H11" s="42"/>
      <c r="I11" s="43">
        <f t="shared" si="2"/>
        <v>0</v>
      </c>
      <c r="J11" s="43">
        <v>0</v>
      </c>
      <c r="K11" s="44">
        <f t="shared" si="3"/>
        <v>0</v>
      </c>
      <c r="L11" s="45">
        <f t="shared" si="0"/>
        <v>0</v>
      </c>
      <c r="M11" s="117"/>
      <c r="N11" s="46"/>
      <c r="P11" s="2" t="s">
        <v>53</v>
      </c>
      <c r="Q11" s="12">
        <v>2.290230119442149</v>
      </c>
    </row>
    <row r="12" spans="1:17" s="5" customFormat="1" ht="20.25" thickBot="1">
      <c r="A12" s="47"/>
      <c r="B12" s="140" t="s">
        <v>72</v>
      </c>
      <c r="C12" s="48" t="e">
        <f>#REF!</f>
        <v>#REF!</v>
      </c>
      <c r="D12" s="48">
        <v>375</v>
      </c>
      <c r="E12" s="48">
        <v>154</v>
      </c>
      <c r="F12" s="33">
        <f t="shared" si="1"/>
        <v>0.40538993574088644</v>
      </c>
      <c r="G12" s="49">
        <v>0.39</v>
      </c>
      <c r="H12" s="50"/>
      <c r="I12" s="51">
        <f t="shared" si="2"/>
        <v>0.39</v>
      </c>
      <c r="J12" s="51">
        <v>0</v>
      </c>
      <c r="K12" s="52">
        <f t="shared" si="3"/>
        <v>0.39</v>
      </c>
      <c r="L12" s="53">
        <f t="shared" si="0"/>
        <v>-0.015389935740886429</v>
      </c>
      <c r="M12" s="118"/>
      <c r="N12" s="54"/>
      <c r="P12" s="2" t="s">
        <v>39</v>
      </c>
      <c r="Q12" s="12">
        <v>1.2338674969379815</v>
      </c>
    </row>
    <row r="13" spans="1:14" s="5" customFormat="1" ht="17.25" thickBot="1" thickTop="1">
      <c r="A13" s="62">
        <v>3</v>
      </c>
      <c r="B13" s="140" t="s">
        <v>74</v>
      </c>
      <c r="C13" s="63" t="e">
        <f>#REF!</f>
        <v>#REF!</v>
      </c>
      <c r="D13" s="63">
        <f>D14+D15</f>
        <v>11884</v>
      </c>
      <c r="E13" s="63">
        <f>E14+E15</f>
        <v>2898</v>
      </c>
      <c r="F13" s="33">
        <f>SQRT(D13*D13+E13*E13)/1000</f>
        <v>12.23224672740049</v>
      </c>
      <c r="G13" s="64">
        <v>11.607</v>
      </c>
      <c r="H13" s="65">
        <v>120</v>
      </c>
      <c r="I13" s="44">
        <f t="shared" si="2"/>
        <v>11.607</v>
      </c>
      <c r="J13" s="44">
        <v>0</v>
      </c>
      <c r="K13" s="44">
        <f t="shared" si="3"/>
        <v>11.607</v>
      </c>
      <c r="L13" s="66">
        <f t="shared" si="0"/>
        <v>-0.6252467274004907</v>
      </c>
      <c r="M13" s="121">
        <f>MIN(L13:L15)</f>
        <v>-0.9052504435536761</v>
      </c>
      <c r="N13" s="67"/>
    </row>
    <row r="14" spans="1:14" s="5" customFormat="1" ht="16.5" thickBot="1">
      <c r="A14" s="39"/>
      <c r="B14" s="140" t="s">
        <v>71</v>
      </c>
      <c r="C14" s="40" t="e">
        <f>#REF!</f>
        <v>#REF!</v>
      </c>
      <c r="D14" s="40">
        <v>9059</v>
      </c>
      <c r="E14" s="40">
        <v>2898</v>
      </c>
      <c r="F14" s="33">
        <f t="shared" si="1"/>
        <v>9.511250443553676</v>
      </c>
      <c r="G14" s="41">
        <v>8.606</v>
      </c>
      <c r="H14" s="42"/>
      <c r="I14" s="43">
        <f t="shared" si="2"/>
        <v>8.606</v>
      </c>
      <c r="J14" s="43">
        <v>0</v>
      </c>
      <c r="K14" s="44">
        <f t="shared" si="3"/>
        <v>8.606</v>
      </c>
      <c r="L14" s="45">
        <f t="shared" si="0"/>
        <v>-0.9052504435536761</v>
      </c>
      <c r="M14" s="117"/>
      <c r="N14" s="46"/>
    </row>
    <row r="15" spans="1:14" s="5" customFormat="1" ht="16.5" thickBot="1">
      <c r="A15" s="68"/>
      <c r="B15" s="140" t="s">
        <v>72</v>
      </c>
      <c r="C15" s="69" t="e">
        <f>#REF!</f>
        <v>#REF!</v>
      </c>
      <c r="D15" s="69">
        <v>2825</v>
      </c>
      <c r="E15" s="69"/>
      <c r="F15" s="33">
        <f t="shared" si="1"/>
        <v>2.825</v>
      </c>
      <c r="G15" s="70">
        <v>3.0009999999999994</v>
      </c>
      <c r="H15" s="71"/>
      <c r="I15" s="72">
        <f t="shared" si="2"/>
        <v>3.0009999999999994</v>
      </c>
      <c r="J15" s="72">
        <v>0</v>
      </c>
      <c r="K15" s="73">
        <f t="shared" si="3"/>
        <v>3.0009999999999994</v>
      </c>
      <c r="L15" s="74">
        <f t="shared" si="0"/>
        <v>0.17599999999999927</v>
      </c>
      <c r="M15" s="120"/>
      <c r="N15" s="75"/>
    </row>
    <row r="16" spans="1:14" s="5" customFormat="1" ht="17.25" thickBot="1" thickTop="1">
      <c r="A16" s="55">
        <v>4</v>
      </c>
      <c r="B16" s="140" t="s">
        <v>75</v>
      </c>
      <c r="C16" s="56" t="e">
        <f>#REF!</f>
        <v>#REF!</v>
      </c>
      <c r="D16" s="56">
        <f>D17+D18</f>
        <v>6036</v>
      </c>
      <c r="E16" s="56">
        <f>E17+E18</f>
        <v>1850</v>
      </c>
      <c r="F16" s="33">
        <f>SQRT(D16*D16+E16*E16)/1000</f>
        <v>6.313144699751464</v>
      </c>
      <c r="G16" s="57">
        <v>6.679</v>
      </c>
      <c r="H16" s="58">
        <v>120</v>
      </c>
      <c r="I16" s="59">
        <f t="shared" si="2"/>
        <v>6.679</v>
      </c>
      <c r="J16" s="59">
        <v>0</v>
      </c>
      <c r="K16" s="59">
        <f t="shared" si="3"/>
        <v>6.679</v>
      </c>
      <c r="L16" s="60">
        <f t="shared" si="0"/>
        <v>0.3658553002485361</v>
      </c>
      <c r="M16" s="116">
        <f>MIN(L16:L18)</f>
        <v>-0.24768830459162405</v>
      </c>
      <c r="N16" s="61"/>
    </row>
    <row r="17" spans="1:14" s="5" customFormat="1" ht="16.5" thickBot="1">
      <c r="A17" s="39"/>
      <c r="B17" s="140" t="s">
        <v>71</v>
      </c>
      <c r="C17" s="40" t="e">
        <f>#REF!</f>
        <v>#REF!</v>
      </c>
      <c r="D17" s="40">
        <v>2171</v>
      </c>
      <c r="E17" s="40">
        <v>662</v>
      </c>
      <c r="F17" s="33">
        <f t="shared" si="1"/>
        <v>2.269688304591624</v>
      </c>
      <c r="G17" s="41">
        <v>2.022</v>
      </c>
      <c r="H17" s="42"/>
      <c r="I17" s="43">
        <f t="shared" si="2"/>
        <v>2.022</v>
      </c>
      <c r="J17" s="43">
        <v>0</v>
      </c>
      <c r="K17" s="44">
        <f t="shared" si="3"/>
        <v>2.022</v>
      </c>
      <c r="L17" s="45">
        <f t="shared" si="0"/>
        <v>-0.24768830459162405</v>
      </c>
      <c r="M17" s="117"/>
      <c r="N17" s="46"/>
    </row>
    <row r="18" spans="1:14" s="5" customFormat="1" ht="16.5" thickBot="1">
      <c r="A18" s="47"/>
      <c r="B18" s="140" t="s">
        <v>72</v>
      </c>
      <c r="C18" s="48" t="e">
        <f>#REF!</f>
        <v>#REF!</v>
      </c>
      <c r="D18" s="48">
        <v>3865</v>
      </c>
      <c r="E18" s="48">
        <v>1188</v>
      </c>
      <c r="F18" s="33">
        <f t="shared" si="1"/>
        <v>4.043460028243138</v>
      </c>
      <c r="G18" s="49">
        <v>4.657</v>
      </c>
      <c r="H18" s="50"/>
      <c r="I18" s="51">
        <f t="shared" si="2"/>
        <v>4.657</v>
      </c>
      <c r="J18" s="51">
        <v>0</v>
      </c>
      <c r="K18" s="52">
        <f t="shared" si="3"/>
        <v>4.657</v>
      </c>
      <c r="L18" s="53">
        <f t="shared" si="0"/>
        <v>0.6135399717568619</v>
      </c>
      <c r="M18" s="118"/>
      <c r="N18" s="54"/>
    </row>
    <row r="19" spans="1:14" s="5" customFormat="1" ht="17.25" thickBot="1" thickTop="1">
      <c r="A19" s="31">
        <v>5</v>
      </c>
      <c r="B19" s="140" t="s">
        <v>76</v>
      </c>
      <c r="C19" s="32" t="e">
        <f>#REF!</f>
        <v>#REF!</v>
      </c>
      <c r="D19" s="32">
        <f>D20+D21</f>
        <v>2453</v>
      </c>
      <c r="E19" s="32">
        <f>E20+E21</f>
        <v>976</v>
      </c>
      <c r="F19" s="33">
        <f t="shared" si="1"/>
        <v>2.6400350376462813</v>
      </c>
      <c r="G19" s="34">
        <v>3.44</v>
      </c>
      <c r="H19" s="35">
        <v>120</v>
      </c>
      <c r="I19" s="36">
        <f t="shared" si="2"/>
        <v>3.44</v>
      </c>
      <c r="J19" s="36">
        <v>0</v>
      </c>
      <c r="K19" s="36">
        <f t="shared" si="3"/>
        <v>3.44</v>
      </c>
      <c r="L19" s="37">
        <f t="shared" si="0"/>
        <v>0.7999649623537186</v>
      </c>
      <c r="M19" s="119">
        <f>MIN(L19:L21)</f>
        <v>0.7999649623537186</v>
      </c>
      <c r="N19" s="38"/>
    </row>
    <row r="20" spans="1:14" s="5" customFormat="1" ht="16.5" thickBot="1">
      <c r="A20" s="39"/>
      <c r="B20" s="140" t="s">
        <v>71</v>
      </c>
      <c r="C20" s="40" t="e">
        <f>#REF!</f>
        <v>#REF!</v>
      </c>
      <c r="D20" s="40">
        <v>2</v>
      </c>
      <c r="E20" s="40">
        <v>34</v>
      </c>
      <c r="F20" s="33">
        <f t="shared" si="1"/>
        <v>0.03405877273185281</v>
      </c>
      <c r="G20" s="41">
        <v>4</v>
      </c>
      <c r="H20" s="42"/>
      <c r="I20" s="43">
        <f t="shared" si="2"/>
        <v>4</v>
      </c>
      <c r="J20" s="43">
        <v>0</v>
      </c>
      <c r="K20" s="44">
        <f t="shared" si="3"/>
        <v>4</v>
      </c>
      <c r="L20" s="45">
        <f t="shared" si="0"/>
        <v>3.9659412272681474</v>
      </c>
      <c r="M20" s="117"/>
      <c r="N20" s="46"/>
    </row>
    <row r="21" spans="1:14" s="5" customFormat="1" ht="16.5" thickBot="1">
      <c r="A21" s="68"/>
      <c r="B21" s="140" t="s">
        <v>72</v>
      </c>
      <c r="C21" s="69" t="e">
        <f>#REF!</f>
        <v>#REF!</v>
      </c>
      <c r="D21" s="69">
        <v>2451</v>
      </c>
      <c r="E21" s="69">
        <v>942</v>
      </c>
      <c r="F21" s="33">
        <f t="shared" si="1"/>
        <v>2.6257884530174933</v>
      </c>
      <c r="G21" s="70">
        <v>3.44</v>
      </c>
      <c r="H21" s="71"/>
      <c r="I21" s="72">
        <f t="shared" si="2"/>
        <v>3.44</v>
      </c>
      <c r="J21" s="72">
        <v>0</v>
      </c>
      <c r="K21" s="73">
        <f t="shared" si="3"/>
        <v>3.44</v>
      </c>
      <c r="L21" s="74">
        <f t="shared" si="0"/>
        <v>0.8142115469825066</v>
      </c>
      <c r="M21" s="120"/>
      <c r="N21" s="75"/>
    </row>
    <row r="22" spans="1:14" s="5" customFormat="1" ht="17.25" thickBot="1" thickTop="1">
      <c r="A22" s="55">
        <v>6</v>
      </c>
      <c r="B22" s="140" t="s">
        <v>77</v>
      </c>
      <c r="C22" s="56" t="e">
        <f>#REF!</f>
        <v>#REF!</v>
      </c>
      <c r="D22" s="56">
        <f>D23+D24</f>
        <v>1181</v>
      </c>
      <c r="E22" s="56">
        <f>E23+E24</f>
        <v>534</v>
      </c>
      <c r="F22" s="33">
        <f t="shared" si="1"/>
        <v>1.2961161213409855</v>
      </c>
      <c r="G22" s="57">
        <v>1.78</v>
      </c>
      <c r="H22" s="58">
        <v>45</v>
      </c>
      <c r="I22" s="59">
        <f t="shared" si="2"/>
        <v>1.78</v>
      </c>
      <c r="J22" s="59">
        <v>0</v>
      </c>
      <c r="K22" s="59">
        <f t="shared" si="3"/>
        <v>1.78</v>
      </c>
      <c r="L22" s="60">
        <f t="shared" si="0"/>
        <v>0.4838838786590145</v>
      </c>
      <c r="M22" s="116">
        <f>MIN(L22:L24)</f>
        <v>0</v>
      </c>
      <c r="N22" s="61"/>
    </row>
    <row r="23" spans="1:14" s="5" customFormat="1" ht="16.5" thickBot="1">
      <c r="A23" s="39"/>
      <c r="B23" s="140" t="s">
        <v>71</v>
      </c>
      <c r="C23" s="40" t="e">
        <f>#REF!</f>
        <v>#REF!</v>
      </c>
      <c r="D23" s="40">
        <v>0</v>
      </c>
      <c r="E23" s="40">
        <v>0</v>
      </c>
      <c r="F23" s="33">
        <f t="shared" si="1"/>
        <v>0</v>
      </c>
      <c r="G23" s="41">
        <v>0</v>
      </c>
      <c r="H23" s="42"/>
      <c r="I23" s="43">
        <f t="shared" si="2"/>
        <v>0</v>
      </c>
      <c r="J23" s="43">
        <v>0</v>
      </c>
      <c r="K23" s="44">
        <f t="shared" si="3"/>
        <v>0</v>
      </c>
      <c r="L23" s="45">
        <f t="shared" si="0"/>
        <v>0</v>
      </c>
      <c r="M23" s="117"/>
      <c r="N23" s="46"/>
    </row>
    <row r="24" spans="1:14" s="5" customFormat="1" ht="16.5" thickBot="1">
      <c r="A24" s="47"/>
      <c r="B24" s="140" t="s">
        <v>78</v>
      </c>
      <c r="C24" s="48" t="e">
        <f>#REF!</f>
        <v>#REF!</v>
      </c>
      <c r="D24" s="48">
        <v>1181</v>
      </c>
      <c r="E24" s="48">
        <v>534</v>
      </c>
      <c r="F24" s="33">
        <f t="shared" si="1"/>
        <v>1.2961161213409855</v>
      </c>
      <c r="G24" s="49">
        <v>1.78</v>
      </c>
      <c r="H24" s="50"/>
      <c r="I24" s="51">
        <f t="shared" si="2"/>
        <v>1.78</v>
      </c>
      <c r="J24" s="51">
        <v>0</v>
      </c>
      <c r="K24" s="52">
        <f t="shared" si="3"/>
        <v>1.78</v>
      </c>
      <c r="L24" s="53">
        <f t="shared" si="0"/>
        <v>0.4838838786590145</v>
      </c>
      <c r="M24" s="118"/>
      <c r="N24" s="54"/>
    </row>
    <row r="25" spans="1:14" s="5" customFormat="1" ht="17.25" thickBot="1" thickTop="1">
      <c r="A25" s="39">
        <v>7</v>
      </c>
      <c r="B25" s="140" t="s">
        <v>79</v>
      </c>
      <c r="C25" s="42" t="e">
        <f>#REF!</f>
        <v>#REF!</v>
      </c>
      <c r="D25" s="42">
        <v>868</v>
      </c>
      <c r="E25" s="42">
        <v>280</v>
      </c>
      <c r="F25" s="33">
        <f t="shared" si="1"/>
        <v>0.9120438585945305</v>
      </c>
      <c r="G25" s="43">
        <v>0.6464</v>
      </c>
      <c r="H25" s="76">
        <v>45</v>
      </c>
      <c r="I25" s="43">
        <f t="shared" si="2"/>
        <v>0.6464</v>
      </c>
      <c r="J25" s="43">
        <v>0</v>
      </c>
      <c r="K25" s="44">
        <f t="shared" si="3"/>
        <v>0.6464</v>
      </c>
      <c r="L25" s="45">
        <f t="shared" si="0"/>
        <v>-0.26564385859453055</v>
      </c>
      <c r="M25" s="45">
        <f>L25</f>
        <v>-0.26564385859453055</v>
      </c>
      <c r="N25" s="46"/>
    </row>
    <row r="26" spans="1:14" s="5" customFormat="1" ht="16.5" thickBot="1">
      <c r="A26" s="39">
        <v>8</v>
      </c>
      <c r="B26" s="140" t="s">
        <v>80</v>
      </c>
      <c r="C26" s="42" t="e">
        <f>#REF!</f>
        <v>#REF!</v>
      </c>
      <c r="D26" s="42">
        <v>576</v>
      </c>
      <c r="E26" s="42">
        <v>192</v>
      </c>
      <c r="F26" s="33">
        <f t="shared" si="1"/>
        <v>0.6071573107523288</v>
      </c>
      <c r="G26" s="43">
        <v>0.6835</v>
      </c>
      <c r="H26" s="76">
        <v>45</v>
      </c>
      <c r="I26" s="43">
        <f t="shared" si="2"/>
        <v>0.6835</v>
      </c>
      <c r="J26" s="43">
        <v>0</v>
      </c>
      <c r="K26" s="44">
        <f t="shared" si="3"/>
        <v>0.6835</v>
      </c>
      <c r="L26" s="45">
        <f t="shared" si="0"/>
        <v>0.07634268924767118</v>
      </c>
      <c r="M26" s="45">
        <f aca="true" t="shared" si="4" ref="M26:M47">L26</f>
        <v>0.07634268924767118</v>
      </c>
      <c r="N26" s="46"/>
    </row>
    <row r="27" spans="1:14" s="5" customFormat="1" ht="16.5" thickBot="1">
      <c r="A27" s="39">
        <v>9</v>
      </c>
      <c r="B27" s="140" t="s">
        <v>81</v>
      </c>
      <c r="C27" s="42" t="e">
        <f>#REF!</f>
        <v>#REF!</v>
      </c>
      <c r="D27" s="42">
        <v>432</v>
      </c>
      <c r="E27" s="42">
        <v>234</v>
      </c>
      <c r="F27" s="33">
        <f t="shared" si="1"/>
        <v>0.4913043863024225</v>
      </c>
      <c r="G27" s="43">
        <v>0</v>
      </c>
      <c r="H27" s="76">
        <v>20</v>
      </c>
      <c r="I27" s="43">
        <f t="shared" si="2"/>
        <v>0</v>
      </c>
      <c r="J27" s="43">
        <v>0</v>
      </c>
      <c r="K27" s="44">
        <f t="shared" si="3"/>
        <v>0</v>
      </c>
      <c r="L27" s="45">
        <f t="shared" si="0"/>
        <v>-0.4913043863024225</v>
      </c>
      <c r="M27" s="45">
        <f t="shared" si="4"/>
        <v>-0.4913043863024225</v>
      </c>
      <c r="N27" s="46"/>
    </row>
    <row r="28" spans="1:14" s="5" customFormat="1" ht="16.5" thickBot="1">
      <c r="A28" s="39">
        <v>10</v>
      </c>
      <c r="B28" s="140" t="s">
        <v>82</v>
      </c>
      <c r="C28" s="42" t="e">
        <f>#REF!</f>
        <v>#REF!</v>
      </c>
      <c r="D28" s="42">
        <v>3792</v>
      </c>
      <c r="E28" s="42">
        <v>1440</v>
      </c>
      <c r="F28" s="33">
        <f t="shared" si="1"/>
        <v>4.0562130121580156</v>
      </c>
      <c r="G28" s="43">
        <v>2.64</v>
      </c>
      <c r="H28" s="76">
        <v>80</v>
      </c>
      <c r="I28" s="43">
        <f t="shared" si="2"/>
        <v>2.64</v>
      </c>
      <c r="J28" s="43">
        <v>0</v>
      </c>
      <c r="K28" s="44">
        <f t="shared" si="3"/>
        <v>2.64</v>
      </c>
      <c r="L28" s="45">
        <f t="shared" si="0"/>
        <v>-1.4162130121580154</v>
      </c>
      <c r="M28" s="45">
        <f t="shared" si="4"/>
        <v>-1.4162130121580154</v>
      </c>
      <c r="N28" s="46"/>
    </row>
    <row r="29" spans="1:14" s="5" customFormat="1" ht="16.5" thickBot="1">
      <c r="A29" s="39">
        <v>11</v>
      </c>
      <c r="B29" s="140" t="s">
        <v>83</v>
      </c>
      <c r="C29" s="42" t="e">
        <f>#REF!</f>
        <v>#REF!</v>
      </c>
      <c r="D29" s="42">
        <v>606</v>
      </c>
      <c r="E29" s="42">
        <v>264</v>
      </c>
      <c r="F29" s="33">
        <f t="shared" si="1"/>
        <v>0.6610083206738021</v>
      </c>
      <c r="G29" s="43">
        <v>1.05</v>
      </c>
      <c r="H29" s="76">
        <v>80</v>
      </c>
      <c r="I29" s="43">
        <f t="shared" si="2"/>
        <v>1.05</v>
      </c>
      <c r="J29" s="43">
        <v>0</v>
      </c>
      <c r="K29" s="44">
        <f t="shared" si="3"/>
        <v>1.05</v>
      </c>
      <c r="L29" s="45">
        <f t="shared" si="0"/>
        <v>0.38899167932619794</v>
      </c>
      <c r="M29" s="45">
        <f t="shared" si="4"/>
        <v>0.38899167932619794</v>
      </c>
      <c r="N29" s="46"/>
    </row>
    <row r="30" spans="1:14" s="5" customFormat="1" ht="16.5" thickBot="1">
      <c r="A30" s="39">
        <v>12</v>
      </c>
      <c r="B30" s="140" t="s">
        <v>84</v>
      </c>
      <c r="C30" s="42" t="e">
        <f>#REF!</f>
        <v>#REF!</v>
      </c>
      <c r="D30" s="42">
        <v>14</v>
      </c>
      <c r="E30" s="42">
        <v>14</v>
      </c>
      <c r="F30" s="33">
        <f t="shared" si="1"/>
        <v>0.01979898987322333</v>
      </c>
      <c r="G30" s="43">
        <v>0</v>
      </c>
      <c r="H30" s="76"/>
      <c r="I30" s="43">
        <f t="shared" si="2"/>
        <v>0</v>
      </c>
      <c r="J30" s="43">
        <v>0</v>
      </c>
      <c r="K30" s="44">
        <f t="shared" si="3"/>
        <v>0</v>
      </c>
      <c r="L30" s="45">
        <f t="shared" si="0"/>
        <v>-0.01979898987322333</v>
      </c>
      <c r="M30" s="45">
        <f t="shared" si="4"/>
        <v>-0.01979898987322333</v>
      </c>
      <c r="N30" s="46"/>
    </row>
    <row r="31" spans="1:14" s="5" customFormat="1" ht="16.5" thickBot="1">
      <c r="A31" s="39">
        <v>13</v>
      </c>
      <c r="B31" s="140" t="s">
        <v>85</v>
      </c>
      <c r="C31" s="42" t="e">
        <f>#REF!</f>
        <v>#REF!</v>
      </c>
      <c r="D31" s="42">
        <v>360</v>
      </c>
      <c r="E31" s="42">
        <v>112</v>
      </c>
      <c r="F31" s="33">
        <f t="shared" si="1"/>
        <v>0.3770198933743417</v>
      </c>
      <c r="G31" s="43">
        <v>0</v>
      </c>
      <c r="H31" s="76"/>
      <c r="I31" s="43">
        <f t="shared" si="2"/>
        <v>0</v>
      </c>
      <c r="J31" s="43">
        <v>0</v>
      </c>
      <c r="K31" s="44">
        <f t="shared" si="3"/>
        <v>0</v>
      </c>
      <c r="L31" s="45">
        <f t="shared" si="0"/>
        <v>-0.3770198933743417</v>
      </c>
      <c r="M31" s="45">
        <f t="shared" si="4"/>
        <v>-0.3770198933743417</v>
      </c>
      <c r="N31" s="46"/>
    </row>
    <row r="32" spans="1:14" s="5" customFormat="1" ht="16.5" thickBot="1">
      <c r="A32" s="39">
        <v>14</v>
      </c>
      <c r="B32" s="140" t="s">
        <v>86</v>
      </c>
      <c r="C32" s="42" t="e">
        <f>#REF!</f>
        <v>#REF!</v>
      </c>
      <c r="D32" s="42">
        <v>992</v>
      </c>
      <c r="E32" s="42">
        <v>392</v>
      </c>
      <c r="F32" s="33">
        <f t="shared" si="1"/>
        <v>1.0666433330781195</v>
      </c>
      <c r="G32" s="43">
        <v>0.541</v>
      </c>
      <c r="H32" s="76">
        <v>45</v>
      </c>
      <c r="I32" s="43">
        <f t="shared" si="2"/>
        <v>0.541</v>
      </c>
      <c r="J32" s="43">
        <v>0</v>
      </c>
      <c r="K32" s="44">
        <f t="shared" si="3"/>
        <v>0.541</v>
      </c>
      <c r="L32" s="45">
        <f t="shared" si="0"/>
        <v>-0.5256433330781195</v>
      </c>
      <c r="M32" s="45">
        <f t="shared" si="4"/>
        <v>-0.5256433330781195</v>
      </c>
      <c r="N32" s="46"/>
    </row>
    <row r="33" spans="1:14" s="5" customFormat="1" ht="16.5" thickBot="1">
      <c r="A33" s="39">
        <v>15</v>
      </c>
      <c r="B33" s="140" t="s">
        <v>87</v>
      </c>
      <c r="C33" s="42" t="e">
        <f>#REF!</f>
        <v>#REF!</v>
      </c>
      <c r="D33" s="42">
        <v>2000</v>
      </c>
      <c r="E33" s="42">
        <v>624</v>
      </c>
      <c r="F33" s="33">
        <f t="shared" si="1"/>
        <v>2.095083769208286</v>
      </c>
      <c r="G33" s="43">
        <v>1.6626</v>
      </c>
      <c r="H33" s="76">
        <v>45</v>
      </c>
      <c r="I33" s="43">
        <f t="shared" si="2"/>
        <v>1.6626</v>
      </c>
      <c r="J33" s="43">
        <v>0</v>
      </c>
      <c r="K33" s="44">
        <f t="shared" si="3"/>
        <v>1.6626</v>
      </c>
      <c r="L33" s="45">
        <f t="shared" si="0"/>
        <v>-0.43248376920828613</v>
      </c>
      <c r="M33" s="45">
        <f t="shared" si="4"/>
        <v>-0.43248376920828613</v>
      </c>
      <c r="N33" s="46"/>
    </row>
    <row r="34" spans="1:14" s="5" customFormat="1" ht="16.5" thickBot="1">
      <c r="A34" s="39">
        <v>16</v>
      </c>
      <c r="B34" s="140" t="s">
        <v>88</v>
      </c>
      <c r="C34" s="42" t="e">
        <f>#REF!</f>
        <v>#REF!</v>
      </c>
      <c r="D34" s="42">
        <v>1584</v>
      </c>
      <c r="E34" s="42">
        <v>492</v>
      </c>
      <c r="F34" s="33">
        <f t="shared" si="1"/>
        <v>1.6586500535073696</v>
      </c>
      <c r="G34" s="43">
        <v>1.55</v>
      </c>
      <c r="H34" s="76">
        <v>45</v>
      </c>
      <c r="I34" s="43">
        <f t="shared" si="2"/>
        <v>1.55</v>
      </c>
      <c r="J34" s="43">
        <v>0</v>
      </c>
      <c r="K34" s="44">
        <f t="shared" si="3"/>
        <v>1.55</v>
      </c>
      <c r="L34" s="45">
        <f t="shared" si="0"/>
        <v>-0.10865005350736956</v>
      </c>
      <c r="M34" s="45">
        <f t="shared" si="4"/>
        <v>-0.10865005350736956</v>
      </c>
      <c r="N34" s="46"/>
    </row>
    <row r="35" spans="1:14" s="5" customFormat="1" ht="16.5" thickBot="1">
      <c r="A35" s="39">
        <v>17</v>
      </c>
      <c r="B35" s="140" t="s">
        <v>89</v>
      </c>
      <c r="C35" s="42" t="e">
        <f>#REF!</f>
        <v>#REF!</v>
      </c>
      <c r="D35" s="42">
        <v>384</v>
      </c>
      <c r="E35" s="42">
        <v>144</v>
      </c>
      <c r="F35" s="33">
        <f t="shared" si="1"/>
        <v>0.4101121797752415</v>
      </c>
      <c r="G35" s="43">
        <v>0.4101</v>
      </c>
      <c r="H35" s="76">
        <v>80</v>
      </c>
      <c r="I35" s="43">
        <f t="shared" si="2"/>
        <v>0.4101</v>
      </c>
      <c r="J35" s="43">
        <v>0</v>
      </c>
      <c r="K35" s="44">
        <f t="shared" si="3"/>
        <v>0.4101</v>
      </c>
      <c r="L35" s="45">
        <f t="shared" si="0"/>
        <v>-1.217977524148317E-05</v>
      </c>
      <c r="M35" s="45">
        <f t="shared" si="4"/>
        <v>-1.217977524148317E-05</v>
      </c>
      <c r="N35" s="46"/>
    </row>
    <row r="36" spans="1:14" s="5" customFormat="1" ht="16.5" thickBot="1">
      <c r="A36" s="39">
        <v>18</v>
      </c>
      <c r="B36" s="140" t="s">
        <v>90</v>
      </c>
      <c r="C36" s="42" t="e">
        <f>#REF!</f>
        <v>#REF!</v>
      </c>
      <c r="D36" s="42">
        <v>384</v>
      </c>
      <c r="E36" s="42">
        <v>160</v>
      </c>
      <c r="F36" s="33">
        <f t="shared" si="1"/>
        <v>0.416</v>
      </c>
      <c r="G36" s="43">
        <v>0.407</v>
      </c>
      <c r="H36" s="76">
        <v>20</v>
      </c>
      <c r="I36" s="43">
        <f t="shared" si="2"/>
        <v>0.407</v>
      </c>
      <c r="J36" s="43">
        <v>0</v>
      </c>
      <c r="K36" s="44">
        <f t="shared" si="3"/>
        <v>0.407</v>
      </c>
      <c r="L36" s="45">
        <f t="shared" si="0"/>
        <v>-0.009000000000000008</v>
      </c>
      <c r="M36" s="45">
        <f t="shared" si="4"/>
        <v>-0.009000000000000008</v>
      </c>
      <c r="N36" s="46"/>
    </row>
    <row r="37" spans="1:14" s="5" customFormat="1" ht="16.5" thickBot="1">
      <c r="A37" s="39">
        <v>19</v>
      </c>
      <c r="B37" s="140" t="s">
        <v>91</v>
      </c>
      <c r="C37" s="42" t="e">
        <f>#REF!</f>
        <v>#REF!</v>
      </c>
      <c r="D37" s="42">
        <v>1296</v>
      </c>
      <c r="E37" s="42">
        <v>648</v>
      </c>
      <c r="F37" s="33">
        <f t="shared" si="1"/>
        <v>1.4489720494198637</v>
      </c>
      <c r="G37" s="43">
        <v>1.38</v>
      </c>
      <c r="H37" s="76">
        <v>120</v>
      </c>
      <c r="I37" s="43">
        <f t="shared" si="2"/>
        <v>1.38</v>
      </c>
      <c r="J37" s="43">
        <v>0</v>
      </c>
      <c r="K37" s="44">
        <f t="shared" si="3"/>
        <v>1.38</v>
      </c>
      <c r="L37" s="45">
        <f t="shared" si="0"/>
        <v>-0.06897204941986379</v>
      </c>
      <c r="M37" s="45">
        <f t="shared" si="4"/>
        <v>-0.06897204941986379</v>
      </c>
      <c r="N37" s="46"/>
    </row>
    <row r="38" spans="1:14" s="5" customFormat="1" ht="16.5" thickBot="1">
      <c r="A38" s="39">
        <v>20</v>
      </c>
      <c r="B38" s="140" t="s">
        <v>92</v>
      </c>
      <c r="C38" s="42" t="e">
        <f>#REF!</f>
        <v>#REF!</v>
      </c>
      <c r="D38" s="42">
        <v>1336</v>
      </c>
      <c r="E38" s="42">
        <v>432</v>
      </c>
      <c r="F38" s="33">
        <f t="shared" si="1"/>
        <v>1.4041082579345512</v>
      </c>
      <c r="G38" s="43">
        <v>1.54</v>
      </c>
      <c r="H38" s="76">
        <v>45</v>
      </c>
      <c r="I38" s="43">
        <f t="shared" si="2"/>
        <v>1.54</v>
      </c>
      <c r="J38" s="43">
        <v>0</v>
      </c>
      <c r="K38" s="44">
        <f t="shared" si="3"/>
        <v>1.54</v>
      </c>
      <c r="L38" s="45">
        <f t="shared" si="0"/>
        <v>0.13589174206544885</v>
      </c>
      <c r="M38" s="45">
        <f t="shared" si="4"/>
        <v>0.13589174206544885</v>
      </c>
      <c r="N38" s="46"/>
    </row>
    <row r="39" spans="1:14" s="5" customFormat="1" ht="16.5" thickBot="1">
      <c r="A39" s="39">
        <v>21</v>
      </c>
      <c r="B39" s="140" t="s">
        <v>93</v>
      </c>
      <c r="C39" s="42" t="e">
        <f>#REF!</f>
        <v>#REF!</v>
      </c>
      <c r="D39" s="42">
        <v>664</v>
      </c>
      <c r="E39" s="42">
        <v>288</v>
      </c>
      <c r="F39" s="33">
        <f t="shared" si="1"/>
        <v>0.7237679186037469</v>
      </c>
      <c r="G39" s="43">
        <v>0.6647</v>
      </c>
      <c r="H39" s="76">
        <v>45</v>
      </c>
      <c r="I39" s="43">
        <f t="shared" si="2"/>
        <v>0.6647</v>
      </c>
      <c r="J39" s="43">
        <v>0</v>
      </c>
      <c r="K39" s="44">
        <f t="shared" si="3"/>
        <v>0.6647</v>
      </c>
      <c r="L39" s="45">
        <f t="shared" si="0"/>
        <v>-0.05906791860374694</v>
      </c>
      <c r="M39" s="45">
        <f t="shared" si="4"/>
        <v>-0.05906791860374694</v>
      </c>
      <c r="N39" s="46"/>
    </row>
    <row r="40" spans="1:14" s="5" customFormat="1" ht="16.5" thickBot="1">
      <c r="A40" s="39">
        <v>22</v>
      </c>
      <c r="B40" s="140" t="s">
        <v>94</v>
      </c>
      <c r="C40" s="42" t="e">
        <f>#REF!</f>
        <v>#REF!</v>
      </c>
      <c r="D40" s="42">
        <v>1776</v>
      </c>
      <c r="E40" s="42">
        <v>396</v>
      </c>
      <c r="F40" s="33">
        <f t="shared" si="1"/>
        <v>1.8196131456988323</v>
      </c>
      <c r="G40" s="43">
        <v>0.78</v>
      </c>
      <c r="H40" s="76">
        <v>120</v>
      </c>
      <c r="I40" s="43">
        <f t="shared" si="2"/>
        <v>0.78</v>
      </c>
      <c r="J40" s="43">
        <v>0</v>
      </c>
      <c r="K40" s="44">
        <f t="shared" si="3"/>
        <v>0.78</v>
      </c>
      <c r="L40" s="45">
        <f t="shared" si="0"/>
        <v>-1.0396131456988322</v>
      </c>
      <c r="M40" s="45">
        <f t="shared" si="4"/>
        <v>-1.0396131456988322</v>
      </c>
      <c r="N40" s="46"/>
    </row>
    <row r="41" spans="1:14" s="5" customFormat="1" ht="16.5" thickBot="1">
      <c r="A41" s="39">
        <v>23</v>
      </c>
      <c r="B41" s="140" t="s">
        <v>95</v>
      </c>
      <c r="C41" s="42" t="e">
        <f>#REF!</f>
        <v>#REF!</v>
      </c>
      <c r="D41" s="42">
        <v>708</v>
      </c>
      <c r="E41" s="42">
        <v>300</v>
      </c>
      <c r="F41" s="33">
        <f t="shared" si="1"/>
        <v>0.7689369284928381</v>
      </c>
      <c r="G41" s="43">
        <v>0.722</v>
      </c>
      <c r="H41" s="76">
        <v>45</v>
      </c>
      <c r="I41" s="43">
        <f t="shared" si="2"/>
        <v>0.722</v>
      </c>
      <c r="J41" s="43">
        <v>0</v>
      </c>
      <c r="K41" s="44">
        <f t="shared" si="3"/>
        <v>0.722</v>
      </c>
      <c r="L41" s="45">
        <f t="shared" si="0"/>
        <v>-0.04693692849283815</v>
      </c>
      <c r="M41" s="45">
        <f t="shared" si="4"/>
        <v>-0.04693692849283815</v>
      </c>
      <c r="N41" s="46"/>
    </row>
    <row r="42" spans="1:14" s="5" customFormat="1" ht="16.5" thickBot="1">
      <c r="A42" s="39">
        <v>24</v>
      </c>
      <c r="B42" s="140" t="s">
        <v>96</v>
      </c>
      <c r="C42" s="42" t="e">
        <f>#REF!</f>
        <v>#REF!</v>
      </c>
      <c r="D42" s="42">
        <v>2441</v>
      </c>
      <c r="E42" s="42">
        <v>768</v>
      </c>
      <c r="F42" s="33">
        <f t="shared" si="1"/>
        <v>2.558965611335956</v>
      </c>
      <c r="G42" s="43">
        <v>1.84</v>
      </c>
      <c r="H42" s="76">
        <v>80</v>
      </c>
      <c r="I42" s="43">
        <f t="shared" si="2"/>
        <v>1.84</v>
      </c>
      <c r="J42" s="43">
        <v>0</v>
      </c>
      <c r="K42" s="44">
        <f t="shared" si="3"/>
        <v>1.84</v>
      </c>
      <c r="L42" s="45">
        <f t="shared" si="0"/>
        <v>-0.7189656113359557</v>
      </c>
      <c r="M42" s="45">
        <f t="shared" si="4"/>
        <v>-0.7189656113359557</v>
      </c>
      <c r="N42" s="46"/>
    </row>
    <row r="43" spans="1:14" s="5" customFormat="1" ht="16.5" thickBot="1">
      <c r="A43" s="39">
        <v>25</v>
      </c>
      <c r="B43" s="140" t="s">
        <v>97</v>
      </c>
      <c r="C43" s="42" t="e">
        <f>#REF!</f>
        <v>#REF!</v>
      </c>
      <c r="D43" s="42">
        <v>94</v>
      </c>
      <c r="E43" s="42">
        <v>151</v>
      </c>
      <c r="F43" s="33">
        <f t="shared" si="1"/>
        <v>0.17786792853125602</v>
      </c>
      <c r="G43" s="43">
        <v>1.676</v>
      </c>
      <c r="H43" s="76">
        <v>80</v>
      </c>
      <c r="I43" s="43">
        <f t="shared" si="2"/>
        <v>1.676</v>
      </c>
      <c r="J43" s="43">
        <v>0</v>
      </c>
      <c r="K43" s="44">
        <f t="shared" si="3"/>
        <v>1.676</v>
      </c>
      <c r="L43" s="45">
        <f t="shared" si="0"/>
        <v>1.4981320714687438</v>
      </c>
      <c r="M43" s="45">
        <f t="shared" si="4"/>
        <v>1.4981320714687438</v>
      </c>
      <c r="N43" s="46"/>
    </row>
    <row r="44" spans="1:14" s="5" customFormat="1" ht="16.5" thickBot="1">
      <c r="A44" s="39">
        <v>26</v>
      </c>
      <c r="B44" s="140" t="s">
        <v>98</v>
      </c>
      <c r="C44" s="42" t="e">
        <f>#REF!</f>
        <v>#REF!</v>
      </c>
      <c r="D44" s="42">
        <v>616</v>
      </c>
      <c r="E44" s="42">
        <v>304</v>
      </c>
      <c r="F44" s="33">
        <f t="shared" si="1"/>
        <v>0.6869293995746578</v>
      </c>
      <c r="G44" s="43">
        <v>0.6872</v>
      </c>
      <c r="H44" s="76">
        <v>45</v>
      </c>
      <c r="I44" s="43">
        <f t="shared" si="2"/>
        <v>0.6872</v>
      </c>
      <c r="J44" s="43">
        <v>0</v>
      </c>
      <c r="K44" s="44">
        <f t="shared" si="3"/>
        <v>0.6872</v>
      </c>
      <c r="L44" s="45">
        <f t="shared" si="0"/>
        <v>0.0002706004253422156</v>
      </c>
      <c r="M44" s="45">
        <f t="shared" si="4"/>
        <v>0.0002706004253422156</v>
      </c>
      <c r="N44" s="46"/>
    </row>
    <row r="45" spans="1:14" s="5" customFormat="1" ht="16.5" thickBot="1">
      <c r="A45" s="39">
        <v>27</v>
      </c>
      <c r="B45" s="140" t="s">
        <v>99</v>
      </c>
      <c r="C45" s="42" t="e">
        <f>#REF!</f>
        <v>#REF!</v>
      </c>
      <c r="D45" s="42">
        <v>688</v>
      </c>
      <c r="E45" s="42">
        <v>244</v>
      </c>
      <c r="F45" s="33">
        <f t="shared" si="1"/>
        <v>0.7299863012413315</v>
      </c>
      <c r="G45" s="43">
        <v>0.7238</v>
      </c>
      <c r="H45" s="76">
        <v>120</v>
      </c>
      <c r="I45" s="43">
        <f t="shared" si="2"/>
        <v>0.7238</v>
      </c>
      <c r="J45" s="43">
        <v>0</v>
      </c>
      <c r="K45" s="44">
        <f t="shared" si="3"/>
        <v>0.7238</v>
      </c>
      <c r="L45" s="45">
        <f t="shared" si="0"/>
        <v>-0.00618630124133146</v>
      </c>
      <c r="M45" s="45">
        <f t="shared" si="4"/>
        <v>-0.00618630124133146</v>
      </c>
      <c r="N45" s="46"/>
    </row>
    <row r="46" spans="1:14" s="5" customFormat="1" ht="16.5" thickBot="1">
      <c r="A46" s="39">
        <v>28</v>
      </c>
      <c r="B46" s="140" t="s">
        <v>100</v>
      </c>
      <c r="C46" s="42" t="e">
        <f>#REF!</f>
        <v>#REF!</v>
      </c>
      <c r="D46" s="42">
        <v>660</v>
      </c>
      <c r="E46" s="42">
        <v>304</v>
      </c>
      <c r="F46" s="33">
        <f t="shared" si="1"/>
        <v>0.7266470945376442</v>
      </c>
      <c r="G46" s="43">
        <v>0.6797</v>
      </c>
      <c r="H46" s="76">
        <v>120</v>
      </c>
      <c r="I46" s="43">
        <f t="shared" si="2"/>
        <v>0.6797</v>
      </c>
      <c r="J46" s="43">
        <v>0</v>
      </c>
      <c r="K46" s="44">
        <f t="shared" si="3"/>
        <v>0.6797</v>
      </c>
      <c r="L46" s="45">
        <f t="shared" si="0"/>
        <v>-0.04694709453764423</v>
      </c>
      <c r="M46" s="45">
        <f t="shared" si="4"/>
        <v>-0.04694709453764423</v>
      </c>
      <c r="N46" s="46"/>
    </row>
    <row r="47" spans="1:14" s="5" customFormat="1" ht="16.5" thickBot="1">
      <c r="A47" s="77">
        <v>29</v>
      </c>
      <c r="B47" s="140" t="s">
        <v>101</v>
      </c>
      <c r="C47" s="78" t="e">
        <f>#REF!</f>
        <v>#REF!</v>
      </c>
      <c r="D47" s="78">
        <v>1112</v>
      </c>
      <c r="E47" s="78">
        <v>288</v>
      </c>
      <c r="F47" s="33">
        <f t="shared" si="1"/>
        <v>1.1486896882970614</v>
      </c>
      <c r="G47" s="79">
        <v>1</v>
      </c>
      <c r="H47" s="80">
        <v>80</v>
      </c>
      <c r="I47" s="79">
        <f t="shared" si="2"/>
        <v>1</v>
      </c>
      <c r="J47" s="79">
        <v>0</v>
      </c>
      <c r="K47" s="44">
        <f t="shared" si="3"/>
        <v>1</v>
      </c>
      <c r="L47" s="81">
        <f t="shared" si="0"/>
        <v>-0.14868968829706142</v>
      </c>
      <c r="M47" s="81">
        <f t="shared" si="4"/>
        <v>-0.14868968829706142</v>
      </c>
      <c r="N47" s="82"/>
    </row>
    <row r="48" spans="1:14" s="5" customFormat="1" ht="16.5" thickBot="1">
      <c r="A48" s="28" t="s">
        <v>102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0"/>
    </row>
    <row r="49" spans="1:19" s="5" customFormat="1" ht="20.25" thickBot="1">
      <c r="A49" s="62">
        <v>30</v>
      </c>
      <c r="B49" s="140" t="s">
        <v>103</v>
      </c>
      <c r="C49" s="65" t="e">
        <f>#REF!</f>
        <v>#REF!</v>
      </c>
      <c r="D49" s="65">
        <v>13361</v>
      </c>
      <c r="E49" s="65">
        <v>7836</v>
      </c>
      <c r="F49" s="66">
        <f t="shared" si="1"/>
        <v>15.489325905280708</v>
      </c>
      <c r="G49" s="66">
        <v>3.561</v>
      </c>
      <c r="H49" s="83">
        <v>45</v>
      </c>
      <c r="I49" s="66">
        <f aca="true" t="shared" si="5" ref="I49:I113">F49-G49</f>
        <v>11.928325905280708</v>
      </c>
      <c r="J49" s="44">
        <v>0</v>
      </c>
      <c r="K49" s="84">
        <f aca="true" t="shared" si="6" ref="K49:K112">O49*P49</f>
        <v>16.8</v>
      </c>
      <c r="L49" s="66">
        <f>K49-J49-I49</f>
        <v>4.8716740947192925</v>
      </c>
      <c r="M49" s="66">
        <f>L49</f>
        <v>4.8716740947192925</v>
      </c>
      <c r="N49" s="67"/>
      <c r="O49" s="5">
        <v>1.05</v>
      </c>
      <c r="P49" s="8">
        <v>16</v>
      </c>
      <c r="R49" s="5" t="s">
        <v>8</v>
      </c>
      <c r="S49" s="5">
        <v>9.979203593590183</v>
      </c>
    </row>
    <row r="50" spans="1:19" s="5" customFormat="1" ht="20.25" thickTop="1">
      <c r="A50" s="55">
        <v>31</v>
      </c>
      <c r="B50" s="140" t="s">
        <v>104</v>
      </c>
      <c r="C50" s="56" t="e">
        <f>#REF!</f>
        <v>#REF!</v>
      </c>
      <c r="D50" s="56">
        <f>D51+D52</f>
        <v>9152</v>
      </c>
      <c r="E50" s="56">
        <f>E51+E52</f>
        <v>3513</v>
      </c>
      <c r="F50" s="66">
        <f t="shared" si="1"/>
        <v>9.803074670734688</v>
      </c>
      <c r="G50" s="57">
        <v>8.95</v>
      </c>
      <c r="H50" s="58">
        <v>120</v>
      </c>
      <c r="I50" s="59">
        <f t="shared" si="5"/>
        <v>0.8530746707346886</v>
      </c>
      <c r="J50" s="59">
        <v>0</v>
      </c>
      <c r="K50" s="59">
        <f t="shared" si="6"/>
        <v>10.5</v>
      </c>
      <c r="L50" s="60">
        <f aca="true" t="shared" si="7" ref="L50:L105">K50-J50-I50</f>
        <v>9.646925329265311</v>
      </c>
      <c r="M50" s="116">
        <f>MIN(L50:L52)</f>
        <v>9.641567696789767</v>
      </c>
      <c r="N50" s="61"/>
      <c r="O50" s="5">
        <v>1.05</v>
      </c>
      <c r="P50" s="9">
        <v>10</v>
      </c>
      <c r="R50" s="5" t="s">
        <v>44</v>
      </c>
      <c r="S50" s="5">
        <v>8.44082047746484</v>
      </c>
    </row>
    <row r="51" spans="1:19" s="5" customFormat="1" ht="19.5">
      <c r="A51" s="39"/>
      <c r="B51" s="140" t="s">
        <v>71</v>
      </c>
      <c r="C51" s="40" t="e">
        <f>#REF!</f>
        <v>#REF!</v>
      </c>
      <c r="D51" s="40">
        <v>7582</v>
      </c>
      <c r="E51" s="40">
        <v>2985</v>
      </c>
      <c r="F51" s="66">
        <f t="shared" si="1"/>
        <v>8.148432303210232</v>
      </c>
      <c r="G51" s="41">
        <v>7.29</v>
      </c>
      <c r="H51" s="42"/>
      <c r="I51" s="43">
        <f t="shared" si="5"/>
        <v>0.8584323032102317</v>
      </c>
      <c r="J51" s="43">
        <v>0</v>
      </c>
      <c r="K51" s="44">
        <f t="shared" si="6"/>
        <v>10.5</v>
      </c>
      <c r="L51" s="45">
        <f t="shared" si="7"/>
        <v>9.641567696789767</v>
      </c>
      <c r="M51" s="117"/>
      <c r="N51" s="46"/>
      <c r="O51" s="5">
        <v>1.05</v>
      </c>
      <c r="P51" s="9">
        <v>10</v>
      </c>
      <c r="R51" s="5" t="s">
        <v>25</v>
      </c>
      <c r="S51" s="5">
        <v>12.533982580510479</v>
      </c>
    </row>
    <row r="52" spans="1:19" s="5" customFormat="1" ht="20.25" thickBot="1">
      <c r="A52" s="47"/>
      <c r="B52" s="140" t="s">
        <v>72</v>
      </c>
      <c r="C52" s="48" t="e">
        <f>#REF!</f>
        <v>#REF!</v>
      </c>
      <c r="D52" s="48">
        <v>1570</v>
      </c>
      <c r="E52" s="48">
        <v>528</v>
      </c>
      <c r="F52" s="66">
        <f t="shared" si="1"/>
        <v>1.6564069548272249</v>
      </c>
      <c r="G52" s="49">
        <v>1.6599999999999993</v>
      </c>
      <c r="H52" s="50"/>
      <c r="I52" s="51">
        <f t="shared" si="5"/>
        <v>-0.0035930451727743673</v>
      </c>
      <c r="J52" s="51">
        <v>0</v>
      </c>
      <c r="K52" s="52">
        <f t="shared" si="6"/>
        <v>10.5</v>
      </c>
      <c r="L52" s="53">
        <f t="shared" si="7"/>
        <v>10.503593045172774</v>
      </c>
      <c r="M52" s="118"/>
      <c r="N52" s="54"/>
      <c r="O52" s="5">
        <v>1.05</v>
      </c>
      <c r="P52" s="9">
        <v>10</v>
      </c>
      <c r="R52" s="5" t="s">
        <v>41</v>
      </c>
      <c r="S52" s="5">
        <v>44.063198557802174</v>
      </c>
    </row>
    <row r="53" spans="1:19" s="5" customFormat="1" ht="20.25" thickTop="1">
      <c r="A53" s="55">
        <v>32</v>
      </c>
      <c r="B53" s="140" t="s">
        <v>105</v>
      </c>
      <c r="C53" s="56" t="e">
        <f>#REF!</f>
        <v>#REF!</v>
      </c>
      <c r="D53" s="56">
        <f>D54+D55</f>
        <v>12411</v>
      </c>
      <c r="E53" s="56">
        <f>E54+E55</f>
        <v>4290</v>
      </c>
      <c r="F53" s="66">
        <f t="shared" si="1"/>
        <v>13.131527748133498</v>
      </c>
      <c r="G53" s="57">
        <v>8.37</v>
      </c>
      <c r="H53" s="58">
        <v>80</v>
      </c>
      <c r="I53" s="59">
        <f t="shared" si="5"/>
        <v>4.761527748133499</v>
      </c>
      <c r="J53" s="59">
        <v>0</v>
      </c>
      <c r="K53" s="59">
        <f t="shared" si="6"/>
        <v>16.8</v>
      </c>
      <c r="L53" s="60">
        <f t="shared" si="7"/>
        <v>12.038472251866501</v>
      </c>
      <c r="M53" s="116">
        <f>MIN(L53:L55)</f>
        <v>12.038472251866501</v>
      </c>
      <c r="N53" s="61"/>
      <c r="O53" s="5">
        <v>1.05</v>
      </c>
      <c r="P53" s="9">
        <v>16</v>
      </c>
      <c r="R53" s="5" t="s">
        <v>37</v>
      </c>
      <c r="S53" s="5">
        <v>9.383</v>
      </c>
    </row>
    <row r="54" spans="1:19" s="5" customFormat="1" ht="19.5">
      <c r="A54" s="39"/>
      <c r="B54" s="140" t="s">
        <v>71</v>
      </c>
      <c r="C54" s="40" t="e">
        <f>#REF!</f>
        <v>#REF!</v>
      </c>
      <c r="D54" s="40">
        <v>6573</v>
      </c>
      <c r="E54" s="40">
        <v>2264</v>
      </c>
      <c r="F54" s="66">
        <f t="shared" si="1"/>
        <v>6.951979933803032</v>
      </c>
      <c r="G54" s="41">
        <v>6.697</v>
      </c>
      <c r="H54" s="42"/>
      <c r="I54" s="43">
        <f t="shared" si="5"/>
        <v>0.25497993380303186</v>
      </c>
      <c r="J54" s="43">
        <v>0</v>
      </c>
      <c r="K54" s="44">
        <f t="shared" si="6"/>
        <v>16.8</v>
      </c>
      <c r="L54" s="45">
        <f t="shared" si="7"/>
        <v>16.54502006619697</v>
      </c>
      <c r="M54" s="117"/>
      <c r="N54" s="46"/>
      <c r="O54" s="5">
        <v>1.05</v>
      </c>
      <c r="P54" s="9">
        <v>16</v>
      </c>
      <c r="R54" s="5" t="s">
        <v>1</v>
      </c>
      <c r="S54" s="5">
        <v>44.518100268490265</v>
      </c>
    </row>
    <row r="55" spans="1:19" s="5" customFormat="1" ht="20.25" thickBot="1">
      <c r="A55" s="47"/>
      <c r="B55" s="140" t="s">
        <v>72</v>
      </c>
      <c r="C55" s="48" t="e">
        <f>#REF!</f>
        <v>#REF!</v>
      </c>
      <c r="D55" s="40">
        <v>5838</v>
      </c>
      <c r="E55" s="40">
        <v>2026</v>
      </c>
      <c r="F55" s="66">
        <f t="shared" si="1"/>
        <v>6.179556618399091</v>
      </c>
      <c r="G55" s="49">
        <v>1.6729999999999992</v>
      </c>
      <c r="H55" s="50"/>
      <c r="I55" s="51">
        <f t="shared" si="5"/>
        <v>4.506556618399092</v>
      </c>
      <c r="J55" s="51">
        <v>0</v>
      </c>
      <c r="K55" s="52">
        <f t="shared" si="6"/>
        <v>16.8</v>
      </c>
      <c r="L55" s="53">
        <f t="shared" si="7"/>
        <v>12.293443381600909</v>
      </c>
      <c r="M55" s="118"/>
      <c r="N55" s="54"/>
      <c r="O55" s="5">
        <v>1.05</v>
      </c>
      <c r="P55" s="9">
        <v>16</v>
      </c>
      <c r="R55" s="5" t="s">
        <v>22</v>
      </c>
      <c r="S55" s="5">
        <v>14.414334094151528</v>
      </c>
    </row>
    <row r="56" spans="1:19" s="5" customFormat="1" ht="20.25" thickTop="1">
      <c r="A56" s="55">
        <v>33</v>
      </c>
      <c r="B56" s="140" t="s">
        <v>106</v>
      </c>
      <c r="C56" s="56" t="e">
        <f>#REF!</f>
        <v>#REF!</v>
      </c>
      <c r="D56" s="56">
        <f>D57+D58</f>
        <v>39765</v>
      </c>
      <c r="E56" s="56">
        <f>E57+E58</f>
        <v>17571</v>
      </c>
      <c r="F56" s="66">
        <f t="shared" si="1"/>
        <v>43.47407579236159</v>
      </c>
      <c r="G56" s="57" t="e">
        <f>#REF!</f>
        <v>#REF!</v>
      </c>
      <c r="H56" s="58">
        <v>120</v>
      </c>
      <c r="I56" s="59" t="e">
        <f t="shared" si="5"/>
        <v>#REF!</v>
      </c>
      <c r="J56" s="59">
        <v>0</v>
      </c>
      <c r="K56" s="59">
        <f t="shared" si="6"/>
        <v>52.5</v>
      </c>
      <c r="L56" s="60" t="e">
        <f t="shared" si="7"/>
        <v>#REF!</v>
      </c>
      <c r="M56" s="116" t="e">
        <f>MIN(L56:L58)</f>
        <v>#REF!</v>
      </c>
      <c r="N56" s="61"/>
      <c r="O56" s="5">
        <v>1.05</v>
      </c>
      <c r="P56" s="9">
        <v>50</v>
      </c>
      <c r="R56" s="5" t="s">
        <v>45</v>
      </c>
      <c r="S56" s="5">
        <v>9.036</v>
      </c>
    </row>
    <row r="57" spans="1:19" s="5" customFormat="1" ht="19.5">
      <c r="A57" s="39"/>
      <c r="B57" s="140" t="s">
        <v>71</v>
      </c>
      <c r="C57" s="40" t="e">
        <f>#REF!</f>
        <v>#REF!</v>
      </c>
      <c r="D57" s="40">
        <v>16965</v>
      </c>
      <c r="E57" s="40">
        <v>8691</v>
      </c>
      <c r="F57" s="66">
        <f t="shared" si="1"/>
        <v>19.06160292315418</v>
      </c>
      <c r="G57" s="41" t="e">
        <f>#REF!</f>
        <v>#REF!</v>
      </c>
      <c r="H57" s="42"/>
      <c r="I57" s="43" t="e">
        <f t="shared" si="5"/>
        <v>#REF!</v>
      </c>
      <c r="J57" s="43">
        <v>0</v>
      </c>
      <c r="K57" s="44">
        <f t="shared" si="6"/>
        <v>52.5</v>
      </c>
      <c r="L57" s="45" t="e">
        <f t="shared" si="7"/>
        <v>#REF!</v>
      </c>
      <c r="M57" s="117"/>
      <c r="N57" s="46"/>
      <c r="O57" s="5">
        <v>1.05</v>
      </c>
      <c r="P57" s="9">
        <v>50</v>
      </c>
      <c r="R57" s="5" t="s">
        <v>42</v>
      </c>
      <c r="S57" s="5">
        <v>7.950296422106423</v>
      </c>
    </row>
    <row r="58" spans="1:19" s="5" customFormat="1" ht="20.25" thickBot="1">
      <c r="A58" s="47"/>
      <c r="B58" s="140" t="s">
        <v>72</v>
      </c>
      <c r="C58" s="48" t="e">
        <f>#REF!</f>
        <v>#REF!</v>
      </c>
      <c r="D58" s="48">
        <v>22800</v>
      </c>
      <c r="E58" s="48">
        <v>8880</v>
      </c>
      <c r="F58" s="66">
        <f t="shared" si="1"/>
        <v>24.468232465791232</v>
      </c>
      <c r="G58" s="49" t="e">
        <f>#REF!</f>
        <v>#REF!</v>
      </c>
      <c r="H58" s="50"/>
      <c r="I58" s="51" t="e">
        <f t="shared" si="5"/>
        <v>#REF!</v>
      </c>
      <c r="J58" s="51">
        <v>0</v>
      </c>
      <c r="K58" s="52">
        <f t="shared" si="6"/>
        <v>52.5</v>
      </c>
      <c r="L58" s="53" t="e">
        <f t="shared" si="7"/>
        <v>#REF!</v>
      </c>
      <c r="M58" s="118"/>
      <c r="N58" s="54"/>
      <c r="O58" s="5">
        <v>1.05</v>
      </c>
      <c r="P58" s="9">
        <v>50</v>
      </c>
      <c r="R58" s="5" t="s">
        <v>9</v>
      </c>
      <c r="S58" s="5">
        <v>11.78631810614024</v>
      </c>
    </row>
    <row r="59" spans="1:19" s="5" customFormat="1" ht="20.25" thickTop="1">
      <c r="A59" s="55">
        <v>34</v>
      </c>
      <c r="B59" s="140" t="s">
        <v>107</v>
      </c>
      <c r="C59" s="56" t="e">
        <f>#REF!</f>
        <v>#REF!</v>
      </c>
      <c r="D59" s="56">
        <f>D60+D61</f>
        <v>10006</v>
      </c>
      <c r="E59" s="56">
        <f>E60+E61</f>
        <v>3960</v>
      </c>
      <c r="F59" s="66">
        <f t="shared" si="1"/>
        <v>10.76111685653492</v>
      </c>
      <c r="G59" s="57">
        <v>8.87</v>
      </c>
      <c r="H59" s="58">
        <v>45</v>
      </c>
      <c r="I59" s="59">
        <f t="shared" si="5"/>
        <v>1.8911168565349215</v>
      </c>
      <c r="J59" s="59">
        <v>0</v>
      </c>
      <c r="K59" s="59">
        <f t="shared" si="6"/>
        <v>10.5</v>
      </c>
      <c r="L59" s="60">
        <f t="shared" si="7"/>
        <v>8.608883143465079</v>
      </c>
      <c r="M59" s="116">
        <f>MIN(L59:L61)</f>
        <v>8.608883143465079</v>
      </c>
      <c r="N59" s="61"/>
      <c r="O59" s="5">
        <v>1.05</v>
      </c>
      <c r="P59" s="9">
        <v>10</v>
      </c>
      <c r="R59" s="5" t="s">
        <v>43</v>
      </c>
      <c r="S59" s="5">
        <v>15.90839524986797</v>
      </c>
    </row>
    <row r="60" spans="1:19" s="5" customFormat="1" ht="19.5">
      <c r="A60" s="39"/>
      <c r="B60" s="140" t="s">
        <v>71</v>
      </c>
      <c r="C60" s="40" t="e">
        <f>#REF!</f>
        <v>#REF!</v>
      </c>
      <c r="D60" s="40">
        <v>9416</v>
      </c>
      <c r="E60" s="40">
        <v>3776</v>
      </c>
      <c r="F60" s="66">
        <f t="shared" si="1"/>
        <v>10.144911630960616</v>
      </c>
      <c r="G60" s="41">
        <v>8.867</v>
      </c>
      <c r="H60" s="42"/>
      <c r="I60" s="43">
        <f t="shared" si="5"/>
        <v>1.2779116309606149</v>
      </c>
      <c r="J60" s="43">
        <v>0</v>
      </c>
      <c r="K60" s="44">
        <f t="shared" si="6"/>
        <v>10.5</v>
      </c>
      <c r="L60" s="45">
        <f t="shared" si="7"/>
        <v>9.222088369039385</v>
      </c>
      <c r="M60" s="117"/>
      <c r="N60" s="46"/>
      <c r="O60" s="5">
        <v>1.05</v>
      </c>
      <c r="P60" s="9">
        <v>10</v>
      </c>
      <c r="R60" s="5" t="s">
        <v>6</v>
      </c>
      <c r="S60" s="5">
        <v>41.987</v>
      </c>
    </row>
    <row r="61" spans="1:19" s="5" customFormat="1" ht="20.25" thickBot="1">
      <c r="A61" s="47"/>
      <c r="B61" s="140" t="s">
        <v>72</v>
      </c>
      <c r="C61" s="48" t="e">
        <f>#REF!</f>
        <v>#REF!</v>
      </c>
      <c r="D61" s="48">
        <v>590</v>
      </c>
      <c r="E61" s="48">
        <v>184</v>
      </c>
      <c r="F61" s="66">
        <f t="shared" si="1"/>
        <v>0.6180258894253541</v>
      </c>
      <c r="G61" s="49">
        <v>0</v>
      </c>
      <c r="H61" s="50"/>
      <c r="I61" s="51">
        <f t="shared" si="5"/>
        <v>0.6180258894253541</v>
      </c>
      <c r="J61" s="51">
        <v>0</v>
      </c>
      <c r="K61" s="52">
        <f t="shared" si="6"/>
        <v>10.5</v>
      </c>
      <c r="L61" s="53">
        <f t="shared" si="7"/>
        <v>9.881974110574646</v>
      </c>
      <c r="M61" s="118"/>
      <c r="N61" s="54"/>
      <c r="O61" s="5">
        <v>1.05</v>
      </c>
      <c r="P61" s="9">
        <v>10</v>
      </c>
      <c r="R61" s="5" t="s">
        <v>26</v>
      </c>
      <c r="S61" s="5">
        <v>1.8480653622383463</v>
      </c>
    </row>
    <row r="62" spans="1:19" s="5" customFormat="1" ht="21" thickBot="1" thickTop="1">
      <c r="A62" s="39">
        <v>35</v>
      </c>
      <c r="B62" s="140" t="s">
        <v>108</v>
      </c>
      <c r="C62" s="42" t="e">
        <f>#REF!</f>
        <v>#REF!</v>
      </c>
      <c r="D62" s="42">
        <v>42786</v>
      </c>
      <c r="E62" s="42">
        <v>13076</v>
      </c>
      <c r="F62" s="66">
        <f t="shared" si="1"/>
        <v>44.739507954379654</v>
      </c>
      <c r="G62" s="45">
        <v>0</v>
      </c>
      <c r="H62" s="76">
        <v>120</v>
      </c>
      <c r="I62" s="45">
        <f t="shared" si="5"/>
        <v>44.739507954379654</v>
      </c>
      <c r="J62" s="43">
        <v>0</v>
      </c>
      <c r="K62" s="84">
        <f t="shared" si="6"/>
        <v>42</v>
      </c>
      <c r="L62" s="66">
        <f t="shared" si="7"/>
        <v>-2.739507954379654</v>
      </c>
      <c r="M62" s="45">
        <f>MIN(L62:L62)</f>
        <v>-2.739507954379654</v>
      </c>
      <c r="N62" s="46"/>
      <c r="O62" s="5">
        <v>1.05</v>
      </c>
      <c r="P62" s="9">
        <v>40</v>
      </c>
      <c r="R62" s="5" t="s">
        <v>19</v>
      </c>
      <c r="S62" s="5">
        <v>8.998584412367896</v>
      </c>
    </row>
    <row r="63" spans="1:19" s="5" customFormat="1" ht="21" thickBot="1" thickTop="1">
      <c r="A63" s="55">
        <v>36</v>
      </c>
      <c r="B63" s="140" t="s">
        <v>109</v>
      </c>
      <c r="C63" s="56" t="e">
        <f>#REF!</f>
        <v>#REF!</v>
      </c>
      <c r="D63" s="56">
        <f>D64+D65</f>
        <v>11354</v>
      </c>
      <c r="E63" s="56">
        <f>E64+E65</f>
        <v>4570</v>
      </c>
      <c r="F63" s="66">
        <f t="shared" si="1"/>
        <v>12.239208144320449</v>
      </c>
      <c r="G63" s="57">
        <v>11.433</v>
      </c>
      <c r="H63" s="58">
        <v>120</v>
      </c>
      <c r="I63" s="59">
        <f t="shared" si="5"/>
        <v>0.8062081443204487</v>
      </c>
      <c r="J63" s="59">
        <v>0</v>
      </c>
      <c r="K63" s="59">
        <f t="shared" si="6"/>
        <v>16.8</v>
      </c>
      <c r="L63" s="60">
        <f t="shared" si="7"/>
        <v>15.993791855679552</v>
      </c>
      <c r="M63" s="116">
        <f>MIN(L63:L65)</f>
        <v>4.846203387902439</v>
      </c>
      <c r="N63" s="61"/>
      <c r="O63" s="5">
        <v>1.05</v>
      </c>
      <c r="P63" s="9">
        <v>16</v>
      </c>
      <c r="R63" s="5" t="s">
        <v>23</v>
      </c>
      <c r="S63" s="5">
        <v>15.209366022511643</v>
      </c>
    </row>
    <row r="64" spans="1:19" s="5" customFormat="1" ht="21" thickBot="1" thickTop="1">
      <c r="A64" s="39"/>
      <c r="B64" s="140" t="s">
        <v>71</v>
      </c>
      <c r="C64" s="56" t="e">
        <f>#REF!</f>
        <v>#REF!</v>
      </c>
      <c r="D64" s="40">
        <v>4826</v>
      </c>
      <c r="E64" s="40">
        <v>2482</v>
      </c>
      <c r="F64" s="66">
        <f t="shared" si="1"/>
        <v>5.426840701550028</v>
      </c>
      <c r="G64" s="41">
        <v>8.133</v>
      </c>
      <c r="H64" s="42"/>
      <c r="I64" s="43">
        <f t="shared" si="5"/>
        <v>-2.706159298449971</v>
      </c>
      <c r="J64" s="43">
        <v>0</v>
      </c>
      <c r="K64" s="44">
        <f t="shared" si="6"/>
        <v>8.4</v>
      </c>
      <c r="L64" s="45">
        <f t="shared" si="7"/>
        <v>11.10615929844997</v>
      </c>
      <c r="M64" s="117"/>
      <c r="N64" s="46"/>
      <c r="O64" s="5">
        <v>1.05</v>
      </c>
      <c r="P64" s="9">
        <v>8</v>
      </c>
      <c r="R64" s="5" t="s">
        <v>21</v>
      </c>
      <c r="S64" s="5">
        <v>26.040419796563164</v>
      </c>
    </row>
    <row r="65" spans="1:19" s="5" customFormat="1" ht="21" thickBot="1" thickTop="1">
      <c r="A65" s="47"/>
      <c r="B65" s="140" t="s">
        <v>72</v>
      </c>
      <c r="C65" s="56" t="e">
        <f>#REF!</f>
        <v>#REF!</v>
      </c>
      <c r="D65" s="48">
        <v>6528</v>
      </c>
      <c r="E65" s="48">
        <v>2088</v>
      </c>
      <c r="F65" s="66">
        <f t="shared" si="1"/>
        <v>6.853796612097561</v>
      </c>
      <c r="G65" s="49">
        <v>3.3</v>
      </c>
      <c r="H65" s="50"/>
      <c r="I65" s="51">
        <f t="shared" si="5"/>
        <v>3.5537966120975613</v>
      </c>
      <c r="J65" s="51">
        <v>0</v>
      </c>
      <c r="K65" s="52">
        <f t="shared" si="6"/>
        <v>8.4</v>
      </c>
      <c r="L65" s="53">
        <f t="shared" si="7"/>
        <v>4.846203387902439</v>
      </c>
      <c r="M65" s="118"/>
      <c r="N65" s="54"/>
      <c r="O65" s="5">
        <v>1.05</v>
      </c>
      <c r="P65" s="9">
        <v>8</v>
      </c>
      <c r="R65" s="5" t="s">
        <v>4</v>
      </c>
      <c r="S65" s="5">
        <v>22.959716189809143</v>
      </c>
    </row>
    <row r="66" spans="1:19" s="5" customFormat="1" ht="20.25" thickTop="1">
      <c r="A66" s="55">
        <v>37</v>
      </c>
      <c r="B66" s="140" t="s">
        <v>110</v>
      </c>
      <c r="C66" s="56" t="e">
        <f>#REF!</f>
        <v>#REF!</v>
      </c>
      <c r="D66" s="56">
        <f>D67+D68</f>
        <v>9651</v>
      </c>
      <c r="E66" s="56">
        <f>E67+E68</f>
        <v>3834</v>
      </c>
      <c r="F66" s="66">
        <f t="shared" si="1"/>
        <v>10.384669325500932</v>
      </c>
      <c r="G66" s="57">
        <v>11.5</v>
      </c>
      <c r="H66" s="58">
        <v>120</v>
      </c>
      <c r="I66" s="59">
        <f t="shared" si="5"/>
        <v>-1.1153306744990683</v>
      </c>
      <c r="J66" s="59">
        <v>0</v>
      </c>
      <c r="K66" s="59">
        <f t="shared" si="6"/>
        <v>10.5</v>
      </c>
      <c r="L66" s="60">
        <f t="shared" si="7"/>
        <v>11.615330674499068</v>
      </c>
      <c r="M66" s="116">
        <f>MIN(L66:L68)</f>
        <v>9.488687952410267</v>
      </c>
      <c r="N66" s="61"/>
      <c r="O66" s="5">
        <v>1.05</v>
      </c>
      <c r="P66" s="9">
        <v>10</v>
      </c>
      <c r="R66" s="5" t="s">
        <v>31</v>
      </c>
      <c r="S66" s="5">
        <v>13.166174882516371</v>
      </c>
    </row>
    <row r="67" spans="1:19" s="5" customFormat="1" ht="19.5">
      <c r="A67" s="39"/>
      <c r="B67" s="140" t="s">
        <v>71</v>
      </c>
      <c r="C67" s="40" t="e">
        <f>#REF!</f>
        <v>#REF!</v>
      </c>
      <c r="D67" s="40">
        <v>8148</v>
      </c>
      <c r="E67" s="40">
        <v>3354</v>
      </c>
      <c r="F67" s="66">
        <f t="shared" si="1"/>
        <v>8.811312047589734</v>
      </c>
      <c r="G67" s="41">
        <v>7.8</v>
      </c>
      <c r="H67" s="42"/>
      <c r="I67" s="43">
        <f t="shared" si="5"/>
        <v>1.0113120475897341</v>
      </c>
      <c r="J67" s="43">
        <v>0</v>
      </c>
      <c r="K67" s="44">
        <f t="shared" si="6"/>
        <v>10.5</v>
      </c>
      <c r="L67" s="45">
        <f t="shared" si="7"/>
        <v>9.488687952410267</v>
      </c>
      <c r="M67" s="117"/>
      <c r="N67" s="46"/>
      <c r="O67" s="5">
        <v>1.05</v>
      </c>
      <c r="P67" s="9">
        <v>10</v>
      </c>
      <c r="R67" s="5" t="s">
        <v>5</v>
      </c>
      <c r="S67" s="5">
        <v>16.94752752346333</v>
      </c>
    </row>
    <row r="68" spans="1:19" s="5" customFormat="1" ht="20.25" thickBot="1">
      <c r="A68" s="47"/>
      <c r="B68" s="140" t="s">
        <v>72</v>
      </c>
      <c r="C68" s="48" t="e">
        <f>#REF!</f>
        <v>#REF!</v>
      </c>
      <c r="D68" s="48">
        <v>1503</v>
      </c>
      <c r="E68" s="48">
        <v>480</v>
      </c>
      <c r="F68" s="66">
        <f t="shared" si="1"/>
        <v>1.5777861071767618</v>
      </c>
      <c r="G68" s="49">
        <v>3.7</v>
      </c>
      <c r="H68" s="50"/>
      <c r="I68" s="51">
        <f t="shared" si="5"/>
        <v>-2.1222138928232384</v>
      </c>
      <c r="J68" s="51">
        <v>0</v>
      </c>
      <c r="K68" s="52">
        <f t="shared" si="6"/>
        <v>10.5</v>
      </c>
      <c r="L68" s="53">
        <f t="shared" si="7"/>
        <v>12.622213892823238</v>
      </c>
      <c r="M68" s="118"/>
      <c r="N68" s="54"/>
      <c r="O68" s="5">
        <v>1.05</v>
      </c>
      <c r="P68" s="9">
        <v>10</v>
      </c>
      <c r="R68" s="5" t="s">
        <v>24</v>
      </c>
      <c r="S68" s="5">
        <v>6.017952388470796</v>
      </c>
    </row>
    <row r="69" spans="1:16" s="5" customFormat="1" ht="20.25" thickTop="1">
      <c r="A69" s="55">
        <v>38</v>
      </c>
      <c r="B69" s="140" t="s">
        <v>111</v>
      </c>
      <c r="C69" s="56" t="e">
        <f>#REF!</f>
        <v>#REF!</v>
      </c>
      <c r="D69" s="56">
        <f>D70+D71</f>
        <v>9151</v>
      </c>
      <c r="E69" s="56">
        <f>E70+E71</f>
        <v>3160</v>
      </c>
      <c r="F69" s="66">
        <f t="shared" si="1"/>
        <v>9.681239641698784</v>
      </c>
      <c r="G69" s="57">
        <v>8.83</v>
      </c>
      <c r="H69" s="58">
        <v>120</v>
      </c>
      <c r="I69" s="59">
        <f t="shared" si="5"/>
        <v>0.8512396416987844</v>
      </c>
      <c r="J69" s="59">
        <v>0</v>
      </c>
      <c r="K69" s="59">
        <f t="shared" si="6"/>
        <v>10.5</v>
      </c>
      <c r="L69" s="60">
        <f t="shared" si="7"/>
        <v>9.648760358301216</v>
      </c>
      <c r="M69" s="116">
        <f>MIN(L69:L71)</f>
        <v>9.121880368864769</v>
      </c>
      <c r="N69" s="61"/>
      <c r="O69" s="5">
        <v>1.05</v>
      </c>
      <c r="P69" s="9">
        <v>10</v>
      </c>
    </row>
    <row r="70" spans="1:16" s="5" customFormat="1" ht="19.5">
      <c r="A70" s="39"/>
      <c r="B70" s="140" t="s">
        <v>71</v>
      </c>
      <c r="C70" s="40" t="e">
        <f>#REF!</f>
        <v>#REF!</v>
      </c>
      <c r="D70" s="40">
        <v>4999</v>
      </c>
      <c r="E70" s="40">
        <v>1858</v>
      </c>
      <c r="F70" s="66">
        <f t="shared" si="1"/>
        <v>5.333119631135232</v>
      </c>
      <c r="G70" s="41">
        <v>3.955</v>
      </c>
      <c r="H70" s="42"/>
      <c r="I70" s="43">
        <f t="shared" si="5"/>
        <v>1.378119631135232</v>
      </c>
      <c r="J70" s="43">
        <v>0</v>
      </c>
      <c r="K70" s="44">
        <f t="shared" si="6"/>
        <v>10.5</v>
      </c>
      <c r="L70" s="45">
        <f t="shared" si="7"/>
        <v>9.121880368864769</v>
      </c>
      <c r="M70" s="117"/>
      <c r="N70" s="46"/>
      <c r="O70" s="5">
        <v>1.05</v>
      </c>
      <c r="P70" s="9">
        <v>10</v>
      </c>
    </row>
    <row r="71" spans="1:16" s="5" customFormat="1" ht="20.25" thickBot="1">
      <c r="A71" s="47"/>
      <c r="B71" s="140" t="s">
        <v>72</v>
      </c>
      <c r="C71" s="48" t="e">
        <f>#REF!</f>
        <v>#REF!</v>
      </c>
      <c r="D71" s="48">
        <v>4152</v>
      </c>
      <c r="E71" s="48">
        <v>1302</v>
      </c>
      <c r="F71" s="66">
        <f t="shared" si="1"/>
        <v>4.351357029709237</v>
      </c>
      <c r="G71" s="49">
        <v>4.875</v>
      </c>
      <c r="H71" s="50"/>
      <c r="I71" s="51">
        <f t="shared" si="5"/>
        <v>-0.523642970290763</v>
      </c>
      <c r="J71" s="51">
        <v>0</v>
      </c>
      <c r="K71" s="52">
        <f t="shared" si="6"/>
        <v>10.5</v>
      </c>
      <c r="L71" s="53">
        <f t="shared" si="7"/>
        <v>11.023642970290762</v>
      </c>
      <c r="M71" s="118"/>
      <c r="N71" s="54"/>
      <c r="O71" s="5">
        <v>1.05</v>
      </c>
      <c r="P71" s="9">
        <v>10</v>
      </c>
    </row>
    <row r="72" spans="1:16" s="5" customFormat="1" ht="21" thickBot="1" thickTop="1">
      <c r="A72" s="39">
        <v>39</v>
      </c>
      <c r="B72" s="140" t="s">
        <v>112</v>
      </c>
      <c r="C72" s="42" t="e">
        <f>#REF!</f>
        <v>#REF!</v>
      </c>
      <c r="D72" s="42">
        <v>13429</v>
      </c>
      <c r="E72" s="42">
        <v>6832</v>
      </c>
      <c r="F72" s="66">
        <f aca="true" t="shared" si="8" ref="F72:F136">SQRT(D72*D72+E72*E72)/1000</f>
        <v>15.066992566534305</v>
      </c>
      <c r="G72" s="45">
        <v>1.46</v>
      </c>
      <c r="H72" s="76">
        <v>45</v>
      </c>
      <c r="I72" s="45">
        <f t="shared" si="5"/>
        <v>13.606992566534306</v>
      </c>
      <c r="J72" s="43">
        <v>0</v>
      </c>
      <c r="K72" s="84">
        <f t="shared" si="6"/>
        <v>26.25</v>
      </c>
      <c r="L72" s="66">
        <f t="shared" si="7"/>
        <v>12.643007433465694</v>
      </c>
      <c r="M72" s="45">
        <f>MIN(L72:L72)</f>
        <v>12.643007433465694</v>
      </c>
      <c r="N72" s="46"/>
      <c r="O72" s="5">
        <v>1.05</v>
      </c>
      <c r="P72" s="9">
        <v>25</v>
      </c>
    </row>
    <row r="73" spans="1:16" s="5" customFormat="1" ht="20.25" thickTop="1">
      <c r="A73" s="55">
        <v>40</v>
      </c>
      <c r="B73" s="140" t="s">
        <v>113</v>
      </c>
      <c r="C73" s="56" t="e">
        <f>#REF!</f>
        <v>#REF!</v>
      </c>
      <c r="D73" s="56">
        <f>D74+D75</f>
        <v>18812</v>
      </c>
      <c r="E73" s="56">
        <f>E74+E75</f>
        <v>6807</v>
      </c>
      <c r="F73" s="66">
        <f t="shared" si="8"/>
        <v>20.005664022971093</v>
      </c>
      <c r="G73" s="57">
        <v>10.651</v>
      </c>
      <c r="H73" s="58">
        <v>120</v>
      </c>
      <c r="I73" s="59">
        <f t="shared" si="5"/>
        <v>9.354664022971093</v>
      </c>
      <c r="J73" s="59">
        <v>0</v>
      </c>
      <c r="K73" s="59">
        <f t="shared" si="6"/>
        <v>26.25</v>
      </c>
      <c r="L73" s="60">
        <f t="shared" si="7"/>
        <v>16.895335977028907</v>
      </c>
      <c r="M73" s="116">
        <f>MIN(L73:L75)</f>
        <v>16.895335977028907</v>
      </c>
      <c r="N73" s="61"/>
      <c r="O73" s="5">
        <v>1.05</v>
      </c>
      <c r="P73" s="9">
        <v>25</v>
      </c>
    </row>
    <row r="74" spans="1:16" s="5" customFormat="1" ht="19.5">
      <c r="A74" s="39"/>
      <c r="B74" s="140" t="s">
        <v>71</v>
      </c>
      <c r="C74" s="40" t="e">
        <f>#REF!</f>
        <v>#REF!</v>
      </c>
      <c r="D74" s="40">
        <v>10517</v>
      </c>
      <c r="E74" s="40">
        <v>4038</v>
      </c>
      <c r="F74" s="66">
        <f t="shared" si="8"/>
        <v>11.26555515720375</v>
      </c>
      <c r="G74" s="41">
        <v>8.576</v>
      </c>
      <c r="H74" s="42"/>
      <c r="I74" s="43">
        <f t="shared" si="5"/>
        <v>2.689555157203749</v>
      </c>
      <c r="J74" s="43">
        <v>0</v>
      </c>
      <c r="K74" s="44">
        <f t="shared" si="6"/>
        <v>26.25</v>
      </c>
      <c r="L74" s="45">
        <f t="shared" si="7"/>
        <v>23.56044484279625</v>
      </c>
      <c r="M74" s="117"/>
      <c r="N74" s="46"/>
      <c r="O74" s="5">
        <v>1.05</v>
      </c>
      <c r="P74" s="9">
        <v>25</v>
      </c>
    </row>
    <row r="75" spans="1:16" s="5" customFormat="1" ht="20.25" thickBot="1">
      <c r="A75" s="47"/>
      <c r="B75" s="140" t="s">
        <v>72</v>
      </c>
      <c r="C75" s="48" t="e">
        <f>#REF!</f>
        <v>#REF!</v>
      </c>
      <c r="D75" s="48">
        <v>8295</v>
      </c>
      <c r="E75" s="48">
        <v>2769</v>
      </c>
      <c r="F75" s="66">
        <f t="shared" si="8"/>
        <v>8.744963464760731</v>
      </c>
      <c r="G75" s="49">
        <v>2.075</v>
      </c>
      <c r="H75" s="50"/>
      <c r="I75" s="51">
        <f t="shared" si="5"/>
        <v>6.669963464760731</v>
      </c>
      <c r="J75" s="51">
        <v>0</v>
      </c>
      <c r="K75" s="52">
        <f t="shared" si="6"/>
        <v>26.25</v>
      </c>
      <c r="L75" s="53">
        <f t="shared" si="7"/>
        <v>19.58003653523927</v>
      </c>
      <c r="M75" s="118"/>
      <c r="N75" s="54"/>
      <c r="O75" s="5">
        <v>1.05</v>
      </c>
      <c r="P75" s="9">
        <v>25</v>
      </c>
    </row>
    <row r="76" spans="1:16" s="5" customFormat="1" ht="20.25" thickTop="1">
      <c r="A76" s="55">
        <v>41</v>
      </c>
      <c r="B76" s="140" t="s">
        <v>114</v>
      </c>
      <c r="C76" s="56" t="e">
        <f>#REF!</f>
        <v>#REF!</v>
      </c>
      <c r="D76" s="56">
        <f>D77+D78</f>
        <v>37165</v>
      </c>
      <c r="E76" s="56">
        <f>E77+E78</f>
        <v>16321</v>
      </c>
      <c r="F76" s="66">
        <f t="shared" si="8"/>
        <v>40.5907904086629</v>
      </c>
      <c r="G76" s="57">
        <v>25.07</v>
      </c>
      <c r="H76" s="58">
        <v>120</v>
      </c>
      <c r="I76" s="59">
        <f t="shared" si="5"/>
        <v>15.520790408662897</v>
      </c>
      <c r="J76" s="59">
        <v>0</v>
      </c>
      <c r="K76" s="59">
        <f t="shared" si="6"/>
        <v>26.25</v>
      </c>
      <c r="L76" s="60">
        <f t="shared" si="7"/>
        <v>10.729209591337103</v>
      </c>
      <c r="M76" s="116">
        <f>MIN(L76:L78)</f>
        <v>6.291394457322191</v>
      </c>
      <c r="N76" s="61"/>
      <c r="O76" s="5">
        <v>1.05</v>
      </c>
      <c r="P76" s="9">
        <v>25</v>
      </c>
    </row>
    <row r="77" spans="1:16" s="5" customFormat="1" ht="19.5">
      <c r="A77" s="39"/>
      <c r="B77" s="140" t="s">
        <v>71</v>
      </c>
      <c r="C77" s="40" t="e">
        <f>#REF!</f>
        <v>#REF!</v>
      </c>
      <c r="D77" s="40">
        <v>16029</v>
      </c>
      <c r="E77" s="40">
        <v>5536</v>
      </c>
      <c r="F77" s="66">
        <f t="shared" si="8"/>
        <v>16.9580699668329</v>
      </c>
      <c r="G77" s="41">
        <v>21.3</v>
      </c>
      <c r="H77" s="42"/>
      <c r="I77" s="43">
        <f t="shared" si="5"/>
        <v>-4.3419300331671025</v>
      </c>
      <c r="J77" s="43">
        <v>0</v>
      </c>
      <c r="K77" s="44">
        <f t="shared" si="6"/>
        <v>26.25</v>
      </c>
      <c r="L77" s="45">
        <f t="shared" si="7"/>
        <v>30.591930033167102</v>
      </c>
      <c r="M77" s="117"/>
      <c r="N77" s="46"/>
      <c r="O77" s="5">
        <v>1.05</v>
      </c>
      <c r="P77" s="9">
        <v>25</v>
      </c>
    </row>
    <row r="78" spans="1:16" s="5" customFormat="1" ht="20.25" thickBot="1">
      <c r="A78" s="47"/>
      <c r="B78" s="140" t="s">
        <v>72</v>
      </c>
      <c r="C78" s="48" t="e">
        <f>#REF!</f>
        <v>#REF!</v>
      </c>
      <c r="D78" s="48">
        <v>21136</v>
      </c>
      <c r="E78" s="48">
        <v>10785</v>
      </c>
      <c r="F78" s="66">
        <f t="shared" si="8"/>
        <v>23.72860554267781</v>
      </c>
      <c r="G78" s="49">
        <v>3.77</v>
      </c>
      <c r="H78" s="50"/>
      <c r="I78" s="51">
        <f t="shared" si="5"/>
        <v>19.95860554267781</v>
      </c>
      <c r="J78" s="51">
        <v>0</v>
      </c>
      <c r="K78" s="52">
        <f t="shared" si="6"/>
        <v>26.25</v>
      </c>
      <c r="L78" s="53">
        <f t="shared" si="7"/>
        <v>6.291394457322191</v>
      </c>
      <c r="M78" s="118"/>
      <c r="N78" s="54"/>
      <c r="O78" s="5">
        <v>1.05</v>
      </c>
      <c r="P78" s="9">
        <v>25</v>
      </c>
    </row>
    <row r="79" spans="1:16" s="5" customFormat="1" ht="20.25" thickTop="1">
      <c r="A79" s="55">
        <v>42</v>
      </c>
      <c r="B79" s="140" t="s">
        <v>115</v>
      </c>
      <c r="C79" s="56" t="e">
        <f>#REF!</f>
        <v>#REF!</v>
      </c>
      <c r="D79" s="56">
        <f>D80+D81</f>
        <v>2404</v>
      </c>
      <c r="E79" s="56">
        <f>E80+E81</f>
        <v>964</v>
      </c>
      <c r="F79" s="66">
        <f t="shared" si="8"/>
        <v>2.5900795354583224</v>
      </c>
      <c r="G79" s="57">
        <v>0</v>
      </c>
      <c r="H79" s="58"/>
      <c r="I79" s="59">
        <f t="shared" si="5"/>
        <v>2.5900795354583224</v>
      </c>
      <c r="J79" s="59">
        <v>0</v>
      </c>
      <c r="K79" s="59">
        <f t="shared" si="6"/>
        <v>26.25</v>
      </c>
      <c r="L79" s="60">
        <f t="shared" si="7"/>
        <v>23.659920464541678</v>
      </c>
      <c r="M79" s="116">
        <f>MIN(L79:L81)</f>
        <v>10.534920464541678</v>
      </c>
      <c r="N79" s="61"/>
      <c r="O79" s="5">
        <v>1.05</v>
      </c>
      <c r="P79" s="9">
        <v>25</v>
      </c>
    </row>
    <row r="80" spans="1:16" s="5" customFormat="1" ht="19.5">
      <c r="A80" s="39"/>
      <c r="B80" s="140" t="s">
        <v>71</v>
      </c>
      <c r="C80" s="40" t="e">
        <f>#REF!</f>
        <v>#REF!</v>
      </c>
      <c r="D80" s="40">
        <v>0</v>
      </c>
      <c r="E80" s="40">
        <v>0</v>
      </c>
      <c r="F80" s="66">
        <f t="shared" si="8"/>
        <v>0</v>
      </c>
      <c r="G80" s="41">
        <v>0</v>
      </c>
      <c r="H80" s="42"/>
      <c r="I80" s="43">
        <f t="shared" si="5"/>
        <v>0</v>
      </c>
      <c r="J80" s="43">
        <v>0</v>
      </c>
      <c r="K80" s="44">
        <f t="shared" si="6"/>
        <v>13.125</v>
      </c>
      <c r="L80" s="45">
        <f t="shared" si="7"/>
        <v>13.125</v>
      </c>
      <c r="M80" s="117"/>
      <c r="N80" s="46"/>
      <c r="O80" s="5">
        <v>1.05</v>
      </c>
      <c r="P80" s="9">
        <v>12.5</v>
      </c>
    </row>
    <row r="81" spans="1:16" s="5" customFormat="1" ht="20.25" thickBot="1">
      <c r="A81" s="47"/>
      <c r="B81" s="140" t="s">
        <v>72</v>
      </c>
      <c r="C81" s="48" t="e">
        <f>#REF!</f>
        <v>#REF!</v>
      </c>
      <c r="D81" s="48">
        <v>2404</v>
      </c>
      <c r="E81" s="48">
        <v>964</v>
      </c>
      <c r="F81" s="66">
        <f t="shared" si="8"/>
        <v>2.5900795354583224</v>
      </c>
      <c r="G81" s="49">
        <v>0</v>
      </c>
      <c r="H81" s="50"/>
      <c r="I81" s="51">
        <f t="shared" si="5"/>
        <v>2.5900795354583224</v>
      </c>
      <c r="J81" s="51">
        <v>0</v>
      </c>
      <c r="K81" s="52">
        <f t="shared" si="6"/>
        <v>13.125</v>
      </c>
      <c r="L81" s="53">
        <f t="shared" si="7"/>
        <v>10.534920464541678</v>
      </c>
      <c r="M81" s="118"/>
      <c r="N81" s="54"/>
      <c r="O81" s="5">
        <v>1.05</v>
      </c>
      <c r="P81" s="9">
        <v>12.5</v>
      </c>
    </row>
    <row r="82" spans="1:16" s="5" customFormat="1" ht="21" thickBot="1" thickTop="1">
      <c r="A82" s="39">
        <v>43</v>
      </c>
      <c r="B82" s="140" t="s">
        <v>116</v>
      </c>
      <c r="C82" s="42" t="e">
        <f>#REF!</f>
        <v>#REF!</v>
      </c>
      <c r="D82" s="42">
        <v>8388</v>
      </c>
      <c r="E82" s="42">
        <v>3608</v>
      </c>
      <c r="F82" s="66">
        <f t="shared" si="8"/>
        <v>9.131057331985163</v>
      </c>
      <c r="G82" s="45">
        <v>6.43</v>
      </c>
      <c r="H82" s="76">
        <v>120</v>
      </c>
      <c r="I82" s="45">
        <f t="shared" si="5"/>
        <v>2.7010573319851634</v>
      </c>
      <c r="J82" s="43">
        <v>0</v>
      </c>
      <c r="K82" s="84">
        <f t="shared" si="6"/>
        <v>16.8</v>
      </c>
      <c r="L82" s="66">
        <f t="shared" si="7"/>
        <v>14.098942668014837</v>
      </c>
      <c r="M82" s="45">
        <f>L82</f>
        <v>14.098942668014837</v>
      </c>
      <c r="N82" s="46"/>
      <c r="O82" s="5">
        <v>1.05</v>
      </c>
      <c r="P82" s="9">
        <v>16</v>
      </c>
    </row>
    <row r="83" spans="1:16" s="5" customFormat="1" ht="20.25" thickTop="1">
      <c r="A83" s="55">
        <v>44</v>
      </c>
      <c r="B83" s="140" t="s">
        <v>117</v>
      </c>
      <c r="C83" s="56" t="e">
        <f>#REF!</f>
        <v>#REF!</v>
      </c>
      <c r="D83" s="56">
        <f>D84+D85</f>
        <v>13281</v>
      </c>
      <c r="E83" s="56">
        <f>E84+E85</f>
        <v>5063</v>
      </c>
      <c r="F83" s="66">
        <f t="shared" si="8"/>
        <v>14.213336343026572</v>
      </c>
      <c r="G83" s="57">
        <v>13.953</v>
      </c>
      <c r="H83" s="58">
        <v>80</v>
      </c>
      <c r="I83" s="59">
        <f t="shared" si="5"/>
        <v>0.26033634302657305</v>
      </c>
      <c r="J83" s="59">
        <v>0</v>
      </c>
      <c r="K83" s="59">
        <f t="shared" si="6"/>
        <v>16.8</v>
      </c>
      <c r="L83" s="60">
        <f t="shared" si="7"/>
        <v>16.539663656973428</v>
      </c>
      <c r="M83" s="116">
        <f>MIN(L83:L85)</f>
        <v>14.450087408114832</v>
      </c>
      <c r="N83" s="61"/>
      <c r="O83" s="5">
        <v>1.05</v>
      </c>
      <c r="P83" s="9">
        <v>16</v>
      </c>
    </row>
    <row r="84" spans="1:16" s="5" customFormat="1" ht="19.5">
      <c r="A84" s="39"/>
      <c r="B84" s="140" t="s">
        <v>71</v>
      </c>
      <c r="C84" s="40" t="e">
        <f>#REF!</f>
        <v>#REF!</v>
      </c>
      <c r="D84" s="40">
        <v>8161</v>
      </c>
      <c r="E84" s="40">
        <v>3347</v>
      </c>
      <c r="F84" s="66">
        <f t="shared" si="8"/>
        <v>8.8206762779279</v>
      </c>
      <c r="G84" s="41">
        <v>10.903</v>
      </c>
      <c r="H84" s="42"/>
      <c r="I84" s="43">
        <f t="shared" si="5"/>
        <v>-2.0823237220721005</v>
      </c>
      <c r="J84" s="43">
        <v>0</v>
      </c>
      <c r="K84" s="44">
        <f t="shared" si="6"/>
        <v>16.8</v>
      </c>
      <c r="L84" s="45">
        <f t="shared" si="7"/>
        <v>18.8823237220721</v>
      </c>
      <c r="M84" s="117"/>
      <c r="N84" s="46"/>
      <c r="O84" s="5">
        <v>1.05</v>
      </c>
      <c r="P84" s="9">
        <v>16</v>
      </c>
    </row>
    <row r="85" spans="1:19" s="5" customFormat="1" ht="20.25" thickBot="1">
      <c r="A85" s="47"/>
      <c r="B85" s="140" t="s">
        <v>72</v>
      </c>
      <c r="C85" s="48" t="e">
        <f>#REF!</f>
        <v>#REF!</v>
      </c>
      <c r="D85" s="48">
        <v>5120</v>
      </c>
      <c r="E85" s="48">
        <v>1716</v>
      </c>
      <c r="F85" s="66">
        <f t="shared" si="8"/>
        <v>5.399912591885169</v>
      </c>
      <c r="G85" s="49">
        <v>3.05</v>
      </c>
      <c r="H85" s="50"/>
      <c r="I85" s="51">
        <f t="shared" si="5"/>
        <v>2.349912591885169</v>
      </c>
      <c r="J85" s="51">
        <v>0</v>
      </c>
      <c r="K85" s="52">
        <f t="shared" si="6"/>
        <v>16.8</v>
      </c>
      <c r="L85" s="53">
        <f t="shared" si="7"/>
        <v>14.450087408114832</v>
      </c>
      <c r="M85" s="118"/>
      <c r="N85" s="54"/>
      <c r="O85" s="5">
        <v>1.05</v>
      </c>
      <c r="P85" s="9">
        <v>16</v>
      </c>
      <c r="R85" s="5" t="s">
        <v>46</v>
      </c>
      <c r="S85" s="5">
        <v>11.386617340682111</v>
      </c>
    </row>
    <row r="86" spans="1:19" s="5" customFormat="1" ht="20.25" thickTop="1">
      <c r="A86" s="39">
        <v>45</v>
      </c>
      <c r="B86" s="140" t="s">
        <v>118</v>
      </c>
      <c r="C86" s="42" t="e">
        <f>#REF!</f>
        <v>#REF!</v>
      </c>
      <c r="D86" s="42">
        <v>26016</v>
      </c>
      <c r="E86" s="42">
        <v>7584</v>
      </c>
      <c r="F86" s="66">
        <f t="shared" si="8"/>
        <v>27.098880272070286</v>
      </c>
      <c r="G86" s="45">
        <v>6.73</v>
      </c>
      <c r="H86" s="76">
        <v>120</v>
      </c>
      <c r="I86" s="45">
        <f t="shared" si="5"/>
        <v>20.368880272070285</v>
      </c>
      <c r="J86" s="43">
        <v>0</v>
      </c>
      <c r="K86" s="84">
        <f t="shared" si="6"/>
        <v>42</v>
      </c>
      <c r="L86" s="66">
        <f t="shared" si="7"/>
        <v>21.631119727929715</v>
      </c>
      <c r="M86" s="45">
        <f>MIN(L86:L86)</f>
        <v>21.631119727929715</v>
      </c>
      <c r="N86" s="46"/>
      <c r="O86" s="5">
        <v>1.05</v>
      </c>
      <c r="P86" s="9">
        <v>40</v>
      </c>
      <c r="R86" s="5" t="s">
        <v>29</v>
      </c>
      <c r="S86" s="5">
        <v>11.69773457401763</v>
      </c>
    </row>
    <row r="87" spans="1:19" s="5" customFormat="1" ht="20.25" thickBot="1">
      <c r="A87" s="39">
        <v>46</v>
      </c>
      <c r="B87" s="140" t="s">
        <v>119</v>
      </c>
      <c r="C87" s="42" t="e">
        <f>#REF!</f>
        <v>#REF!</v>
      </c>
      <c r="D87" s="42">
        <v>23785</v>
      </c>
      <c r="E87" s="42">
        <v>4642</v>
      </c>
      <c r="F87" s="66">
        <f t="shared" si="8"/>
        <v>24.233744840614296</v>
      </c>
      <c r="G87" s="45">
        <v>11.23</v>
      </c>
      <c r="H87" s="76">
        <v>120</v>
      </c>
      <c r="I87" s="45">
        <f t="shared" si="5"/>
        <v>13.003744840614296</v>
      </c>
      <c r="J87" s="43">
        <v>0</v>
      </c>
      <c r="K87" s="84">
        <f t="shared" si="6"/>
        <v>42</v>
      </c>
      <c r="L87" s="66">
        <f t="shared" si="7"/>
        <v>28.996255159385704</v>
      </c>
      <c r="M87" s="45">
        <f>MIN(L87:L87)</f>
        <v>28.996255159385704</v>
      </c>
      <c r="N87" s="46"/>
      <c r="O87" s="5">
        <v>1.05</v>
      </c>
      <c r="P87" s="9">
        <v>40</v>
      </c>
      <c r="R87" s="5" t="s">
        <v>27</v>
      </c>
      <c r="S87" s="5">
        <v>18.494572181849524</v>
      </c>
    </row>
    <row r="88" spans="1:19" s="5" customFormat="1" ht="20.25" thickTop="1">
      <c r="A88" s="55">
        <v>47</v>
      </c>
      <c r="B88" s="140" t="s">
        <v>120</v>
      </c>
      <c r="C88" s="56" t="e">
        <f>#REF!</f>
        <v>#REF!</v>
      </c>
      <c r="D88" s="56">
        <f>D89+D90</f>
        <v>23335</v>
      </c>
      <c r="E88" s="56">
        <f>E89+E90</f>
        <v>7691</v>
      </c>
      <c r="F88" s="66">
        <f t="shared" si="8"/>
        <v>24.569772200816193</v>
      </c>
      <c r="G88" s="57">
        <v>12.4</v>
      </c>
      <c r="H88" s="58">
        <v>120</v>
      </c>
      <c r="I88" s="59">
        <f t="shared" si="5"/>
        <v>12.169772200816192</v>
      </c>
      <c r="J88" s="59">
        <v>0</v>
      </c>
      <c r="K88" s="59">
        <f t="shared" si="6"/>
        <v>42</v>
      </c>
      <c r="L88" s="60">
        <f t="shared" si="7"/>
        <v>29.83022779918381</v>
      </c>
      <c r="M88" s="116">
        <f>MIN(L88:L90)</f>
        <v>29.83022779918381</v>
      </c>
      <c r="N88" s="61"/>
      <c r="O88" s="5">
        <v>1.05</v>
      </c>
      <c r="P88" s="9">
        <v>40</v>
      </c>
      <c r="R88" s="5" t="s">
        <v>18</v>
      </c>
      <c r="S88" s="5">
        <v>10.827653027044985</v>
      </c>
    </row>
    <row r="89" spans="1:19" s="5" customFormat="1" ht="19.5">
      <c r="A89" s="39"/>
      <c r="B89" s="140" t="s">
        <v>71</v>
      </c>
      <c r="C89" s="40" t="e">
        <f>#REF!</f>
        <v>#REF!</v>
      </c>
      <c r="D89" s="40">
        <v>16567</v>
      </c>
      <c r="E89" s="40">
        <v>6202</v>
      </c>
      <c r="F89" s="66">
        <f t="shared" si="8"/>
        <v>17.68983586696044</v>
      </c>
      <c r="G89" s="41">
        <v>6.227</v>
      </c>
      <c r="H89" s="42"/>
      <c r="I89" s="43">
        <f t="shared" si="5"/>
        <v>11.46283586696044</v>
      </c>
      <c r="J89" s="43">
        <v>0</v>
      </c>
      <c r="K89" s="44">
        <f t="shared" si="6"/>
        <v>42</v>
      </c>
      <c r="L89" s="45">
        <f t="shared" si="7"/>
        <v>30.53716413303956</v>
      </c>
      <c r="M89" s="117"/>
      <c r="N89" s="46"/>
      <c r="O89" s="5">
        <v>1.05</v>
      </c>
      <c r="P89" s="9">
        <v>40</v>
      </c>
      <c r="R89" s="5" t="s">
        <v>14</v>
      </c>
      <c r="S89" s="5">
        <v>10.735904046770756</v>
      </c>
    </row>
    <row r="90" spans="1:19" s="5" customFormat="1" ht="20.25" thickBot="1">
      <c r="A90" s="47"/>
      <c r="B90" s="140" t="s">
        <v>72</v>
      </c>
      <c r="C90" s="48" t="e">
        <f>#REF!</f>
        <v>#REF!</v>
      </c>
      <c r="D90" s="48">
        <v>6768</v>
      </c>
      <c r="E90" s="48">
        <v>1489</v>
      </c>
      <c r="F90" s="66">
        <f t="shared" si="8"/>
        <v>6.929858945173415</v>
      </c>
      <c r="G90" s="49">
        <v>6.173</v>
      </c>
      <c r="H90" s="50"/>
      <c r="I90" s="51">
        <f t="shared" si="5"/>
        <v>0.7568589451734153</v>
      </c>
      <c r="J90" s="51">
        <v>0</v>
      </c>
      <c r="K90" s="52">
        <f t="shared" si="6"/>
        <v>42</v>
      </c>
      <c r="L90" s="53">
        <f t="shared" si="7"/>
        <v>41.24314105482659</v>
      </c>
      <c r="M90" s="118"/>
      <c r="N90" s="54"/>
      <c r="O90" s="5">
        <v>1.05</v>
      </c>
      <c r="P90" s="9">
        <v>40</v>
      </c>
      <c r="R90" s="5" t="s">
        <v>33</v>
      </c>
      <c r="S90" s="5">
        <v>19.808273593115338</v>
      </c>
    </row>
    <row r="91" spans="1:16" s="5" customFormat="1" ht="21" thickBot="1" thickTop="1">
      <c r="A91" s="39">
        <v>48</v>
      </c>
      <c r="B91" s="140" t="s">
        <v>121</v>
      </c>
      <c r="C91" s="42" t="e">
        <f>#REF!</f>
        <v>#REF!</v>
      </c>
      <c r="D91" s="42">
        <v>15459</v>
      </c>
      <c r="E91" s="42">
        <v>3295</v>
      </c>
      <c r="F91" s="66">
        <f t="shared" si="8"/>
        <v>15.806255280742494</v>
      </c>
      <c r="G91" s="45">
        <v>1.249</v>
      </c>
      <c r="H91" s="76">
        <v>80</v>
      </c>
      <c r="I91" s="45">
        <f t="shared" si="5"/>
        <v>14.557255280742494</v>
      </c>
      <c r="J91" s="43">
        <v>0</v>
      </c>
      <c r="K91" s="84">
        <f t="shared" si="6"/>
        <v>16.8</v>
      </c>
      <c r="L91" s="66">
        <f t="shared" si="7"/>
        <v>2.242744719257507</v>
      </c>
      <c r="M91" s="45">
        <f>L91</f>
        <v>2.242744719257507</v>
      </c>
      <c r="N91" s="46"/>
      <c r="O91" s="5">
        <v>1.05</v>
      </c>
      <c r="P91" s="9">
        <v>16</v>
      </c>
    </row>
    <row r="92" spans="1:16" s="5" customFormat="1" ht="20.25" thickTop="1">
      <c r="A92" s="55">
        <v>49</v>
      </c>
      <c r="B92" s="140" t="s">
        <v>122</v>
      </c>
      <c r="C92" s="56" t="e">
        <f>#REF!</f>
        <v>#REF!</v>
      </c>
      <c r="D92" s="56">
        <f>D93+D94</f>
        <v>5960</v>
      </c>
      <c r="E92" s="56">
        <f>E93+E94</f>
        <v>2270</v>
      </c>
      <c r="F92" s="66">
        <f t="shared" si="8"/>
        <v>6.377656309334958</v>
      </c>
      <c r="G92" s="57">
        <v>6.16</v>
      </c>
      <c r="H92" s="58">
        <v>80</v>
      </c>
      <c r="I92" s="59">
        <f t="shared" si="5"/>
        <v>0.2176563093349575</v>
      </c>
      <c r="J92" s="59">
        <v>0</v>
      </c>
      <c r="K92" s="59">
        <f t="shared" si="6"/>
        <v>10.5</v>
      </c>
      <c r="L92" s="60">
        <f t="shared" si="7"/>
        <v>10.282343690665043</v>
      </c>
      <c r="M92" s="116">
        <f>MIN(L92:L94)</f>
        <v>10.282343690665043</v>
      </c>
      <c r="N92" s="61"/>
      <c r="O92" s="5">
        <v>1.05</v>
      </c>
      <c r="P92" s="9">
        <v>10</v>
      </c>
    </row>
    <row r="93" spans="1:16" s="5" customFormat="1" ht="19.5">
      <c r="A93" s="39"/>
      <c r="B93" s="140" t="s">
        <v>71</v>
      </c>
      <c r="C93" s="40" t="e">
        <f>#REF!</f>
        <v>#REF!</v>
      </c>
      <c r="D93" s="40">
        <v>2266</v>
      </c>
      <c r="E93" s="40">
        <v>1008</v>
      </c>
      <c r="F93" s="66">
        <f t="shared" si="8"/>
        <v>2.480084675973786</v>
      </c>
      <c r="G93" s="41">
        <v>2.375</v>
      </c>
      <c r="H93" s="42"/>
      <c r="I93" s="43">
        <f t="shared" si="5"/>
        <v>0.10508467597378601</v>
      </c>
      <c r="J93" s="43">
        <v>0</v>
      </c>
      <c r="K93" s="44">
        <f t="shared" si="6"/>
        <v>10.5</v>
      </c>
      <c r="L93" s="45">
        <f t="shared" si="7"/>
        <v>10.394915324026215</v>
      </c>
      <c r="M93" s="117"/>
      <c r="N93" s="46"/>
      <c r="O93" s="5">
        <v>1.05</v>
      </c>
      <c r="P93" s="9">
        <v>10</v>
      </c>
    </row>
    <row r="94" spans="1:16" s="5" customFormat="1" ht="20.25" thickBot="1">
      <c r="A94" s="47"/>
      <c r="B94" s="140" t="s">
        <v>72</v>
      </c>
      <c r="C94" s="48" t="e">
        <f>#REF!</f>
        <v>#REF!</v>
      </c>
      <c r="D94" s="48">
        <v>3694</v>
      </c>
      <c r="E94" s="48">
        <v>1262</v>
      </c>
      <c r="F94" s="66">
        <f t="shared" si="8"/>
        <v>3.903623957299166</v>
      </c>
      <c r="G94" s="49">
        <v>3.785</v>
      </c>
      <c r="H94" s="50"/>
      <c r="I94" s="51">
        <f t="shared" si="5"/>
        <v>0.11862395729916564</v>
      </c>
      <c r="J94" s="51">
        <v>0</v>
      </c>
      <c r="K94" s="52">
        <f t="shared" si="6"/>
        <v>10.5</v>
      </c>
      <c r="L94" s="53">
        <f t="shared" si="7"/>
        <v>10.381376042700834</v>
      </c>
      <c r="M94" s="118"/>
      <c r="N94" s="54"/>
      <c r="O94" s="5">
        <v>1.05</v>
      </c>
      <c r="P94" s="9">
        <v>10</v>
      </c>
    </row>
    <row r="95" spans="1:16" s="5" customFormat="1" ht="20.25" thickTop="1">
      <c r="A95" s="55">
        <v>50</v>
      </c>
      <c r="B95" s="140" t="s">
        <v>123</v>
      </c>
      <c r="C95" s="56" t="e">
        <f>#REF!</f>
        <v>#REF!</v>
      </c>
      <c r="D95" s="56">
        <f>D96+D97</f>
        <v>16357</v>
      </c>
      <c r="E95" s="56">
        <f>E96+E97</f>
        <v>6666</v>
      </c>
      <c r="F95" s="66">
        <f t="shared" si="8"/>
        <v>17.663153880323865</v>
      </c>
      <c r="G95" s="57">
        <v>7.7116</v>
      </c>
      <c r="H95" s="58">
        <v>120</v>
      </c>
      <c r="I95" s="59">
        <f t="shared" si="5"/>
        <v>9.951553880323864</v>
      </c>
      <c r="J95" s="59">
        <v>0</v>
      </c>
      <c r="K95" s="59">
        <f t="shared" si="6"/>
        <v>16.8</v>
      </c>
      <c r="L95" s="60">
        <f t="shared" si="7"/>
        <v>6.848446119676137</v>
      </c>
      <c r="M95" s="116">
        <f>MIN(L95:L97)</f>
        <v>6.848446119676137</v>
      </c>
      <c r="N95" s="61"/>
      <c r="O95" s="5">
        <v>1.05</v>
      </c>
      <c r="P95" s="9">
        <v>16</v>
      </c>
    </row>
    <row r="96" spans="1:16" s="5" customFormat="1" ht="19.5">
      <c r="A96" s="39"/>
      <c r="B96" s="140" t="s">
        <v>71</v>
      </c>
      <c r="C96" s="40" t="e">
        <f>#REF!</f>
        <v>#REF!</v>
      </c>
      <c r="D96" s="40">
        <v>8971</v>
      </c>
      <c r="E96" s="40">
        <v>4110</v>
      </c>
      <c r="F96" s="66">
        <f t="shared" si="8"/>
        <v>9.867671508517093</v>
      </c>
      <c r="G96" s="41">
        <v>4.854</v>
      </c>
      <c r="H96" s="42"/>
      <c r="I96" s="43">
        <f t="shared" si="5"/>
        <v>5.013671508517093</v>
      </c>
      <c r="J96" s="43">
        <v>0</v>
      </c>
      <c r="K96" s="44">
        <f t="shared" si="6"/>
        <v>16.8</v>
      </c>
      <c r="L96" s="45">
        <f t="shared" si="7"/>
        <v>11.786328491482909</v>
      </c>
      <c r="M96" s="117"/>
      <c r="N96" s="46"/>
      <c r="O96" s="5">
        <v>1.05</v>
      </c>
      <c r="P96" s="9">
        <v>16</v>
      </c>
    </row>
    <row r="97" spans="1:16" s="5" customFormat="1" ht="20.25" thickBot="1">
      <c r="A97" s="47"/>
      <c r="B97" s="140" t="s">
        <v>72</v>
      </c>
      <c r="C97" s="48" t="e">
        <f>#REF!</f>
        <v>#REF!</v>
      </c>
      <c r="D97" s="48">
        <v>7386</v>
      </c>
      <c r="E97" s="48">
        <v>2556</v>
      </c>
      <c r="F97" s="66">
        <f t="shared" si="8"/>
        <v>7.815761767096026</v>
      </c>
      <c r="G97" s="49">
        <v>2.8575999999999997</v>
      </c>
      <c r="H97" s="50"/>
      <c r="I97" s="51">
        <f t="shared" si="5"/>
        <v>4.958161767096026</v>
      </c>
      <c r="J97" s="51">
        <v>0</v>
      </c>
      <c r="K97" s="52">
        <f t="shared" si="6"/>
        <v>16.8</v>
      </c>
      <c r="L97" s="53">
        <f t="shared" si="7"/>
        <v>11.841838232903974</v>
      </c>
      <c r="M97" s="118"/>
      <c r="N97" s="54"/>
      <c r="O97" s="5">
        <v>1.05</v>
      </c>
      <c r="P97" s="9">
        <v>16</v>
      </c>
    </row>
    <row r="98" spans="1:16" s="5" customFormat="1" ht="20.25" thickTop="1">
      <c r="A98" s="55">
        <v>51</v>
      </c>
      <c r="B98" s="140" t="s">
        <v>124</v>
      </c>
      <c r="C98" s="56" t="e">
        <f>#REF!</f>
        <v>#REF!</v>
      </c>
      <c r="D98" s="56">
        <f>D99+D100</f>
        <v>12571</v>
      </c>
      <c r="E98" s="56">
        <f>E99+E100</f>
        <v>3927</v>
      </c>
      <c r="F98" s="66">
        <f t="shared" si="8"/>
        <v>13.170093773394326</v>
      </c>
      <c r="G98" s="57">
        <v>9.65</v>
      </c>
      <c r="H98" s="58">
        <v>80</v>
      </c>
      <c r="I98" s="59">
        <f t="shared" si="5"/>
        <v>3.5200937733943256</v>
      </c>
      <c r="J98" s="59">
        <v>0</v>
      </c>
      <c r="K98" s="59">
        <f t="shared" si="6"/>
        <v>26.25</v>
      </c>
      <c r="L98" s="60">
        <f t="shared" si="7"/>
        <v>22.729906226605674</v>
      </c>
      <c r="M98" s="116">
        <f>MIN(L98:L100)</f>
        <v>18.84141858073494</v>
      </c>
      <c r="N98" s="61"/>
      <c r="O98" s="5">
        <v>1.05</v>
      </c>
      <c r="P98" s="9">
        <v>25</v>
      </c>
    </row>
    <row r="99" spans="1:16" s="5" customFormat="1" ht="19.5">
      <c r="A99" s="39"/>
      <c r="B99" s="140" t="s">
        <v>71</v>
      </c>
      <c r="C99" s="40" t="e">
        <f>#REF!</f>
        <v>#REF!</v>
      </c>
      <c r="D99" s="40">
        <v>1720</v>
      </c>
      <c r="E99" s="40">
        <v>404</v>
      </c>
      <c r="F99" s="66">
        <f t="shared" si="8"/>
        <v>1.7668095539700932</v>
      </c>
      <c r="G99" s="41">
        <v>1.384</v>
      </c>
      <c r="H99" s="42"/>
      <c r="I99" s="43">
        <f t="shared" si="5"/>
        <v>0.3828095539700933</v>
      </c>
      <c r="J99" s="43">
        <v>0</v>
      </c>
      <c r="K99" s="44">
        <f t="shared" si="6"/>
        <v>26.25</v>
      </c>
      <c r="L99" s="45">
        <f t="shared" si="7"/>
        <v>25.867190446029905</v>
      </c>
      <c r="M99" s="117"/>
      <c r="N99" s="46"/>
      <c r="O99" s="5">
        <v>1.05</v>
      </c>
      <c r="P99" s="9">
        <v>25</v>
      </c>
    </row>
    <row r="100" spans="1:16" s="5" customFormat="1" ht="20.25" thickBot="1">
      <c r="A100" s="47"/>
      <c r="B100" s="140" t="s">
        <v>72</v>
      </c>
      <c r="C100" s="48" t="e">
        <f>#REF!</f>
        <v>#REF!</v>
      </c>
      <c r="D100" s="48">
        <v>10851</v>
      </c>
      <c r="E100" s="48">
        <v>3523</v>
      </c>
      <c r="F100" s="66">
        <f t="shared" si="8"/>
        <v>11.408581419265062</v>
      </c>
      <c r="G100" s="49">
        <v>4</v>
      </c>
      <c r="H100" s="50"/>
      <c r="I100" s="51">
        <f t="shared" si="5"/>
        <v>7.408581419265062</v>
      </c>
      <c r="J100" s="51">
        <v>0</v>
      </c>
      <c r="K100" s="52">
        <f t="shared" si="6"/>
        <v>26.25</v>
      </c>
      <c r="L100" s="53">
        <f t="shared" si="7"/>
        <v>18.84141858073494</v>
      </c>
      <c r="M100" s="118"/>
      <c r="N100" s="54"/>
      <c r="O100" s="5">
        <v>1.05</v>
      </c>
      <c r="P100" s="9">
        <v>25</v>
      </c>
    </row>
    <row r="101" spans="1:16" s="5" customFormat="1" ht="20.25" thickTop="1">
      <c r="A101" s="55">
        <v>52</v>
      </c>
      <c r="B101" s="140" t="s">
        <v>125</v>
      </c>
      <c r="C101" s="56" t="e">
        <f>#REF!</f>
        <v>#REF!</v>
      </c>
      <c r="D101" s="56">
        <f>D102+D103</f>
        <v>20632</v>
      </c>
      <c r="E101" s="56">
        <f>E102+E103</f>
        <v>7838</v>
      </c>
      <c r="F101" s="66">
        <f t="shared" si="8"/>
        <v>22.0706517348265</v>
      </c>
      <c r="G101" s="57">
        <v>2.019</v>
      </c>
      <c r="H101" s="58">
        <v>20</v>
      </c>
      <c r="I101" s="59">
        <f t="shared" si="5"/>
        <v>20.0516517348265</v>
      </c>
      <c r="J101" s="59">
        <v>0</v>
      </c>
      <c r="K101" s="59">
        <f t="shared" si="6"/>
        <v>21</v>
      </c>
      <c r="L101" s="60">
        <f t="shared" si="7"/>
        <v>0.9483482651735002</v>
      </c>
      <c r="M101" s="116">
        <f>MIN(L101:L103)</f>
        <v>0.9483482651735002</v>
      </c>
      <c r="N101" s="61"/>
      <c r="O101" s="5">
        <v>1.05</v>
      </c>
      <c r="P101" s="9">
        <v>20</v>
      </c>
    </row>
    <row r="102" spans="1:16" s="5" customFormat="1" ht="19.5">
      <c r="A102" s="39"/>
      <c r="B102" s="140" t="s">
        <v>71</v>
      </c>
      <c r="C102" s="40" t="e">
        <f>#REF!</f>
        <v>#REF!</v>
      </c>
      <c r="D102" s="40">
        <v>8114</v>
      </c>
      <c r="E102" s="40">
        <v>2802</v>
      </c>
      <c r="F102" s="66">
        <f t="shared" si="8"/>
        <v>8.584183129453844</v>
      </c>
      <c r="G102" s="41">
        <v>1.719</v>
      </c>
      <c r="H102" s="42"/>
      <c r="I102" s="43">
        <f t="shared" si="5"/>
        <v>6.865183129453844</v>
      </c>
      <c r="J102" s="43">
        <v>0</v>
      </c>
      <c r="K102" s="44">
        <f t="shared" si="6"/>
        <v>21</v>
      </c>
      <c r="L102" s="45">
        <f t="shared" si="7"/>
        <v>14.134816870546157</v>
      </c>
      <c r="M102" s="117"/>
      <c r="N102" s="46"/>
      <c r="O102" s="5">
        <v>1.05</v>
      </c>
      <c r="P102" s="9">
        <v>20</v>
      </c>
    </row>
    <row r="103" spans="1:16" s="5" customFormat="1" ht="20.25" thickBot="1">
      <c r="A103" s="47"/>
      <c r="B103" s="140" t="s">
        <v>72</v>
      </c>
      <c r="C103" s="48" t="e">
        <f>#REF!</f>
        <v>#REF!</v>
      </c>
      <c r="D103" s="48">
        <v>12518</v>
      </c>
      <c r="E103" s="48">
        <v>5036</v>
      </c>
      <c r="F103" s="66">
        <f t="shared" si="8"/>
        <v>13.493021159102954</v>
      </c>
      <c r="G103" s="49">
        <v>0.3</v>
      </c>
      <c r="H103" s="50"/>
      <c r="I103" s="51">
        <f t="shared" si="5"/>
        <v>13.193021159102953</v>
      </c>
      <c r="J103" s="51">
        <v>0</v>
      </c>
      <c r="K103" s="52">
        <f t="shared" si="6"/>
        <v>21</v>
      </c>
      <c r="L103" s="53">
        <f t="shared" si="7"/>
        <v>7.806978840897047</v>
      </c>
      <c r="M103" s="118"/>
      <c r="N103" s="54"/>
      <c r="O103" s="5">
        <v>1.05</v>
      </c>
      <c r="P103" s="9">
        <v>20</v>
      </c>
    </row>
    <row r="104" spans="1:16" s="5" customFormat="1" ht="20.25" thickTop="1">
      <c r="A104" s="55">
        <v>53</v>
      </c>
      <c r="B104" s="140" t="s">
        <v>126</v>
      </c>
      <c r="C104" s="56" t="e">
        <f>#REF!</f>
        <v>#REF!</v>
      </c>
      <c r="D104" s="56">
        <f>D105+D106</f>
        <v>9903</v>
      </c>
      <c r="E104" s="56">
        <f>E105+E106</f>
        <v>3556</v>
      </c>
      <c r="F104" s="66">
        <f t="shared" si="8"/>
        <v>10.522097937198646</v>
      </c>
      <c r="G104" s="57">
        <v>9.158000000000001</v>
      </c>
      <c r="H104" s="58">
        <v>120</v>
      </c>
      <c r="I104" s="59">
        <f t="shared" si="5"/>
        <v>1.364097937198645</v>
      </c>
      <c r="J104" s="59">
        <v>0</v>
      </c>
      <c r="K104" s="59">
        <f t="shared" si="6"/>
        <v>10.5</v>
      </c>
      <c r="L104" s="60">
        <f t="shared" si="7"/>
        <v>9.135902062801355</v>
      </c>
      <c r="M104" s="116">
        <f>MIN(L104:L106)</f>
        <v>9.135902062801355</v>
      </c>
      <c r="N104" s="61"/>
      <c r="O104" s="5">
        <v>1.05</v>
      </c>
      <c r="P104" s="9">
        <v>10</v>
      </c>
    </row>
    <row r="105" spans="1:16" s="5" customFormat="1" ht="19.5">
      <c r="A105" s="39"/>
      <c r="B105" s="140" t="s">
        <v>71</v>
      </c>
      <c r="C105" s="40" t="e">
        <f>#REF!</f>
        <v>#REF!</v>
      </c>
      <c r="D105" s="40">
        <v>4393</v>
      </c>
      <c r="E105" s="40">
        <v>1542</v>
      </c>
      <c r="F105" s="66">
        <f t="shared" si="8"/>
        <v>4.655772009022779</v>
      </c>
      <c r="G105" s="41">
        <v>3.52</v>
      </c>
      <c r="H105" s="42"/>
      <c r="I105" s="43">
        <f t="shared" si="5"/>
        <v>1.1357720090227788</v>
      </c>
      <c r="J105" s="43">
        <v>0</v>
      </c>
      <c r="K105" s="44">
        <f t="shared" si="6"/>
        <v>10.5</v>
      </c>
      <c r="L105" s="45">
        <f t="shared" si="7"/>
        <v>9.364227990977222</v>
      </c>
      <c r="M105" s="117"/>
      <c r="N105" s="46"/>
      <c r="O105" s="5">
        <v>1.05</v>
      </c>
      <c r="P105" s="9">
        <v>10</v>
      </c>
    </row>
    <row r="106" spans="1:16" s="5" customFormat="1" ht="20.25" thickBot="1">
      <c r="A106" s="47"/>
      <c r="B106" s="140" t="s">
        <v>72</v>
      </c>
      <c r="C106" s="48" t="e">
        <f>#REF!</f>
        <v>#REF!</v>
      </c>
      <c r="D106" s="48">
        <v>5510</v>
      </c>
      <c r="E106" s="48">
        <v>2014</v>
      </c>
      <c r="F106" s="66">
        <f t="shared" si="8"/>
        <v>5.866540377428591</v>
      </c>
      <c r="G106" s="49">
        <v>5.638000000000001</v>
      </c>
      <c r="H106" s="50"/>
      <c r="I106" s="51">
        <f t="shared" si="5"/>
        <v>0.22854037742859035</v>
      </c>
      <c r="J106" s="51">
        <v>0</v>
      </c>
      <c r="K106" s="52">
        <f t="shared" si="6"/>
        <v>10.5</v>
      </c>
      <c r="L106" s="53">
        <f aca="true" t="shared" si="9" ref="L106:L158">K106-J106-I106</f>
        <v>10.27145962257141</v>
      </c>
      <c r="M106" s="118"/>
      <c r="N106" s="54"/>
      <c r="O106" s="5">
        <v>1.05</v>
      </c>
      <c r="P106" s="9">
        <v>10</v>
      </c>
    </row>
    <row r="107" spans="1:16" s="13" customFormat="1" ht="21" thickBot="1" thickTop="1">
      <c r="A107" s="85">
        <v>54</v>
      </c>
      <c r="B107" s="86" t="s">
        <v>127</v>
      </c>
      <c r="C107" s="87" t="e">
        <f>#REF!</f>
        <v>#REF!</v>
      </c>
      <c r="D107" s="87">
        <v>2581</v>
      </c>
      <c r="E107" s="87">
        <v>670</v>
      </c>
      <c r="F107" s="88">
        <f>SQRT(D107*D107+E107*E107)/1000</f>
        <v>2.666544768047219</v>
      </c>
      <c r="G107" s="89"/>
      <c r="H107" s="87"/>
      <c r="I107" s="90">
        <f>F107-G107</f>
        <v>2.666544768047219</v>
      </c>
      <c r="J107" s="90">
        <v>0</v>
      </c>
      <c r="K107" s="90">
        <f t="shared" si="6"/>
        <v>42</v>
      </c>
      <c r="L107" s="91">
        <f>K107-J107-I107</f>
        <v>39.33345523195278</v>
      </c>
      <c r="M107" s="92">
        <f>L107</f>
        <v>39.33345523195278</v>
      </c>
      <c r="N107" s="93"/>
      <c r="O107" s="13">
        <v>1.05</v>
      </c>
      <c r="P107" s="14">
        <v>40</v>
      </c>
    </row>
    <row r="108" spans="1:16" s="5" customFormat="1" ht="20.25" thickTop="1">
      <c r="A108" s="55">
        <v>55</v>
      </c>
      <c r="B108" s="140" t="s">
        <v>128</v>
      </c>
      <c r="C108" s="56" t="e">
        <f>#REF!</f>
        <v>#REF!</v>
      </c>
      <c r="D108" s="56">
        <f>D109+D110</f>
        <v>7328</v>
      </c>
      <c r="E108" s="56">
        <f>E109+E110</f>
        <v>4264</v>
      </c>
      <c r="F108" s="66">
        <f t="shared" si="8"/>
        <v>8.478282845010538</v>
      </c>
      <c r="G108" s="57">
        <v>11.48</v>
      </c>
      <c r="H108" s="58">
        <v>45</v>
      </c>
      <c r="I108" s="59">
        <f t="shared" si="5"/>
        <v>-3.0017171549894623</v>
      </c>
      <c r="J108" s="59">
        <v>0</v>
      </c>
      <c r="K108" s="59">
        <f t="shared" si="6"/>
        <v>16.8</v>
      </c>
      <c r="L108" s="60">
        <f t="shared" si="9"/>
        <v>19.80171715498946</v>
      </c>
      <c r="M108" s="116">
        <f>MIN(L108:L110)</f>
        <v>17.792013955820387</v>
      </c>
      <c r="N108" s="61"/>
      <c r="O108" s="5">
        <v>1.05</v>
      </c>
      <c r="P108" s="9">
        <v>16</v>
      </c>
    </row>
    <row r="109" spans="1:16" s="5" customFormat="1" ht="19.5">
      <c r="A109" s="39"/>
      <c r="B109" s="140" t="s">
        <v>71</v>
      </c>
      <c r="C109" s="40" t="e">
        <f>#REF!</f>
        <v>#REF!</v>
      </c>
      <c r="D109" s="40">
        <v>6384</v>
      </c>
      <c r="E109" s="40">
        <v>3830</v>
      </c>
      <c r="F109" s="66">
        <f t="shared" si="8"/>
        <v>7.444753588937648</v>
      </c>
      <c r="G109" s="41">
        <v>9.449</v>
      </c>
      <c r="H109" s="42"/>
      <c r="I109" s="43">
        <f t="shared" si="5"/>
        <v>-2.0042464110623515</v>
      </c>
      <c r="J109" s="43">
        <v>0</v>
      </c>
      <c r="K109" s="44">
        <f t="shared" si="6"/>
        <v>16.8</v>
      </c>
      <c r="L109" s="45">
        <f t="shared" si="9"/>
        <v>18.80424641106235</v>
      </c>
      <c r="M109" s="117"/>
      <c r="N109" s="46"/>
      <c r="O109" s="5">
        <v>1.05</v>
      </c>
      <c r="P109" s="9">
        <v>16</v>
      </c>
    </row>
    <row r="110" spans="1:16" s="5" customFormat="1" ht="20.25" thickBot="1">
      <c r="A110" s="47"/>
      <c r="B110" s="140" t="s">
        <v>72</v>
      </c>
      <c r="C110" s="48" t="e">
        <f>#REF!</f>
        <v>#REF!</v>
      </c>
      <c r="D110" s="48">
        <v>944</v>
      </c>
      <c r="E110" s="48">
        <v>434</v>
      </c>
      <c r="F110" s="66">
        <f t="shared" si="8"/>
        <v>1.0389860441796126</v>
      </c>
      <c r="G110" s="49">
        <v>2.0310000000000006</v>
      </c>
      <c r="H110" s="50"/>
      <c r="I110" s="51">
        <f t="shared" si="5"/>
        <v>-0.992013955820388</v>
      </c>
      <c r="J110" s="51">
        <v>0</v>
      </c>
      <c r="K110" s="52">
        <f t="shared" si="6"/>
        <v>16.8</v>
      </c>
      <c r="L110" s="53">
        <f t="shared" si="9"/>
        <v>17.792013955820387</v>
      </c>
      <c r="M110" s="118"/>
      <c r="N110" s="54"/>
      <c r="O110" s="5">
        <v>1.05</v>
      </c>
      <c r="P110" s="9">
        <v>16</v>
      </c>
    </row>
    <row r="111" spans="1:16" s="5" customFormat="1" ht="20.25" thickTop="1">
      <c r="A111" s="55">
        <v>56</v>
      </c>
      <c r="B111" s="140" t="s">
        <v>129</v>
      </c>
      <c r="C111" s="56" t="e">
        <f>#REF!</f>
        <v>#REF!</v>
      </c>
      <c r="D111" s="56">
        <f>D112+D113</f>
        <v>21159</v>
      </c>
      <c r="E111" s="56">
        <f>E112+E113</f>
        <v>8583</v>
      </c>
      <c r="F111" s="66">
        <f t="shared" si="8"/>
        <v>22.83355359991081</v>
      </c>
      <c r="G111" s="57">
        <v>9.119</v>
      </c>
      <c r="H111" s="58">
        <v>80</v>
      </c>
      <c r="I111" s="59">
        <f t="shared" si="5"/>
        <v>13.714553599910811</v>
      </c>
      <c r="J111" s="59">
        <v>0</v>
      </c>
      <c r="K111" s="59">
        <f t="shared" si="6"/>
        <v>26.25</v>
      </c>
      <c r="L111" s="60">
        <f t="shared" si="9"/>
        <v>12.535446400089189</v>
      </c>
      <c r="M111" s="116">
        <f>MIN(L111:L113)</f>
        <v>12.535446400089189</v>
      </c>
      <c r="N111" s="61"/>
      <c r="O111" s="5">
        <v>1.05</v>
      </c>
      <c r="P111" s="9">
        <v>25</v>
      </c>
    </row>
    <row r="112" spans="1:19" s="5" customFormat="1" ht="19.5">
      <c r="A112" s="39"/>
      <c r="B112" s="140" t="s">
        <v>71</v>
      </c>
      <c r="C112" s="40" t="e">
        <f>#REF!</f>
        <v>#REF!</v>
      </c>
      <c r="D112" s="40">
        <v>7395</v>
      </c>
      <c r="E112" s="40">
        <v>3599</v>
      </c>
      <c r="F112" s="66">
        <f t="shared" si="8"/>
        <v>8.224282704284915</v>
      </c>
      <c r="G112" s="41">
        <v>7.83</v>
      </c>
      <c r="H112" s="42"/>
      <c r="I112" s="43">
        <f t="shared" si="5"/>
        <v>0.3942827042849153</v>
      </c>
      <c r="J112" s="43">
        <v>0</v>
      </c>
      <c r="K112" s="44">
        <f t="shared" si="6"/>
        <v>26.25</v>
      </c>
      <c r="L112" s="45">
        <f t="shared" si="9"/>
        <v>25.855717295715085</v>
      </c>
      <c r="M112" s="117"/>
      <c r="N112" s="46"/>
      <c r="O112" s="5">
        <v>1.05</v>
      </c>
      <c r="P112" s="9">
        <v>25</v>
      </c>
      <c r="R112" s="5" t="s">
        <v>47</v>
      </c>
      <c r="S112" s="5">
        <v>2.351</v>
      </c>
    </row>
    <row r="113" spans="1:19" s="5" customFormat="1" ht="20.25" thickBot="1">
      <c r="A113" s="47"/>
      <c r="B113" s="140" t="s">
        <v>72</v>
      </c>
      <c r="C113" s="48" t="e">
        <f>#REF!</f>
        <v>#REF!</v>
      </c>
      <c r="D113" s="48">
        <v>13764</v>
      </c>
      <c r="E113" s="48">
        <v>4984</v>
      </c>
      <c r="F113" s="66">
        <f t="shared" si="8"/>
        <v>14.638577526522173</v>
      </c>
      <c r="G113" s="49">
        <v>1.2889999999999997</v>
      </c>
      <c r="H113" s="50"/>
      <c r="I113" s="51">
        <f t="shared" si="5"/>
        <v>13.349577526522173</v>
      </c>
      <c r="J113" s="51">
        <v>0</v>
      </c>
      <c r="K113" s="52">
        <f aca="true" t="shared" si="10" ref="K113:K176">O113*P113</f>
        <v>26.25</v>
      </c>
      <c r="L113" s="53">
        <f t="shared" si="9"/>
        <v>12.900422473477827</v>
      </c>
      <c r="M113" s="118"/>
      <c r="N113" s="54"/>
      <c r="O113" s="5">
        <v>1.05</v>
      </c>
      <c r="P113" s="9">
        <v>25</v>
      </c>
      <c r="R113" s="5" t="s">
        <v>49</v>
      </c>
      <c r="S113" s="5">
        <v>6.5595053091557975</v>
      </c>
    </row>
    <row r="114" spans="1:19" s="5" customFormat="1" ht="20.25" thickTop="1">
      <c r="A114" s="39">
        <v>57</v>
      </c>
      <c r="B114" s="140" t="s">
        <v>130</v>
      </c>
      <c r="C114" s="42" t="e">
        <f>#REF!</f>
        <v>#REF!</v>
      </c>
      <c r="D114" s="42">
        <v>2272</v>
      </c>
      <c r="E114" s="42">
        <v>372</v>
      </c>
      <c r="F114" s="66">
        <f t="shared" si="8"/>
        <v>2.3022528097496155</v>
      </c>
      <c r="G114" s="45">
        <v>0</v>
      </c>
      <c r="H114" s="76"/>
      <c r="I114" s="45">
        <f aca="true" t="shared" si="11" ref="I114:I177">F114-G114</f>
        <v>2.3022528097496155</v>
      </c>
      <c r="J114" s="43">
        <v>0</v>
      </c>
      <c r="K114" s="84">
        <f t="shared" si="10"/>
        <v>26.25</v>
      </c>
      <c r="L114" s="66">
        <f t="shared" si="9"/>
        <v>23.947747190250386</v>
      </c>
      <c r="M114" s="45">
        <f>MIN(L114:L114)</f>
        <v>23.947747190250386</v>
      </c>
      <c r="N114" s="46"/>
      <c r="O114" s="5">
        <v>1.05</v>
      </c>
      <c r="P114" s="9">
        <v>25</v>
      </c>
      <c r="R114" s="5" t="s">
        <v>50</v>
      </c>
      <c r="S114" s="5">
        <v>14.983036757795924</v>
      </c>
    </row>
    <row r="115" spans="1:19" s="5" customFormat="1" ht="19.5">
      <c r="A115" s="39">
        <v>58</v>
      </c>
      <c r="B115" s="140" t="s">
        <v>131</v>
      </c>
      <c r="C115" s="42" t="e">
        <f>#REF!</f>
        <v>#REF!</v>
      </c>
      <c r="D115" s="42">
        <v>5231</v>
      </c>
      <c r="E115" s="42">
        <v>2499</v>
      </c>
      <c r="F115" s="66">
        <f t="shared" si="8"/>
        <v>5.797271944630509</v>
      </c>
      <c r="G115" s="45">
        <v>0</v>
      </c>
      <c r="H115" s="76"/>
      <c r="I115" s="45">
        <f t="shared" si="11"/>
        <v>5.797271944630509</v>
      </c>
      <c r="J115" s="43">
        <v>0</v>
      </c>
      <c r="K115" s="84">
        <f t="shared" si="10"/>
        <v>16.8</v>
      </c>
      <c r="L115" s="66">
        <f t="shared" si="9"/>
        <v>11.002728055369491</v>
      </c>
      <c r="M115" s="45">
        <f>L115</f>
        <v>11.002728055369491</v>
      </c>
      <c r="N115" s="46"/>
      <c r="O115" s="5">
        <v>1.05</v>
      </c>
      <c r="P115" s="9">
        <v>16</v>
      </c>
      <c r="R115" s="5" t="s">
        <v>28</v>
      </c>
      <c r="S115" s="5">
        <v>10.559</v>
      </c>
    </row>
    <row r="116" spans="1:19" s="5" customFormat="1" ht="19.5">
      <c r="A116" s="39">
        <v>59</v>
      </c>
      <c r="B116" s="140" t="s">
        <v>132</v>
      </c>
      <c r="C116" s="42" t="e">
        <f>#REF!</f>
        <v>#REF!</v>
      </c>
      <c r="D116" s="42">
        <v>15509</v>
      </c>
      <c r="E116" s="42">
        <v>7413</v>
      </c>
      <c r="F116" s="66">
        <f t="shared" si="8"/>
        <v>17.189579692360137</v>
      </c>
      <c r="G116" s="45">
        <v>0</v>
      </c>
      <c r="H116" s="76"/>
      <c r="I116" s="45">
        <f t="shared" si="11"/>
        <v>17.189579692360137</v>
      </c>
      <c r="J116" s="43">
        <v>0</v>
      </c>
      <c r="K116" s="84">
        <f t="shared" si="10"/>
        <v>26.25</v>
      </c>
      <c r="L116" s="66">
        <f t="shared" si="9"/>
        <v>9.060420307639863</v>
      </c>
      <c r="M116" s="45">
        <f>MIN(L116:L116)</f>
        <v>9.060420307639863</v>
      </c>
      <c r="N116" s="46"/>
      <c r="O116" s="5">
        <v>1.05</v>
      </c>
      <c r="P116" s="9">
        <v>25</v>
      </c>
      <c r="R116" s="5" t="s">
        <v>48</v>
      </c>
      <c r="S116" s="5">
        <v>27.73495314211234</v>
      </c>
    </row>
    <row r="117" spans="1:19" s="5" customFormat="1" ht="19.5">
      <c r="A117" s="39">
        <v>60</v>
      </c>
      <c r="B117" s="140" t="s">
        <v>133</v>
      </c>
      <c r="C117" s="42" t="e">
        <f>#REF!</f>
        <v>#REF!</v>
      </c>
      <c r="D117" s="42">
        <v>9980</v>
      </c>
      <c r="E117" s="42">
        <v>5649</v>
      </c>
      <c r="F117" s="66">
        <f t="shared" si="8"/>
        <v>11.467850757661612</v>
      </c>
      <c r="G117" s="45">
        <v>1.296</v>
      </c>
      <c r="H117" s="76">
        <v>80</v>
      </c>
      <c r="I117" s="45">
        <f t="shared" si="11"/>
        <v>10.171850757661613</v>
      </c>
      <c r="J117" s="43">
        <v>0</v>
      </c>
      <c r="K117" s="84">
        <f t="shared" si="10"/>
        <v>16.8</v>
      </c>
      <c r="L117" s="66">
        <f t="shared" si="9"/>
        <v>6.628149242338388</v>
      </c>
      <c r="M117" s="45">
        <f>L117</f>
        <v>6.628149242338388</v>
      </c>
      <c r="N117" s="46"/>
      <c r="O117" s="5">
        <v>1.05</v>
      </c>
      <c r="P117" s="9">
        <v>16</v>
      </c>
      <c r="R117" s="5" t="s">
        <v>20</v>
      </c>
      <c r="S117" s="5">
        <v>9.201842692069963</v>
      </c>
    </row>
    <row r="118" spans="1:19" s="5" customFormat="1" ht="20.25" thickBot="1">
      <c r="A118" s="39">
        <v>61</v>
      </c>
      <c r="B118" s="140" t="s">
        <v>134</v>
      </c>
      <c r="C118" s="42" t="e">
        <f>#REF!</f>
        <v>#REF!</v>
      </c>
      <c r="D118" s="42">
        <v>33540</v>
      </c>
      <c r="E118" s="42">
        <v>9360</v>
      </c>
      <c r="F118" s="66">
        <f t="shared" si="8"/>
        <v>34.82156228545755</v>
      </c>
      <c r="G118" s="45">
        <v>0</v>
      </c>
      <c r="H118" s="42">
        <v>60</v>
      </c>
      <c r="I118" s="45">
        <f t="shared" si="11"/>
        <v>34.82156228545755</v>
      </c>
      <c r="J118" s="43">
        <v>0</v>
      </c>
      <c r="K118" s="84">
        <f t="shared" si="10"/>
        <v>42</v>
      </c>
      <c r="L118" s="66">
        <f t="shared" si="9"/>
        <v>7.178437714542447</v>
      </c>
      <c r="M118" s="45">
        <f>MIN(L118:L118)</f>
        <v>7.178437714542447</v>
      </c>
      <c r="N118" s="46"/>
      <c r="O118" s="5">
        <v>1.05</v>
      </c>
      <c r="P118" s="9">
        <v>40</v>
      </c>
      <c r="R118" s="5" t="s">
        <v>16</v>
      </c>
      <c r="S118" s="5">
        <v>14.117019537004445</v>
      </c>
    </row>
    <row r="119" spans="1:19" s="5" customFormat="1" ht="21" thickBot="1" thickTop="1">
      <c r="A119" s="39">
        <v>62</v>
      </c>
      <c r="B119" s="140" t="s">
        <v>135</v>
      </c>
      <c r="C119" s="56" t="e">
        <f>#REF!</f>
        <v>#REF!</v>
      </c>
      <c r="D119" s="56">
        <f>D120+D121</f>
        <v>10160</v>
      </c>
      <c r="E119" s="56">
        <f>E120+E121</f>
        <v>3946</v>
      </c>
      <c r="F119" s="66">
        <f t="shared" si="8"/>
        <v>10.89938145033928</v>
      </c>
      <c r="G119" s="57">
        <v>8.98</v>
      </c>
      <c r="H119" s="58">
        <v>120</v>
      </c>
      <c r="I119" s="59">
        <f t="shared" si="11"/>
        <v>1.91938145033928</v>
      </c>
      <c r="J119" s="59">
        <v>0</v>
      </c>
      <c r="K119" s="59">
        <f t="shared" si="10"/>
        <v>10.5</v>
      </c>
      <c r="L119" s="60">
        <f t="shared" si="9"/>
        <v>8.58061854966072</v>
      </c>
      <c r="M119" s="116">
        <f>MIN(L119:L121)</f>
        <v>7.7972138026641</v>
      </c>
      <c r="N119" s="61"/>
      <c r="O119" s="5">
        <v>1.05</v>
      </c>
      <c r="P119" s="9">
        <v>10</v>
      </c>
      <c r="R119" s="5" t="s">
        <v>2</v>
      </c>
      <c r="S119" s="5">
        <v>11.161573662885944</v>
      </c>
    </row>
    <row r="120" spans="1:19" s="5" customFormat="1" ht="20.25" thickTop="1">
      <c r="A120" s="39"/>
      <c r="B120" s="140" t="s">
        <v>71</v>
      </c>
      <c r="C120" s="40" t="e">
        <f>#REF!</f>
        <v>#REF!</v>
      </c>
      <c r="D120" s="56">
        <v>4944</v>
      </c>
      <c r="E120" s="56">
        <v>3154</v>
      </c>
      <c r="F120" s="66">
        <f t="shared" si="8"/>
        <v>5.864371407064869</v>
      </c>
      <c r="G120" s="41">
        <v>6.407</v>
      </c>
      <c r="H120" s="42"/>
      <c r="I120" s="43">
        <f t="shared" si="11"/>
        <v>-0.5426285929351309</v>
      </c>
      <c r="J120" s="43">
        <v>0</v>
      </c>
      <c r="K120" s="44">
        <f t="shared" si="10"/>
        <v>10.5</v>
      </c>
      <c r="L120" s="45">
        <f t="shared" si="9"/>
        <v>11.04262859293513</v>
      </c>
      <c r="M120" s="117"/>
      <c r="N120" s="46"/>
      <c r="O120" s="5">
        <v>1.05</v>
      </c>
      <c r="P120" s="9">
        <v>10</v>
      </c>
      <c r="R120" s="5" t="s">
        <v>36</v>
      </c>
      <c r="S120" s="5">
        <v>11.522408808381842</v>
      </c>
    </row>
    <row r="121" spans="1:19" s="5" customFormat="1" ht="20.25" thickBot="1">
      <c r="A121" s="47"/>
      <c r="B121" s="140" t="s">
        <v>72</v>
      </c>
      <c r="C121" s="48" t="e">
        <f>#REF!</f>
        <v>#REF!</v>
      </c>
      <c r="D121" s="48">
        <v>5216</v>
      </c>
      <c r="E121" s="48">
        <v>792</v>
      </c>
      <c r="F121" s="66">
        <f t="shared" si="8"/>
        <v>5.275786197335901</v>
      </c>
      <c r="G121" s="49">
        <v>2.5730000000000004</v>
      </c>
      <c r="H121" s="50"/>
      <c r="I121" s="51">
        <f t="shared" si="11"/>
        <v>2.7027861973359</v>
      </c>
      <c r="J121" s="51">
        <v>0</v>
      </c>
      <c r="K121" s="52">
        <f t="shared" si="10"/>
        <v>10.5</v>
      </c>
      <c r="L121" s="53">
        <f t="shared" si="9"/>
        <v>7.7972138026641</v>
      </c>
      <c r="M121" s="118"/>
      <c r="N121" s="54"/>
      <c r="O121" s="5">
        <v>1.05</v>
      </c>
      <c r="P121" s="9">
        <v>10</v>
      </c>
      <c r="R121" s="5" t="s">
        <v>35</v>
      </c>
      <c r="S121" s="5">
        <v>28.877151980706003</v>
      </c>
    </row>
    <row r="122" spans="1:19" s="5" customFormat="1" ht="20.25" thickTop="1">
      <c r="A122" s="55">
        <v>63</v>
      </c>
      <c r="B122" s="140" t="s">
        <v>136</v>
      </c>
      <c r="C122" s="56" t="e">
        <f>#REF!</f>
        <v>#REF!</v>
      </c>
      <c r="D122" s="56">
        <f>D123+D124</f>
        <v>16284</v>
      </c>
      <c r="E122" s="56">
        <f>E123+E124</f>
        <v>8685</v>
      </c>
      <c r="F122" s="66">
        <f t="shared" si="8"/>
        <v>18.45529411849077</v>
      </c>
      <c r="G122" s="57">
        <v>10.46</v>
      </c>
      <c r="H122" s="58">
        <v>45</v>
      </c>
      <c r="I122" s="59">
        <f t="shared" si="11"/>
        <v>7.995294118490769</v>
      </c>
      <c r="J122" s="59">
        <v>0</v>
      </c>
      <c r="K122" s="59">
        <f t="shared" si="10"/>
        <v>26.25</v>
      </c>
      <c r="L122" s="60">
        <f t="shared" si="9"/>
        <v>18.25470588150923</v>
      </c>
      <c r="M122" s="116">
        <f>MIN(L122:L124)</f>
        <v>18.25470588150923</v>
      </c>
      <c r="N122" s="61"/>
      <c r="O122" s="5">
        <v>1.05</v>
      </c>
      <c r="P122" s="9">
        <v>25</v>
      </c>
      <c r="R122" s="5" t="s">
        <v>11</v>
      </c>
      <c r="S122" s="5">
        <v>4.224314714864322</v>
      </c>
    </row>
    <row r="123" spans="1:19" s="5" customFormat="1" ht="19.5">
      <c r="A123" s="39"/>
      <c r="B123" s="140" t="s">
        <v>71</v>
      </c>
      <c r="C123" s="40" t="e">
        <f>#REF!</f>
        <v>#REF!</v>
      </c>
      <c r="D123" s="40">
        <v>10147</v>
      </c>
      <c r="E123" s="40">
        <v>5511</v>
      </c>
      <c r="F123" s="66">
        <f t="shared" si="8"/>
        <v>11.546979258663281</v>
      </c>
      <c r="G123" s="41">
        <v>10.46</v>
      </c>
      <c r="H123" s="42"/>
      <c r="I123" s="43">
        <f t="shared" si="11"/>
        <v>1.0869792586632805</v>
      </c>
      <c r="J123" s="43">
        <v>0</v>
      </c>
      <c r="K123" s="44">
        <f t="shared" si="10"/>
        <v>26.25</v>
      </c>
      <c r="L123" s="45">
        <f t="shared" si="9"/>
        <v>25.16302074133672</v>
      </c>
      <c r="M123" s="117"/>
      <c r="N123" s="46"/>
      <c r="O123" s="5">
        <v>1.05</v>
      </c>
      <c r="P123" s="9">
        <v>25</v>
      </c>
      <c r="R123" s="5" t="s">
        <v>17</v>
      </c>
      <c r="S123" s="5">
        <v>13.298</v>
      </c>
    </row>
    <row r="124" spans="1:19" s="5" customFormat="1" ht="20.25" thickBot="1">
      <c r="A124" s="47"/>
      <c r="B124" s="140" t="s">
        <v>72</v>
      </c>
      <c r="C124" s="48" t="e">
        <f>#REF!</f>
        <v>#REF!</v>
      </c>
      <c r="D124" s="48">
        <v>6137</v>
      </c>
      <c r="E124" s="48">
        <v>3174</v>
      </c>
      <c r="F124" s="66">
        <f t="shared" si="8"/>
        <v>6.90920002605222</v>
      </c>
      <c r="G124" s="49">
        <v>0</v>
      </c>
      <c r="H124" s="50"/>
      <c r="I124" s="51">
        <f t="shared" si="11"/>
        <v>6.90920002605222</v>
      </c>
      <c r="J124" s="51">
        <v>0</v>
      </c>
      <c r="K124" s="52">
        <f t="shared" si="10"/>
        <v>26.25</v>
      </c>
      <c r="L124" s="53">
        <f t="shared" si="9"/>
        <v>19.34079997394778</v>
      </c>
      <c r="M124" s="118"/>
      <c r="N124" s="54"/>
      <c r="O124" s="5">
        <v>1.05</v>
      </c>
      <c r="P124" s="9">
        <v>25</v>
      </c>
      <c r="R124" s="5" t="s">
        <v>15</v>
      </c>
      <c r="S124" s="5">
        <v>12.552173753676804</v>
      </c>
    </row>
    <row r="125" spans="1:19" s="5" customFormat="1" ht="18.75" customHeight="1" thickBot="1" thickTop="1">
      <c r="A125" s="39">
        <v>64</v>
      </c>
      <c r="B125" s="140" t="s">
        <v>137</v>
      </c>
      <c r="C125" s="42" t="e">
        <f>#REF!</f>
        <v>#REF!</v>
      </c>
      <c r="D125" s="42">
        <v>12059</v>
      </c>
      <c r="E125" s="42">
        <v>3183</v>
      </c>
      <c r="F125" s="66">
        <f t="shared" si="8"/>
        <v>12.472007456700785</v>
      </c>
      <c r="G125" s="45">
        <v>3.312</v>
      </c>
      <c r="H125" s="76">
        <v>45</v>
      </c>
      <c r="I125" s="45">
        <f t="shared" si="11"/>
        <v>9.160007456700786</v>
      </c>
      <c r="J125" s="43">
        <v>0</v>
      </c>
      <c r="K125" s="84">
        <f t="shared" si="10"/>
        <v>42</v>
      </c>
      <c r="L125" s="66">
        <f t="shared" si="9"/>
        <v>32.83999254329922</v>
      </c>
      <c r="M125" s="45">
        <f>MIN(L125:L125)</f>
        <v>32.83999254329922</v>
      </c>
      <c r="N125" s="46"/>
      <c r="O125" s="5">
        <v>1.05</v>
      </c>
      <c r="P125" s="9">
        <v>40</v>
      </c>
      <c r="R125" s="5" t="s">
        <v>13</v>
      </c>
      <c r="S125" s="5">
        <v>10.016194608210998</v>
      </c>
    </row>
    <row r="126" spans="1:19" s="5" customFormat="1" ht="20.25" thickTop="1">
      <c r="A126" s="55">
        <v>65</v>
      </c>
      <c r="B126" s="140" t="s">
        <v>138</v>
      </c>
      <c r="C126" s="56" t="e">
        <f>#REF!</f>
        <v>#REF!</v>
      </c>
      <c r="D126" s="56">
        <f>D127+D128</f>
        <v>11370</v>
      </c>
      <c r="E126" s="56">
        <f>E127+E128</f>
        <v>3385</v>
      </c>
      <c r="F126" s="66">
        <f t="shared" si="8"/>
        <v>11.863183594634284</v>
      </c>
      <c r="G126" s="57">
        <v>10.36</v>
      </c>
      <c r="H126" s="58">
        <v>120</v>
      </c>
      <c r="I126" s="59">
        <f t="shared" si="11"/>
        <v>1.5031835946342849</v>
      </c>
      <c r="J126" s="59">
        <v>0</v>
      </c>
      <c r="K126" s="59">
        <f t="shared" si="10"/>
        <v>16.8</v>
      </c>
      <c r="L126" s="60">
        <f t="shared" si="9"/>
        <v>15.296816405365716</v>
      </c>
      <c r="M126" s="116">
        <f>MIN(L126:L128)</f>
        <v>15.296816405365716</v>
      </c>
      <c r="N126" s="61"/>
      <c r="O126" s="5">
        <v>1.05</v>
      </c>
      <c r="P126" s="9">
        <v>16</v>
      </c>
      <c r="R126" s="5" t="s">
        <v>51</v>
      </c>
      <c r="S126" s="5">
        <v>22.886265234221632</v>
      </c>
    </row>
    <row r="127" spans="1:19" s="5" customFormat="1" ht="19.5">
      <c r="A127" s="39"/>
      <c r="B127" s="140" t="s">
        <v>71</v>
      </c>
      <c r="C127" s="40" t="e">
        <f>#REF!</f>
        <v>#REF!</v>
      </c>
      <c r="D127" s="40">
        <v>7443</v>
      </c>
      <c r="E127" s="40">
        <v>2214</v>
      </c>
      <c r="F127" s="66">
        <f t="shared" si="8"/>
        <v>7.7653103608291145</v>
      </c>
      <c r="G127" s="41">
        <v>7.562</v>
      </c>
      <c r="H127" s="42"/>
      <c r="I127" s="43">
        <f t="shared" si="11"/>
        <v>0.20331036082911425</v>
      </c>
      <c r="J127" s="43">
        <v>0</v>
      </c>
      <c r="K127" s="44">
        <f t="shared" si="10"/>
        <v>16.8</v>
      </c>
      <c r="L127" s="45">
        <f t="shared" si="9"/>
        <v>16.596689639170886</v>
      </c>
      <c r="M127" s="117"/>
      <c r="N127" s="46"/>
      <c r="O127" s="5">
        <v>1.05</v>
      </c>
      <c r="P127" s="9">
        <v>16</v>
      </c>
      <c r="R127" s="5" t="s">
        <v>10</v>
      </c>
      <c r="S127" s="5">
        <v>23.714299658425027</v>
      </c>
    </row>
    <row r="128" spans="1:19" s="5" customFormat="1" ht="20.25" thickBot="1">
      <c r="A128" s="47"/>
      <c r="B128" s="140" t="s">
        <v>72</v>
      </c>
      <c r="C128" s="48" t="e">
        <f>#REF!</f>
        <v>#REF!</v>
      </c>
      <c r="D128" s="48">
        <v>3927</v>
      </c>
      <c r="E128" s="48">
        <v>1171</v>
      </c>
      <c r="F128" s="66">
        <f t="shared" si="8"/>
        <v>4.097873838956002</v>
      </c>
      <c r="G128" s="49">
        <v>2.797999999999999</v>
      </c>
      <c r="H128" s="50"/>
      <c r="I128" s="51">
        <f t="shared" si="11"/>
        <v>1.2998738389560032</v>
      </c>
      <c r="J128" s="51">
        <v>0</v>
      </c>
      <c r="K128" s="52">
        <f t="shared" si="10"/>
        <v>16.8</v>
      </c>
      <c r="L128" s="53">
        <f t="shared" si="9"/>
        <v>15.500126161043998</v>
      </c>
      <c r="M128" s="118"/>
      <c r="N128" s="54"/>
      <c r="O128" s="5">
        <v>1.05</v>
      </c>
      <c r="P128" s="9">
        <v>16</v>
      </c>
      <c r="R128" s="5" t="s">
        <v>30</v>
      </c>
      <c r="S128" s="5">
        <v>14.760462379458414</v>
      </c>
    </row>
    <row r="129" spans="1:19" s="5" customFormat="1" ht="20.25" thickTop="1">
      <c r="A129" s="55">
        <v>66</v>
      </c>
      <c r="B129" s="140" t="s">
        <v>139</v>
      </c>
      <c r="C129" s="56" t="e">
        <f>#REF!</f>
        <v>#REF!</v>
      </c>
      <c r="D129" s="56">
        <f>D130+D131</f>
        <v>27161</v>
      </c>
      <c r="E129" s="56">
        <f>E130+E131</f>
        <v>10201</v>
      </c>
      <c r="F129" s="66">
        <f t="shared" si="8"/>
        <v>29.013450708249096</v>
      </c>
      <c r="G129" s="57">
        <v>0</v>
      </c>
      <c r="H129" s="58"/>
      <c r="I129" s="59">
        <f t="shared" si="11"/>
        <v>29.013450708249096</v>
      </c>
      <c r="J129" s="59">
        <v>0</v>
      </c>
      <c r="K129" s="59">
        <f t="shared" si="10"/>
        <v>47.25</v>
      </c>
      <c r="L129" s="60">
        <f t="shared" si="9"/>
        <v>18.236549291750904</v>
      </c>
      <c r="M129" s="116">
        <f>MIN(L129:L131)</f>
        <v>18.236549291750904</v>
      </c>
      <c r="N129" s="61"/>
      <c r="O129" s="5">
        <v>1.05</v>
      </c>
      <c r="P129" s="9">
        <v>45</v>
      </c>
      <c r="R129" s="5" t="s">
        <v>12</v>
      </c>
      <c r="S129" s="5">
        <v>25.54293657745718</v>
      </c>
    </row>
    <row r="130" spans="1:19" s="5" customFormat="1" ht="19.5">
      <c r="A130" s="39"/>
      <c r="B130" s="140" t="s">
        <v>71</v>
      </c>
      <c r="C130" s="40" t="e">
        <f>#REF!</f>
        <v>#REF!</v>
      </c>
      <c r="D130" s="40">
        <v>5305</v>
      </c>
      <c r="E130" s="40">
        <v>2289</v>
      </c>
      <c r="F130" s="66">
        <f t="shared" si="8"/>
        <v>5.777763061947072</v>
      </c>
      <c r="G130" s="41">
        <v>0</v>
      </c>
      <c r="H130" s="42"/>
      <c r="I130" s="43">
        <f t="shared" si="11"/>
        <v>5.777763061947072</v>
      </c>
      <c r="J130" s="43">
        <v>0</v>
      </c>
      <c r="K130" s="44">
        <f t="shared" si="10"/>
        <v>47.25</v>
      </c>
      <c r="L130" s="45">
        <f t="shared" si="9"/>
        <v>41.47223693805293</v>
      </c>
      <c r="M130" s="117"/>
      <c r="N130" s="46"/>
      <c r="O130" s="5">
        <v>1.05</v>
      </c>
      <c r="P130" s="9">
        <v>45</v>
      </c>
      <c r="R130" s="5" t="s">
        <v>32</v>
      </c>
      <c r="S130" s="5">
        <v>2.4086377815496682</v>
      </c>
    </row>
    <row r="131" spans="1:19" s="5" customFormat="1" ht="20.25" thickBot="1">
      <c r="A131" s="47"/>
      <c r="B131" s="140" t="s">
        <v>72</v>
      </c>
      <c r="C131" s="48" t="e">
        <f>#REF!</f>
        <v>#REF!</v>
      </c>
      <c r="D131" s="48">
        <v>21856</v>
      </c>
      <c r="E131" s="48">
        <v>7912</v>
      </c>
      <c r="F131" s="66">
        <f t="shared" si="8"/>
        <v>23.244020306306737</v>
      </c>
      <c r="G131" s="49">
        <v>0</v>
      </c>
      <c r="H131" s="50"/>
      <c r="I131" s="51">
        <f t="shared" si="11"/>
        <v>23.244020306306737</v>
      </c>
      <c r="J131" s="51">
        <v>0</v>
      </c>
      <c r="K131" s="52">
        <f t="shared" si="10"/>
        <v>47.25</v>
      </c>
      <c r="L131" s="53">
        <f t="shared" si="9"/>
        <v>24.005979693693263</v>
      </c>
      <c r="M131" s="118"/>
      <c r="N131" s="54"/>
      <c r="O131" s="5">
        <v>1.05</v>
      </c>
      <c r="P131" s="9">
        <v>45</v>
      </c>
      <c r="R131" s="5" t="s">
        <v>3</v>
      </c>
      <c r="S131" s="5">
        <v>43.09093611728332</v>
      </c>
    </row>
    <row r="132" spans="1:16" s="5" customFormat="1" ht="20.25" thickTop="1">
      <c r="A132" s="55">
        <v>67</v>
      </c>
      <c r="B132" s="140" t="s">
        <v>140</v>
      </c>
      <c r="C132" s="56" t="e">
        <f>#REF!</f>
        <v>#REF!</v>
      </c>
      <c r="D132" s="56">
        <f>D133+D134</f>
        <v>6052</v>
      </c>
      <c r="E132" s="56">
        <f>E133+E134</f>
        <v>1769</v>
      </c>
      <c r="F132" s="66">
        <f t="shared" si="8"/>
        <v>6.305241073900347</v>
      </c>
      <c r="G132" s="57">
        <v>2.23</v>
      </c>
      <c r="H132" s="58">
        <v>80</v>
      </c>
      <c r="I132" s="59">
        <f t="shared" si="11"/>
        <v>4.075241073900347</v>
      </c>
      <c r="J132" s="59">
        <v>0</v>
      </c>
      <c r="K132" s="59">
        <f t="shared" si="10"/>
        <v>16.8</v>
      </c>
      <c r="L132" s="60">
        <f t="shared" si="9"/>
        <v>12.724758926099653</v>
      </c>
      <c r="M132" s="116">
        <f>MIN(L132:L134)</f>
        <v>4.357496432842785</v>
      </c>
      <c r="N132" s="61"/>
      <c r="O132" s="5">
        <v>1.05</v>
      </c>
      <c r="P132" s="9">
        <v>16</v>
      </c>
    </row>
    <row r="133" spans="1:16" s="5" customFormat="1" ht="19.5">
      <c r="A133" s="39"/>
      <c r="B133" s="140" t="s">
        <v>71</v>
      </c>
      <c r="C133" s="40" t="e">
        <f>#REF!</f>
        <v>#REF!</v>
      </c>
      <c r="D133" s="40">
        <v>7</v>
      </c>
      <c r="E133" s="40">
        <v>95</v>
      </c>
      <c r="F133" s="66">
        <f t="shared" si="8"/>
        <v>0.09525754563287887</v>
      </c>
      <c r="G133" s="41">
        <v>0</v>
      </c>
      <c r="H133" s="42"/>
      <c r="I133" s="43">
        <f t="shared" si="11"/>
        <v>0.09525754563287887</v>
      </c>
      <c r="J133" s="43">
        <v>0</v>
      </c>
      <c r="K133" s="44">
        <f t="shared" si="10"/>
        <v>8.4</v>
      </c>
      <c r="L133" s="45">
        <f t="shared" si="9"/>
        <v>8.30474245436712</v>
      </c>
      <c r="M133" s="117"/>
      <c r="N133" s="46"/>
      <c r="O133" s="5">
        <v>1.05</v>
      </c>
      <c r="P133" s="9">
        <v>8</v>
      </c>
    </row>
    <row r="134" spans="1:16" s="5" customFormat="1" ht="20.25" thickBot="1">
      <c r="A134" s="47"/>
      <c r="B134" s="140" t="s">
        <v>72</v>
      </c>
      <c r="C134" s="48" t="e">
        <f>#REF!</f>
        <v>#REF!</v>
      </c>
      <c r="D134" s="48">
        <v>6045</v>
      </c>
      <c r="E134" s="48">
        <v>1674</v>
      </c>
      <c r="F134" s="66">
        <f t="shared" si="8"/>
        <v>6.272503567157216</v>
      </c>
      <c r="G134" s="49">
        <v>2.23</v>
      </c>
      <c r="H134" s="50"/>
      <c r="I134" s="51">
        <f t="shared" si="11"/>
        <v>4.042503567157215</v>
      </c>
      <c r="J134" s="51">
        <v>0</v>
      </c>
      <c r="K134" s="52">
        <f t="shared" si="10"/>
        <v>8.4</v>
      </c>
      <c r="L134" s="53">
        <f t="shared" si="9"/>
        <v>4.357496432842785</v>
      </c>
      <c r="M134" s="118"/>
      <c r="N134" s="54"/>
      <c r="O134" s="5">
        <v>1.05</v>
      </c>
      <c r="P134" s="9">
        <v>8</v>
      </c>
    </row>
    <row r="135" spans="1:16" s="5" customFormat="1" ht="21" thickBot="1" thickTop="1">
      <c r="A135" s="39">
        <v>68</v>
      </c>
      <c r="B135" s="140" t="s">
        <v>141</v>
      </c>
      <c r="C135" s="42" t="e">
        <f>#REF!</f>
        <v>#REF!</v>
      </c>
      <c r="D135" s="42">
        <v>14665</v>
      </c>
      <c r="E135" s="42">
        <v>5743</v>
      </c>
      <c r="F135" s="66">
        <f t="shared" si="8"/>
        <v>15.74942138619702</v>
      </c>
      <c r="G135" s="45">
        <v>0</v>
      </c>
      <c r="H135" s="76"/>
      <c r="I135" s="45">
        <f t="shared" si="11"/>
        <v>15.74942138619702</v>
      </c>
      <c r="J135" s="43">
        <v>0</v>
      </c>
      <c r="K135" s="84">
        <f t="shared" si="10"/>
        <v>15.75</v>
      </c>
      <c r="L135" s="66">
        <f t="shared" si="9"/>
        <v>0.0005786138029808541</v>
      </c>
      <c r="M135" s="45">
        <f>L135</f>
        <v>0.0005786138029808541</v>
      </c>
      <c r="N135" s="46"/>
      <c r="O135" s="5">
        <v>1.05</v>
      </c>
      <c r="P135" s="9">
        <v>15</v>
      </c>
    </row>
    <row r="136" spans="1:16" s="5" customFormat="1" ht="20.25" thickTop="1">
      <c r="A136" s="55">
        <v>69</v>
      </c>
      <c r="B136" s="140" t="s">
        <v>142</v>
      </c>
      <c r="C136" s="56" t="e">
        <f>#REF!</f>
        <v>#REF!</v>
      </c>
      <c r="D136" s="56">
        <f>D137+D138</f>
        <v>12522</v>
      </c>
      <c r="E136" s="56">
        <f>E137+E138</f>
        <v>4336</v>
      </c>
      <c r="F136" s="66">
        <f t="shared" si="8"/>
        <v>13.251467088590607</v>
      </c>
      <c r="G136" s="57">
        <v>3.46</v>
      </c>
      <c r="H136" s="58">
        <v>45</v>
      </c>
      <c r="I136" s="59">
        <f t="shared" si="11"/>
        <v>9.791467088590608</v>
      </c>
      <c r="J136" s="59">
        <v>0</v>
      </c>
      <c r="K136" s="59">
        <f t="shared" si="10"/>
        <v>16.8</v>
      </c>
      <c r="L136" s="60">
        <f t="shared" si="9"/>
        <v>7.008532911409393</v>
      </c>
      <c r="M136" s="116">
        <f>MIN(L136:L138)</f>
        <v>7.008532911409393</v>
      </c>
      <c r="N136" s="61"/>
      <c r="O136" s="5">
        <v>1.05</v>
      </c>
      <c r="P136" s="9">
        <v>16</v>
      </c>
    </row>
    <row r="137" spans="1:16" s="5" customFormat="1" ht="19.5">
      <c r="A137" s="39"/>
      <c r="B137" s="140" t="s">
        <v>71</v>
      </c>
      <c r="C137" s="40" t="e">
        <f>#REF!</f>
        <v>#REF!</v>
      </c>
      <c r="D137" s="40">
        <v>4590</v>
      </c>
      <c r="E137" s="40">
        <v>1614</v>
      </c>
      <c r="F137" s="66">
        <f aca="true" t="shared" si="12" ref="F137:F200">SQRT(D137*D137+E137*E137)/1000</f>
        <v>4.865500590895041</v>
      </c>
      <c r="G137" s="41">
        <v>3.46</v>
      </c>
      <c r="H137" s="42"/>
      <c r="I137" s="43">
        <f t="shared" si="11"/>
        <v>1.4055005908950413</v>
      </c>
      <c r="J137" s="43">
        <v>0</v>
      </c>
      <c r="K137" s="44">
        <f t="shared" si="10"/>
        <v>16.8</v>
      </c>
      <c r="L137" s="45">
        <f t="shared" si="9"/>
        <v>15.39449940910496</v>
      </c>
      <c r="M137" s="117"/>
      <c r="N137" s="46"/>
      <c r="O137" s="5">
        <v>1.05</v>
      </c>
      <c r="P137" s="9">
        <v>16</v>
      </c>
    </row>
    <row r="138" spans="1:16" s="5" customFormat="1" ht="20.25" thickBot="1">
      <c r="A138" s="47"/>
      <c r="B138" s="140" t="s">
        <v>72</v>
      </c>
      <c r="C138" s="48" t="e">
        <f>#REF!</f>
        <v>#REF!</v>
      </c>
      <c r="D138" s="48">
        <v>7932</v>
      </c>
      <c r="E138" s="48">
        <v>2722</v>
      </c>
      <c r="F138" s="66">
        <f t="shared" si="12"/>
        <v>8.38605437616523</v>
      </c>
      <c r="G138" s="49">
        <v>0</v>
      </c>
      <c r="H138" s="50"/>
      <c r="I138" s="51">
        <f t="shared" si="11"/>
        <v>8.38605437616523</v>
      </c>
      <c r="J138" s="51">
        <v>0</v>
      </c>
      <c r="K138" s="52">
        <f t="shared" si="10"/>
        <v>16.8</v>
      </c>
      <c r="L138" s="53">
        <f t="shared" si="9"/>
        <v>8.41394562383477</v>
      </c>
      <c r="M138" s="118"/>
      <c r="N138" s="54"/>
      <c r="O138" s="5">
        <v>1.05</v>
      </c>
      <c r="P138" s="9">
        <v>16</v>
      </c>
    </row>
    <row r="139" spans="1:16" s="5" customFormat="1" ht="20.25" thickTop="1">
      <c r="A139" s="39">
        <v>70</v>
      </c>
      <c r="B139" s="140" t="s">
        <v>143</v>
      </c>
      <c r="C139" s="42" t="e">
        <f>#REF!</f>
        <v>#REF!</v>
      </c>
      <c r="D139" s="42">
        <v>8580</v>
      </c>
      <c r="E139" s="42">
        <v>3308</v>
      </c>
      <c r="F139" s="66">
        <f t="shared" si="12"/>
        <v>9.195611127054036</v>
      </c>
      <c r="G139" s="45">
        <v>5.56</v>
      </c>
      <c r="H139" s="76">
        <v>45</v>
      </c>
      <c r="I139" s="45">
        <f t="shared" si="11"/>
        <v>3.6356111270540366</v>
      </c>
      <c r="J139" s="43">
        <v>0</v>
      </c>
      <c r="K139" s="84">
        <f t="shared" si="10"/>
        <v>33.6</v>
      </c>
      <c r="L139" s="66">
        <f t="shared" si="9"/>
        <v>29.964388872945964</v>
      </c>
      <c r="M139" s="45">
        <f>MIN(L139:L139)</f>
        <v>29.964388872945964</v>
      </c>
      <c r="N139" s="46"/>
      <c r="O139" s="5">
        <v>1.05</v>
      </c>
      <c r="P139" s="9">
        <v>32</v>
      </c>
    </row>
    <row r="140" spans="1:16" s="5" customFormat="1" ht="20.25" thickBot="1">
      <c r="A140" s="39">
        <v>71</v>
      </c>
      <c r="B140" s="140" t="s">
        <v>144</v>
      </c>
      <c r="C140" s="42" t="e">
        <f>#REF!</f>
        <v>#REF!</v>
      </c>
      <c r="D140" s="42">
        <v>31170</v>
      </c>
      <c r="E140" s="42">
        <v>5706</v>
      </c>
      <c r="F140" s="66">
        <f t="shared" si="12"/>
        <v>31.68796831606596</v>
      </c>
      <c r="G140" s="45">
        <v>0</v>
      </c>
      <c r="H140" s="76"/>
      <c r="I140" s="45">
        <f t="shared" si="11"/>
        <v>31.68796831606596</v>
      </c>
      <c r="J140" s="43">
        <v>0</v>
      </c>
      <c r="K140" s="84">
        <f t="shared" si="10"/>
        <v>42</v>
      </c>
      <c r="L140" s="66">
        <f t="shared" si="9"/>
        <v>10.312031683934041</v>
      </c>
      <c r="M140" s="45">
        <f>MIN(L140:L140)</f>
        <v>10.312031683934041</v>
      </c>
      <c r="N140" s="46"/>
      <c r="O140" s="5">
        <v>1.05</v>
      </c>
      <c r="P140" s="9">
        <v>40</v>
      </c>
    </row>
    <row r="141" spans="1:16" s="5" customFormat="1" ht="20.25" thickTop="1">
      <c r="A141" s="55">
        <v>72</v>
      </c>
      <c r="B141" s="140" t="s">
        <v>145</v>
      </c>
      <c r="C141" s="56" t="e">
        <f>#REF!</f>
        <v>#REF!</v>
      </c>
      <c r="D141" s="56">
        <f>D142+D143</f>
        <v>23134</v>
      </c>
      <c r="E141" s="56">
        <f>E142+E143</f>
        <v>8712</v>
      </c>
      <c r="F141" s="66">
        <f t="shared" si="12"/>
        <v>24.720050566291324</v>
      </c>
      <c r="G141" s="57">
        <v>20.54</v>
      </c>
      <c r="H141" s="58">
        <v>80</v>
      </c>
      <c r="I141" s="59">
        <f t="shared" si="11"/>
        <v>4.1800505662913245</v>
      </c>
      <c r="J141" s="59">
        <v>0</v>
      </c>
      <c r="K141" s="59">
        <f t="shared" si="10"/>
        <v>26.25</v>
      </c>
      <c r="L141" s="60">
        <f t="shared" si="9"/>
        <v>22.069949433708675</v>
      </c>
      <c r="M141" s="116">
        <f>MIN(L141:L143)</f>
        <v>22.069949433708675</v>
      </c>
      <c r="N141" s="61"/>
      <c r="O141" s="5">
        <v>1.05</v>
      </c>
      <c r="P141" s="9">
        <v>25</v>
      </c>
    </row>
    <row r="142" spans="1:16" s="5" customFormat="1" ht="19.5">
      <c r="A142" s="39"/>
      <c r="B142" s="140" t="s">
        <v>71</v>
      </c>
      <c r="C142" s="40" t="e">
        <f>#REF!</f>
        <v>#REF!</v>
      </c>
      <c r="D142" s="40">
        <v>21521</v>
      </c>
      <c r="E142" s="40">
        <v>7872</v>
      </c>
      <c r="F142" s="66">
        <f t="shared" si="12"/>
        <v>22.915536760023755</v>
      </c>
      <c r="G142" s="41">
        <v>19.676</v>
      </c>
      <c r="H142" s="42"/>
      <c r="I142" s="43">
        <f t="shared" si="11"/>
        <v>3.239536760023757</v>
      </c>
      <c r="J142" s="43">
        <v>0</v>
      </c>
      <c r="K142" s="44">
        <f t="shared" si="10"/>
        <v>26.25</v>
      </c>
      <c r="L142" s="45">
        <f t="shared" si="9"/>
        <v>23.010463239976243</v>
      </c>
      <c r="M142" s="117"/>
      <c r="N142" s="46"/>
      <c r="O142" s="5">
        <v>1.05</v>
      </c>
      <c r="P142" s="9">
        <v>25</v>
      </c>
    </row>
    <row r="143" spans="1:16" s="5" customFormat="1" ht="20.25" thickBot="1">
      <c r="A143" s="47"/>
      <c r="B143" s="140" t="s">
        <v>72</v>
      </c>
      <c r="C143" s="48" t="e">
        <f>#REF!</f>
        <v>#REF!</v>
      </c>
      <c r="D143" s="48">
        <v>1613</v>
      </c>
      <c r="E143" s="48">
        <v>840</v>
      </c>
      <c r="F143" s="66">
        <f t="shared" si="12"/>
        <v>1.818617331931047</v>
      </c>
      <c r="G143" s="49">
        <v>0</v>
      </c>
      <c r="H143" s="50"/>
      <c r="I143" s="51">
        <f t="shared" si="11"/>
        <v>1.818617331931047</v>
      </c>
      <c r="J143" s="51">
        <v>0</v>
      </c>
      <c r="K143" s="52">
        <f t="shared" si="10"/>
        <v>26.25</v>
      </c>
      <c r="L143" s="53">
        <f t="shared" si="9"/>
        <v>24.431382668068952</v>
      </c>
      <c r="M143" s="118"/>
      <c r="N143" s="54"/>
      <c r="O143" s="5">
        <v>1.05</v>
      </c>
      <c r="P143" s="9">
        <v>25</v>
      </c>
    </row>
    <row r="144" spans="1:16" s="5" customFormat="1" ht="20.25" thickTop="1">
      <c r="A144" s="55">
        <v>73</v>
      </c>
      <c r="B144" s="140" t="s">
        <v>146</v>
      </c>
      <c r="C144" s="56" t="e">
        <f>#REF!</f>
        <v>#REF!</v>
      </c>
      <c r="D144" s="56">
        <f>D145+D146</f>
        <v>16319</v>
      </c>
      <c r="E144" s="56">
        <f>E145+E146</f>
        <v>6059</v>
      </c>
      <c r="F144" s="66">
        <f t="shared" si="12"/>
        <v>17.407505335343142</v>
      </c>
      <c r="G144" s="57">
        <v>5.969</v>
      </c>
      <c r="H144" s="58">
        <v>120</v>
      </c>
      <c r="I144" s="59">
        <f t="shared" si="11"/>
        <v>11.438505335343141</v>
      </c>
      <c r="J144" s="59">
        <v>0</v>
      </c>
      <c r="K144" s="59">
        <f t="shared" si="10"/>
        <v>16.8</v>
      </c>
      <c r="L144" s="60">
        <f t="shared" si="9"/>
        <v>5.36149466465686</v>
      </c>
      <c r="M144" s="116">
        <f>MIN(L144:L146)</f>
        <v>5.36149466465686</v>
      </c>
      <c r="N144" s="61"/>
      <c r="O144" s="5">
        <v>1.05</v>
      </c>
      <c r="P144" s="9">
        <v>16</v>
      </c>
    </row>
    <row r="145" spans="1:16" s="5" customFormat="1" ht="19.5">
      <c r="A145" s="39"/>
      <c r="B145" s="140" t="s">
        <v>71</v>
      </c>
      <c r="C145" s="40" t="e">
        <f>#REF!</f>
        <v>#REF!</v>
      </c>
      <c r="D145" s="40">
        <v>7422</v>
      </c>
      <c r="E145" s="40">
        <v>3146</v>
      </c>
      <c r="F145" s="66">
        <f t="shared" si="12"/>
        <v>8.061228194264197</v>
      </c>
      <c r="G145" s="41">
        <v>5.969</v>
      </c>
      <c r="H145" s="42"/>
      <c r="I145" s="43">
        <f t="shared" si="11"/>
        <v>2.092228194264197</v>
      </c>
      <c r="J145" s="43">
        <v>0</v>
      </c>
      <c r="K145" s="44">
        <f t="shared" si="10"/>
        <v>16.8</v>
      </c>
      <c r="L145" s="45">
        <f t="shared" si="9"/>
        <v>14.707771805735803</v>
      </c>
      <c r="M145" s="117"/>
      <c r="N145" s="46"/>
      <c r="O145" s="5">
        <v>1.05</v>
      </c>
      <c r="P145" s="9">
        <v>16</v>
      </c>
    </row>
    <row r="146" spans="1:16" s="5" customFormat="1" ht="20.25" thickBot="1">
      <c r="A146" s="47"/>
      <c r="B146" s="140" t="s">
        <v>72</v>
      </c>
      <c r="C146" s="48" t="e">
        <f>#REF!</f>
        <v>#REF!</v>
      </c>
      <c r="D146" s="48">
        <v>8897</v>
      </c>
      <c r="E146" s="48">
        <v>2913</v>
      </c>
      <c r="F146" s="66">
        <f t="shared" si="12"/>
        <v>9.36174011602544</v>
      </c>
      <c r="G146" s="49">
        <v>0</v>
      </c>
      <c r="H146" s="50"/>
      <c r="I146" s="51">
        <f t="shared" si="11"/>
        <v>9.36174011602544</v>
      </c>
      <c r="J146" s="51">
        <v>0</v>
      </c>
      <c r="K146" s="52">
        <f t="shared" si="10"/>
        <v>16.8</v>
      </c>
      <c r="L146" s="53">
        <f t="shared" si="9"/>
        <v>7.4382598839745615</v>
      </c>
      <c r="M146" s="118"/>
      <c r="N146" s="54"/>
      <c r="O146" s="5">
        <v>1.05</v>
      </c>
      <c r="P146" s="9">
        <v>16</v>
      </c>
    </row>
    <row r="147" spans="1:16" s="5" customFormat="1" ht="20.25" thickTop="1">
      <c r="A147" s="55">
        <v>74</v>
      </c>
      <c r="B147" s="140" t="s">
        <v>147</v>
      </c>
      <c r="C147" s="56" t="e">
        <f>#REF!</f>
        <v>#REF!</v>
      </c>
      <c r="D147" s="56">
        <f>D148+D149</f>
        <v>27508</v>
      </c>
      <c r="E147" s="56">
        <f>E148+E149</f>
        <v>12250</v>
      </c>
      <c r="F147" s="66">
        <f t="shared" si="12"/>
        <v>30.112332423776145</v>
      </c>
      <c r="G147" s="57">
        <v>16.65</v>
      </c>
      <c r="H147" s="58">
        <v>120</v>
      </c>
      <c r="I147" s="59">
        <f t="shared" si="11"/>
        <v>13.462332423776147</v>
      </c>
      <c r="J147" s="59">
        <v>0</v>
      </c>
      <c r="K147" s="59">
        <f t="shared" si="10"/>
        <v>42</v>
      </c>
      <c r="L147" s="60">
        <f t="shared" si="9"/>
        <v>28.537667576223853</v>
      </c>
      <c r="M147" s="116">
        <f>MIN(L147:L149)</f>
        <v>28.537667576223853</v>
      </c>
      <c r="N147" s="61"/>
      <c r="O147" s="5">
        <v>1.05</v>
      </c>
      <c r="P147" s="9">
        <v>40</v>
      </c>
    </row>
    <row r="148" spans="1:16" s="5" customFormat="1" ht="19.5">
      <c r="A148" s="39"/>
      <c r="B148" s="140" t="s">
        <v>71</v>
      </c>
      <c r="C148" s="40" t="e">
        <f>#REF!</f>
        <v>#REF!</v>
      </c>
      <c r="D148" s="40">
        <v>15624</v>
      </c>
      <c r="E148" s="40">
        <v>7736</v>
      </c>
      <c r="F148" s="66">
        <f t="shared" si="12"/>
        <v>17.434307327794816</v>
      </c>
      <c r="G148" s="41">
        <v>11.682</v>
      </c>
      <c r="H148" s="42"/>
      <c r="I148" s="43">
        <f t="shared" si="11"/>
        <v>5.752307327794815</v>
      </c>
      <c r="J148" s="43">
        <v>0</v>
      </c>
      <c r="K148" s="44">
        <f t="shared" si="10"/>
        <v>42</v>
      </c>
      <c r="L148" s="45">
        <f t="shared" si="9"/>
        <v>36.24769267220518</v>
      </c>
      <c r="M148" s="117"/>
      <c r="N148" s="46"/>
      <c r="O148" s="5">
        <v>1.05</v>
      </c>
      <c r="P148" s="9">
        <v>40</v>
      </c>
    </row>
    <row r="149" spans="1:16" s="5" customFormat="1" ht="20.25" thickBot="1">
      <c r="A149" s="47"/>
      <c r="B149" s="140" t="s">
        <v>72</v>
      </c>
      <c r="C149" s="48" t="e">
        <f>#REF!</f>
        <v>#REF!</v>
      </c>
      <c r="D149" s="48">
        <v>11884</v>
      </c>
      <c r="E149" s="48">
        <v>4514</v>
      </c>
      <c r="F149" s="66">
        <f t="shared" si="12"/>
        <v>12.712421169863749</v>
      </c>
      <c r="G149" s="49">
        <v>4.967999999999998</v>
      </c>
      <c r="H149" s="50"/>
      <c r="I149" s="51">
        <f t="shared" si="11"/>
        <v>7.744421169863751</v>
      </c>
      <c r="J149" s="51">
        <v>0</v>
      </c>
      <c r="K149" s="52">
        <f t="shared" si="10"/>
        <v>42</v>
      </c>
      <c r="L149" s="53">
        <f t="shared" si="9"/>
        <v>34.25557883013625</v>
      </c>
      <c r="M149" s="118"/>
      <c r="N149" s="54"/>
      <c r="O149" s="5">
        <v>1.05</v>
      </c>
      <c r="P149" s="9">
        <v>40</v>
      </c>
    </row>
    <row r="150" spans="1:16" s="5" customFormat="1" ht="21" thickBot="1" thickTop="1">
      <c r="A150" s="39">
        <v>75</v>
      </c>
      <c r="B150" s="140" t="s">
        <v>148</v>
      </c>
      <c r="C150" s="42" t="e">
        <f>#REF!</f>
        <v>#REF!</v>
      </c>
      <c r="D150" s="42">
        <v>2394</v>
      </c>
      <c r="E150" s="42">
        <v>805</v>
      </c>
      <c r="F150" s="66">
        <f t="shared" si="12"/>
        <v>2.525719897375796</v>
      </c>
      <c r="G150" s="45">
        <v>0</v>
      </c>
      <c r="H150" s="76"/>
      <c r="I150" s="45">
        <f t="shared" si="11"/>
        <v>2.525719897375796</v>
      </c>
      <c r="J150" s="43">
        <v>0</v>
      </c>
      <c r="K150" s="84">
        <f t="shared" si="10"/>
        <v>3.3600000000000003</v>
      </c>
      <c r="L150" s="66">
        <f t="shared" si="9"/>
        <v>0.8342801026242044</v>
      </c>
      <c r="M150" s="45">
        <f>L150</f>
        <v>0.8342801026242044</v>
      </c>
      <c r="N150" s="46"/>
      <c r="O150" s="5">
        <v>1.05</v>
      </c>
      <c r="P150" s="9">
        <v>3.2</v>
      </c>
    </row>
    <row r="151" spans="1:16" s="5" customFormat="1" ht="20.25" thickTop="1">
      <c r="A151" s="55">
        <v>76</v>
      </c>
      <c r="B151" s="140" t="s">
        <v>149</v>
      </c>
      <c r="C151" s="56" t="e">
        <f>#REF!</f>
        <v>#REF!</v>
      </c>
      <c r="D151" s="56">
        <f>D152+D153</f>
        <v>44406</v>
      </c>
      <c r="E151" s="56">
        <f>E152+E153</f>
        <v>12168</v>
      </c>
      <c r="F151" s="66">
        <f t="shared" si="12"/>
        <v>46.042947994236854</v>
      </c>
      <c r="G151" s="57">
        <v>12.94</v>
      </c>
      <c r="H151" s="58">
        <v>120</v>
      </c>
      <c r="I151" s="59">
        <f t="shared" si="11"/>
        <v>33.10294799423686</v>
      </c>
      <c r="J151" s="59">
        <v>0</v>
      </c>
      <c r="K151" s="59">
        <f t="shared" si="10"/>
        <v>42</v>
      </c>
      <c r="L151" s="60">
        <f t="shared" si="9"/>
        <v>8.897052005763143</v>
      </c>
      <c r="M151" s="116">
        <f>MIN(L151:L153)</f>
        <v>8.897052005763143</v>
      </c>
      <c r="N151" s="61"/>
      <c r="O151" s="5">
        <v>1.05</v>
      </c>
      <c r="P151" s="9">
        <v>40</v>
      </c>
    </row>
    <row r="152" spans="1:16" s="5" customFormat="1" ht="19.5">
      <c r="A152" s="39"/>
      <c r="B152" s="140" t="s">
        <v>71</v>
      </c>
      <c r="C152" s="40" t="e">
        <f>#REF!</f>
        <v>#REF!</v>
      </c>
      <c r="D152" s="40">
        <v>7092</v>
      </c>
      <c r="E152" s="40">
        <v>1440</v>
      </c>
      <c r="F152" s="66">
        <f t="shared" si="12"/>
        <v>7.236716382448603</v>
      </c>
      <c r="G152" s="41">
        <v>3.42</v>
      </c>
      <c r="H152" s="42"/>
      <c r="I152" s="43">
        <f t="shared" si="11"/>
        <v>3.816716382448603</v>
      </c>
      <c r="J152" s="43">
        <v>0</v>
      </c>
      <c r="K152" s="44">
        <f t="shared" si="10"/>
        <v>42</v>
      </c>
      <c r="L152" s="45">
        <f t="shared" si="9"/>
        <v>38.183283617551396</v>
      </c>
      <c r="M152" s="117"/>
      <c r="N152" s="46"/>
      <c r="O152" s="5">
        <v>1.05</v>
      </c>
      <c r="P152" s="9">
        <v>40</v>
      </c>
    </row>
    <row r="153" spans="1:16" s="5" customFormat="1" ht="20.25" thickBot="1">
      <c r="A153" s="47"/>
      <c r="B153" s="140" t="s">
        <v>72</v>
      </c>
      <c r="C153" s="48" t="e">
        <f>#REF!</f>
        <v>#REF!</v>
      </c>
      <c r="D153" s="48">
        <v>37314</v>
      </c>
      <c r="E153" s="48">
        <v>10728</v>
      </c>
      <c r="F153" s="66">
        <f t="shared" si="12"/>
        <v>38.8255660615528</v>
      </c>
      <c r="G153" s="49">
        <v>9.52</v>
      </c>
      <c r="H153" s="50"/>
      <c r="I153" s="51">
        <f t="shared" si="11"/>
        <v>29.3055660615528</v>
      </c>
      <c r="J153" s="51">
        <v>0</v>
      </c>
      <c r="K153" s="52">
        <f t="shared" si="10"/>
        <v>42</v>
      </c>
      <c r="L153" s="53">
        <f t="shared" si="9"/>
        <v>12.694433938447201</v>
      </c>
      <c r="M153" s="118"/>
      <c r="N153" s="54"/>
      <c r="O153" s="5">
        <v>1.05</v>
      </c>
      <c r="P153" s="9">
        <v>40</v>
      </c>
    </row>
    <row r="154" spans="1:16" s="5" customFormat="1" ht="20.25" thickTop="1">
      <c r="A154" s="39">
        <v>77</v>
      </c>
      <c r="B154" s="140" t="s">
        <v>150</v>
      </c>
      <c r="C154" s="42" t="e">
        <f>#REF!</f>
        <v>#REF!</v>
      </c>
      <c r="D154" s="42">
        <v>776</v>
      </c>
      <c r="E154" s="42">
        <v>312</v>
      </c>
      <c r="F154" s="66">
        <f t="shared" si="12"/>
        <v>0.836373122475848</v>
      </c>
      <c r="G154" s="45">
        <v>0.4326661530556787</v>
      </c>
      <c r="H154" s="76">
        <v>120</v>
      </c>
      <c r="I154" s="45">
        <f t="shared" si="11"/>
        <v>0.40370696942016937</v>
      </c>
      <c r="J154" s="43">
        <v>0</v>
      </c>
      <c r="K154" s="84">
        <f t="shared" si="10"/>
        <v>2.625</v>
      </c>
      <c r="L154" s="66">
        <f t="shared" si="9"/>
        <v>2.2212930305798304</v>
      </c>
      <c r="M154" s="45">
        <f>L154</f>
        <v>2.2212930305798304</v>
      </c>
      <c r="N154" s="46"/>
      <c r="O154" s="5">
        <v>1.05</v>
      </c>
      <c r="P154" s="9">
        <v>2.5</v>
      </c>
    </row>
    <row r="155" spans="1:16" s="5" customFormat="1" ht="19.5">
      <c r="A155" s="39">
        <v>78</v>
      </c>
      <c r="B155" s="140" t="s">
        <v>151</v>
      </c>
      <c r="C155" s="42" t="e">
        <f>#REF!</f>
        <v>#REF!</v>
      </c>
      <c r="D155" s="42">
        <v>928</v>
      </c>
      <c r="E155" s="42">
        <v>280</v>
      </c>
      <c r="F155" s="66">
        <f t="shared" si="12"/>
        <v>0.9693214121229345</v>
      </c>
      <c r="G155" s="45">
        <v>0.46639018642623853</v>
      </c>
      <c r="H155" s="76">
        <v>120</v>
      </c>
      <c r="I155" s="45">
        <f t="shared" si="11"/>
        <v>0.502931225696696</v>
      </c>
      <c r="J155" s="43">
        <v>0</v>
      </c>
      <c r="K155" s="84">
        <f t="shared" si="10"/>
        <v>2.625</v>
      </c>
      <c r="L155" s="66">
        <f t="shared" si="9"/>
        <v>2.1220687743033038</v>
      </c>
      <c r="M155" s="45">
        <f aca="true" t="shared" si="13" ref="M155:M218">L155</f>
        <v>2.1220687743033038</v>
      </c>
      <c r="N155" s="46"/>
      <c r="O155" s="5">
        <v>1.05</v>
      </c>
      <c r="P155" s="9">
        <v>2.5</v>
      </c>
    </row>
    <row r="156" spans="1:16" s="5" customFormat="1" ht="19.5">
      <c r="A156" s="39">
        <v>79</v>
      </c>
      <c r="B156" s="140" t="s">
        <v>152</v>
      </c>
      <c r="C156" s="42" t="e">
        <f>#REF!</f>
        <v>#REF!</v>
      </c>
      <c r="D156" s="42">
        <v>872</v>
      </c>
      <c r="E156" s="42">
        <v>312</v>
      </c>
      <c r="F156" s="66">
        <f t="shared" si="12"/>
        <v>0.9261360591187453</v>
      </c>
      <c r="G156" s="45">
        <v>0</v>
      </c>
      <c r="H156" s="76"/>
      <c r="I156" s="45">
        <f t="shared" si="11"/>
        <v>0.9261360591187453</v>
      </c>
      <c r="J156" s="43">
        <v>0</v>
      </c>
      <c r="K156" s="84">
        <f t="shared" si="10"/>
        <v>4.2</v>
      </c>
      <c r="L156" s="66">
        <f t="shared" si="9"/>
        <v>3.273863940881255</v>
      </c>
      <c r="M156" s="45">
        <f t="shared" si="13"/>
        <v>3.273863940881255</v>
      </c>
      <c r="N156" s="46"/>
      <c r="O156" s="5">
        <v>1.05</v>
      </c>
      <c r="P156" s="9">
        <v>4</v>
      </c>
    </row>
    <row r="157" spans="1:16" s="5" customFormat="1" ht="19.5">
      <c r="A157" s="39">
        <v>80</v>
      </c>
      <c r="B157" s="140" t="s">
        <v>153</v>
      </c>
      <c r="C157" s="42" t="e">
        <f>#REF!</f>
        <v>#REF!</v>
      </c>
      <c r="D157" s="42">
        <v>1014</v>
      </c>
      <c r="E157" s="42">
        <v>366</v>
      </c>
      <c r="F157" s="66">
        <f t="shared" si="12"/>
        <v>1.0780315394273028</v>
      </c>
      <c r="G157" s="45">
        <v>0.4465178692384436</v>
      </c>
      <c r="H157" s="76">
        <v>80</v>
      </c>
      <c r="I157" s="45">
        <f t="shared" si="11"/>
        <v>0.6315136701888592</v>
      </c>
      <c r="J157" s="43">
        <v>0</v>
      </c>
      <c r="K157" s="84">
        <f t="shared" si="10"/>
        <v>2.625</v>
      </c>
      <c r="L157" s="66">
        <f t="shared" si="9"/>
        <v>1.993486329811141</v>
      </c>
      <c r="M157" s="45">
        <f t="shared" si="13"/>
        <v>1.993486329811141</v>
      </c>
      <c r="N157" s="46"/>
      <c r="O157" s="5">
        <v>1.05</v>
      </c>
      <c r="P157" s="9">
        <v>2.5</v>
      </c>
    </row>
    <row r="158" spans="1:16" s="5" customFormat="1" ht="19.5">
      <c r="A158" s="39">
        <v>81</v>
      </c>
      <c r="B158" s="140" t="s">
        <v>154</v>
      </c>
      <c r="C158" s="42" t="e">
        <f>#REF!</f>
        <v>#REF!</v>
      </c>
      <c r="D158" s="42">
        <v>3332</v>
      </c>
      <c r="E158" s="42">
        <v>2520</v>
      </c>
      <c r="F158" s="66">
        <f t="shared" si="12"/>
        <v>4.177633780024285</v>
      </c>
      <c r="G158" s="45">
        <v>0.55</v>
      </c>
      <c r="H158" s="76">
        <v>45</v>
      </c>
      <c r="I158" s="45">
        <f t="shared" si="11"/>
        <v>3.6276337800242855</v>
      </c>
      <c r="J158" s="43">
        <v>0</v>
      </c>
      <c r="K158" s="84">
        <f t="shared" si="10"/>
        <v>6.615</v>
      </c>
      <c r="L158" s="66">
        <f t="shared" si="9"/>
        <v>2.9873662199757147</v>
      </c>
      <c r="M158" s="45">
        <f t="shared" si="13"/>
        <v>2.9873662199757147</v>
      </c>
      <c r="N158" s="46"/>
      <c r="O158" s="5">
        <v>1.05</v>
      </c>
      <c r="P158" s="9">
        <v>6.3</v>
      </c>
    </row>
    <row r="159" spans="1:16" s="5" customFormat="1" ht="19.5">
      <c r="A159" s="39">
        <v>82</v>
      </c>
      <c r="B159" s="140" t="s">
        <v>155</v>
      </c>
      <c r="C159" s="42" t="e">
        <f>#REF!</f>
        <v>#REF!</v>
      </c>
      <c r="D159" s="42">
        <v>2632</v>
      </c>
      <c r="E159" s="42">
        <v>912</v>
      </c>
      <c r="F159" s="66">
        <f t="shared" si="12"/>
        <v>2.785528316136815</v>
      </c>
      <c r="G159" s="45">
        <v>1.191</v>
      </c>
      <c r="H159" s="76">
        <v>120</v>
      </c>
      <c r="I159" s="45">
        <f t="shared" si="11"/>
        <v>1.5945283161368151</v>
      </c>
      <c r="J159" s="43">
        <v>0</v>
      </c>
      <c r="K159" s="84">
        <f t="shared" si="10"/>
        <v>4.2</v>
      </c>
      <c r="L159" s="66">
        <f aca="true" t="shared" si="14" ref="L159:L222">K159-J159-I159</f>
        <v>2.6054716838631853</v>
      </c>
      <c r="M159" s="45">
        <f t="shared" si="13"/>
        <v>2.6054716838631853</v>
      </c>
      <c r="N159" s="46"/>
      <c r="O159" s="5">
        <v>1.05</v>
      </c>
      <c r="P159" s="9">
        <v>4</v>
      </c>
    </row>
    <row r="160" spans="1:16" s="5" customFormat="1" ht="19.5">
      <c r="A160" s="39">
        <v>83</v>
      </c>
      <c r="B160" s="140" t="s">
        <v>156</v>
      </c>
      <c r="C160" s="42" t="e">
        <f>#REF!</f>
        <v>#REF!</v>
      </c>
      <c r="D160" s="42">
        <v>1136</v>
      </c>
      <c r="E160" s="42">
        <v>448</v>
      </c>
      <c r="F160" s="66">
        <f t="shared" si="12"/>
        <v>1.2211470017978998</v>
      </c>
      <c r="G160" s="45">
        <v>0.6248809275468652</v>
      </c>
      <c r="H160" s="76">
        <v>80</v>
      </c>
      <c r="I160" s="45">
        <f t="shared" si="11"/>
        <v>0.5962660742510346</v>
      </c>
      <c r="J160" s="43">
        <v>0</v>
      </c>
      <c r="K160" s="84">
        <f t="shared" si="10"/>
        <v>4.2</v>
      </c>
      <c r="L160" s="66">
        <f t="shared" si="14"/>
        <v>3.6037339257489656</v>
      </c>
      <c r="M160" s="45">
        <f t="shared" si="13"/>
        <v>3.6037339257489656</v>
      </c>
      <c r="N160" s="46"/>
      <c r="O160" s="5">
        <v>1.05</v>
      </c>
      <c r="P160" s="9">
        <v>4</v>
      </c>
    </row>
    <row r="161" spans="1:16" s="5" customFormat="1" ht="19.5">
      <c r="A161" s="39">
        <v>84</v>
      </c>
      <c r="B161" s="140" t="s">
        <v>157</v>
      </c>
      <c r="C161" s="42" t="e">
        <f>#REF!</f>
        <v>#REF!</v>
      </c>
      <c r="D161" s="42">
        <v>1032</v>
      </c>
      <c r="E161" s="42">
        <v>420</v>
      </c>
      <c r="F161" s="66">
        <f t="shared" si="12"/>
        <v>1.1141920839783417</v>
      </c>
      <c r="G161" s="45">
        <v>0.447794595769087</v>
      </c>
      <c r="H161" s="76">
        <v>45</v>
      </c>
      <c r="I161" s="45">
        <f t="shared" si="11"/>
        <v>0.6663974882092547</v>
      </c>
      <c r="J161" s="43">
        <v>0</v>
      </c>
      <c r="K161" s="84">
        <f t="shared" si="10"/>
        <v>2.625</v>
      </c>
      <c r="L161" s="66">
        <f t="shared" si="14"/>
        <v>1.9586025117907453</v>
      </c>
      <c r="M161" s="45">
        <f t="shared" si="13"/>
        <v>1.9586025117907453</v>
      </c>
      <c r="N161" s="46"/>
      <c r="O161" s="5">
        <v>1.05</v>
      </c>
      <c r="P161" s="9">
        <v>2.5</v>
      </c>
    </row>
    <row r="162" spans="1:16" s="5" customFormat="1" ht="19.5">
      <c r="A162" s="39">
        <v>85</v>
      </c>
      <c r="B162" s="140" t="s">
        <v>158</v>
      </c>
      <c r="C162" s="42" t="e">
        <f>#REF!</f>
        <v>#REF!</v>
      </c>
      <c r="D162" s="42">
        <v>808</v>
      </c>
      <c r="E162" s="42">
        <v>408</v>
      </c>
      <c r="F162" s="66">
        <f t="shared" si="12"/>
        <v>0.9051673878349794</v>
      </c>
      <c r="G162" s="45">
        <v>0.606</v>
      </c>
      <c r="H162" s="76">
        <v>45</v>
      </c>
      <c r="I162" s="45">
        <f t="shared" si="11"/>
        <v>0.2991673878349794</v>
      </c>
      <c r="J162" s="43">
        <v>0</v>
      </c>
      <c r="K162" s="84">
        <f t="shared" si="10"/>
        <v>2.625</v>
      </c>
      <c r="L162" s="66">
        <f t="shared" si="14"/>
        <v>2.3258326121650206</v>
      </c>
      <c r="M162" s="45">
        <f t="shared" si="13"/>
        <v>2.3258326121650206</v>
      </c>
      <c r="N162" s="46"/>
      <c r="O162" s="5">
        <v>1.05</v>
      </c>
      <c r="P162" s="9">
        <v>2.5</v>
      </c>
    </row>
    <row r="163" spans="1:16" s="5" customFormat="1" ht="19.5">
      <c r="A163" s="39">
        <v>86</v>
      </c>
      <c r="B163" s="140" t="s">
        <v>159</v>
      </c>
      <c r="C163" s="42" t="e">
        <f>#REF!</f>
        <v>#REF!</v>
      </c>
      <c r="D163" s="42">
        <v>3564</v>
      </c>
      <c r="E163" s="42">
        <v>1236</v>
      </c>
      <c r="F163" s="66">
        <f t="shared" si="12"/>
        <v>3.7722396530443287</v>
      </c>
      <c r="G163" s="45">
        <v>2.83</v>
      </c>
      <c r="H163" s="76">
        <v>45</v>
      </c>
      <c r="I163" s="45">
        <f t="shared" si="11"/>
        <v>0.9422396530443287</v>
      </c>
      <c r="J163" s="43">
        <v>0</v>
      </c>
      <c r="K163" s="84">
        <f t="shared" si="10"/>
        <v>6.615</v>
      </c>
      <c r="L163" s="66">
        <f t="shared" si="14"/>
        <v>5.6727603469556716</v>
      </c>
      <c r="M163" s="45">
        <f t="shared" si="13"/>
        <v>5.6727603469556716</v>
      </c>
      <c r="N163" s="46"/>
      <c r="O163" s="5">
        <v>1.05</v>
      </c>
      <c r="P163" s="9">
        <v>6.3</v>
      </c>
    </row>
    <row r="164" spans="1:16" s="5" customFormat="1" ht="19.5">
      <c r="A164" s="39">
        <v>87</v>
      </c>
      <c r="B164" s="140" t="s">
        <v>160</v>
      </c>
      <c r="C164" s="42" t="e">
        <f>#REF!</f>
        <v>#REF!</v>
      </c>
      <c r="D164" s="42">
        <v>3592</v>
      </c>
      <c r="E164" s="42">
        <v>1632</v>
      </c>
      <c r="F164" s="66">
        <f t="shared" si="12"/>
        <v>3.9453628476985485</v>
      </c>
      <c r="G164" s="45">
        <v>1.21</v>
      </c>
      <c r="H164" s="76">
        <v>80</v>
      </c>
      <c r="I164" s="45">
        <f t="shared" si="11"/>
        <v>2.7353628476985485</v>
      </c>
      <c r="J164" s="43">
        <v>0</v>
      </c>
      <c r="K164" s="84">
        <f t="shared" si="10"/>
        <v>4.2</v>
      </c>
      <c r="L164" s="66">
        <f t="shared" si="14"/>
        <v>1.4646371523014516</v>
      </c>
      <c r="M164" s="45">
        <f t="shared" si="13"/>
        <v>1.4646371523014516</v>
      </c>
      <c r="N164" s="46"/>
      <c r="O164" s="5">
        <v>1.05</v>
      </c>
      <c r="P164" s="9">
        <v>4</v>
      </c>
    </row>
    <row r="165" spans="1:16" s="5" customFormat="1" ht="19.5">
      <c r="A165" s="39">
        <v>88</v>
      </c>
      <c r="B165" s="140" t="s">
        <v>161</v>
      </c>
      <c r="C165" s="42" t="e">
        <f>#REF!</f>
        <v>#REF!</v>
      </c>
      <c r="D165" s="42">
        <v>1936</v>
      </c>
      <c r="E165" s="42">
        <v>800</v>
      </c>
      <c r="F165" s="66">
        <f t="shared" si="12"/>
        <v>2.0947782698892023</v>
      </c>
      <c r="G165" s="45">
        <v>1.3213999028416417</v>
      </c>
      <c r="H165" s="76">
        <v>45</v>
      </c>
      <c r="I165" s="45">
        <f t="shared" si="11"/>
        <v>0.7733783670475607</v>
      </c>
      <c r="J165" s="43">
        <v>0</v>
      </c>
      <c r="K165" s="84">
        <f t="shared" si="10"/>
        <v>2.625</v>
      </c>
      <c r="L165" s="66">
        <f t="shared" si="14"/>
        <v>1.8516216329524393</v>
      </c>
      <c r="M165" s="45">
        <f t="shared" si="13"/>
        <v>1.8516216329524393</v>
      </c>
      <c r="N165" s="46"/>
      <c r="O165" s="5">
        <v>1.05</v>
      </c>
      <c r="P165" s="9">
        <v>2.5</v>
      </c>
    </row>
    <row r="166" spans="1:16" s="5" customFormat="1" ht="19.5">
      <c r="A166" s="39">
        <v>89</v>
      </c>
      <c r="B166" s="140" t="s">
        <v>162</v>
      </c>
      <c r="C166" s="42" t="e">
        <f>#REF!</f>
        <v>#REF!</v>
      </c>
      <c r="D166" s="42">
        <v>6464</v>
      </c>
      <c r="E166" s="42">
        <v>2896</v>
      </c>
      <c r="F166" s="66">
        <f t="shared" si="12"/>
        <v>7.083086332948371</v>
      </c>
      <c r="G166" s="45">
        <v>0.918</v>
      </c>
      <c r="H166" s="76">
        <v>120</v>
      </c>
      <c r="I166" s="45">
        <f t="shared" si="11"/>
        <v>6.165086332948371</v>
      </c>
      <c r="J166" s="43">
        <v>0</v>
      </c>
      <c r="K166" s="84">
        <f t="shared" si="10"/>
        <v>6.615</v>
      </c>
      <c r="L166" s="66">
        <f t="shared" si="14"/>
        <v>0.4499136670516295</v>
      </c>
      <c r="M166" s="45">
        <f t="shared" si="13"/>
        <v>0.4499136670516295</v>
      </c>
      <c r="N166" s="46"/>
      <c r="O166" s="5">
        <v>1.05</v>
      </c>
      <c r="P166" s="9">
        <v>6.3</v>
      </c>
    </row>
    <row r="167" spans="1:16" s="5" customFormat="1" ht="19.5">
      <c r="A167" s="39">
        <v>90</v>
      </c>
      <c r="B167" s="140" t="s">
        <v>163</v>
      </c>
      <c r="C167" s="42" t="e">
        <f>#REF!</f>
        <v>#REF!</v>
      </c>
      <c r="D167" s="42">
        <v>1208</v>
      </c>
      <c r="E167" s="42">
        <v>368</v>
      </c>
      <c r="F167" s="66">
        <f t="shared" si="12"/>
        <v>1.26280956600748</v>
      </c>
      <c r="G167" s="45">
        <v>0.522</v>
      </c>
      <c r="H167" s="76">
        <v>45</v>
      </c>
      <c r="I167" s="45">
        <f t="shared" si="11"/>
        <v>0.74080956600748</v>
      </c>
      <c r="J167" s="43">
        <v>0</v>
      </c>
      <c r="K167" s="84">
        <f t="shared" si="10"/>
        <v>1.6800000000000002</v>
      </c>
      <c r="L167" s="66">
        <f t="shared" si="14"/>
        <v>0.9391904339925201</v>
      </c>
      <c r="M167" s="45">
        <f t="shared" si="13"/>
        <v>0.9391904339925201</v>
      </c>
      <c r="N167" s="46"/>
      <c r="O167" s="5">
        <v>1.05</v>
      </c>
      <c r="P167" s="9">
        <v>1.6</v>
      </c>
    </row>
    <row r="168" spans="1:16" s="5" customFormat="1" ht="19.5">
      <c r="A168" s="39">
        <v>91</v>
      </c>
      <c r="B168" s="140" t="s">
        <v>164</v>
      </c>
      <c r="C168" s="42" t="e">
        <f>#REF!</f>
        <v>#REF!</v>
      </c>
      <c r="D168" s="42">
        <v>2544</v>
      </c>
      <c r="E168" s="42">
        <v>1200</v>
      </c>
      <c r="F168" s="66">
        <f t="shared" si="12"/>
        <v>2.8128163822048533</v>
      </c>
      <c r="G168" s="45">
        <v>1.45</v>
      </c>
      <c r="H168" s="76">
        <v>80</v>
      </c>
      <c r="I168" s="45">
        <f t="shared" si="11"/>
        <v>1.3628163822048533</v>
      </c>
      <c r="J168" s="43">
        <v>0</v>
      </c>
      <c r="K168" s="84">
        <f t="shared" si="10"/>
        <v>4.2</v>
      </c>
      <c r="L168" s="66">
        <f t="shared" si="14"/>
        <v>2.837183617795147</v>
      </c>
      <c r="M168" s="45">
        <f t="shared" si="13"/>
        <v>2.837183617795147</v>
      </c>
      <c r="N168" s="46"/>
      <c r="O168" s="5">
        <v>1.05</v>
      </c>
      <c r="P168" s="9">
        <v>4</v>
      </c>
    </row>
    <row r="169" spans="1:16" s="5" customFormat="1" ht="19.5">
      <c r="A169" s="39">
        <v>92</v>
      </c>
      <c r="B169" s="140" t="s">
        <v>165</v>
      </c>
      <c r="C169" s="42" t="e">
        <f>#REF!</f>
        <v>#REF!</v>
      </c>
      <c r="D169" s="42">
        <v>1820</v>
      </c>
      <c r="E169" s="42">
        <v>844</v>
      </c>
      <c r="F169" s="66">
        <f t="shared" si="12"/>
        <v>2.0061744689831937</v>
      </c>
      <c r="G169" s="45">
        <v>1.0795494616358337</v>
      </c>
      <c r="H169" s="76">
        <v>120</v>
      </c>
      <c r="I169" s="45">
        <f t="shared" si="11"/>
        <v>0.9266250073473601</v>
      </c>
      <c r="J169" s="43">
        <v>0</v>
      </c>
      <c r="K169" s="84">
        <f t="shared" si="10"/>
        <v>2.625</v>
      </c>
      <c r="L169" s="66">
        <f t="shared" si="14"/>
        <v>1.69837499265264</v>
      </c>
      <c r="M169" s="45">
        <f t="shared" si="13"/>
        <v>1.69837499265264</v>
      </c>
      <c r="N169" s="46"/>
      <c r="O169" s="5">
        <v>1.05</v>
      </c>
      <c r="P169" s="9">
        <v>2.5</v>
      </c>
    </row>
    <row r="170" spans="1:16" s="5" customFormat="1" ht="19.5">
      <c r="A170" s="39">
        <v>93</v>
      </c>
      <c r="B170" s="140" t="s">
        <v>166</v>
      </c>
      <c r="C170" s="42" t="e">
        <f>#REF!</f>
        <v>#REF!</v>
      </c>
      <c r="D170" s="42">
        <v>1056</v>
      </c>
      <c r="E170" s="42">
        <v>324</v>
      </c>
      <c r="F170" s="66">
        <f t="shared" si="12"/>
        <v>1.1045868005729562</v>
      </c>
      <c r="G170" s="45">
        <v>0.4</v>
      </c>
      <c r="H170" s="76">
        <v>120</v>
      </c>
      <c r="I170" s="45">
        <f t="shared" si="11"/>
        <v>0.7045868005729562</v>
      </c>
      <c r="J170" s="43">
        <v>0</v>
      </c>
      <c r="K170" s="84">
        <f t="shared" si="10"/>
        <v>2.625</v>
      </c>
      <c r="L170" s="66">
        <f t="shared" si="14"/>
        <v>1.9204131994270437</v>
      </c>
      <c r="M170" s="45">
        <f t="shared" si="13"/>
        <v>1.9204131994270437</v>
      </c>
      <c r="N170" s="46"/>
      <c r="O170" s="5">
        <v>1.05</v>
      </c>
      <c r="P170" s="9">
        <v>2.5</v>
      </c>
    </row>
    <row r="171" spans="1:16" s="5" customFormat="1" ht="19.5">
      <c r="A171" s="39">
        <v>94</v>
      </c>
      <c r="B171" s="140" t="s">
        <v>167</v>
      </c>
      <c r="C171" s="42" t="e">
        <f>#REF!</f>
        <v>#REF!</v>
      </c>
      <c r="D171" s="42">
        <v>1448</v>
      </c>
      <c r="E171" s="42">
        <v>640</v>
      </c>
      <c r="F171" s="66">
        <f t="shared" si="12"/>
        <v>1.5831310748008203</v>
      </c>
      <c r="G171" s="45">
        <v>1.0176542711224374</v>
      </c>
      <c r="H171" s="76">
        <v>45</v>
      </c>
      <c r="I171" s="45">
        <f t="shared" si="11"/>
        <v>0.5654768036783828</v>
      </c>
      <c r="J171" s="43">
        <v>0</v>
      </c>
      <c r="K171" s="84">
        <f t="shared" si="10"/>
        <v>2.625</v>
      </c>
      <c r="L171" s="66">
        <f t="shared" si="14"/>
        <v>2.059523196321617</v>
      </c>
      <c r="M171" s="45">
        <f t="shared" si="13"/>
        <v>2.059523196321617</v>
      </c>
      <c r="N171" s="46"/>
      <c r="O171" s="5">
        <v>1.05</v>
      </c>
      <c r="P171" s="9">
        <v>2.5</v>
      </c>
    </row>
    <row r="172" spans="1:16" s="5" customFormat="1" ht="19.5">
      <c r="A172" s="39">
        <v>95</v>
      </c>
      <c r="B172" s="140" t="s">
        <v>168</v>
      </c>
      <c r="C172" s="42" t="e">
        <f>#REF!</f>
        <v>#REF!</v>
      </c>
      <c r="D172" s="42">
        <v>1328</v>
      </c>
      <c r="E172" s="42">
        <v>456</v>
      </c>
      <c r="F172" s="66">
        <f t="shared" si="12"/>
        <v>1.4041082579345512</v>
      </c>
      <c r="G172" s="45">
        <v>0.9553554312401222</v>
      </c>
      <c r="H172" s="76">
        <v>120</v>
      </c>
      <c r="I172" s="45">
        <f t="shared" si="11"/>
        <v>0.44875282669442895</v>
      </c>
      <c r="J172" s="43">
        <v>0</v>
      </c>
      <c r="K172" s="84">
        <f t="shared" si="10"/>
        <v>2.625</v>
      </c>
      <c r="L172" s="66">
        <f t="shared" si="14"/>
        <v>2.176247173305571</v>
      </c>
      <c r="M172" s="45">
        <f t="shared" si="13"/>
        <v>2.176247173305571</v>
      </c>
      <c r="N172" s="46"/>
      <c r="O172" s="5">
        <v>1.05</v>
      </c>
      <c r="P172" s="9">
        <v>2.5</v>
      </c>
    </row>
    <row r="173" spans="1:16" s="5" customFormat="1" ht="19.5">
      <c r="A173" s="39">
        <v>96</v>
      </c>
      <c r="B173" s="140" t="s">
        <v>169</v>
      </c>
      <c r="C173" s="42" t="e">
        <f>#REF!</f>
        <v>#REF!</v>
      </c>
      <c r="D173" s="42">
        <v>2616</v>
      </c>
      <c r="E173" s="42">
        <v>756</v>
      </c>
      <c r="F173" s="66">
        <f t="shared" si="12"/>
        <v>2.723048291896418</v>
      </c>
      <c r="G173" s="45">
        <v>0.616</v>
      </c>
      <c r="H173" s="76">
        <v>80</v>
      </c>
      <c r="I173" s="45">
        <f t="shared" si="11"/>
        <v>2.107048291896418</v>
      </c>
      <c r="J173" s="43">
        <v>0</v>
      </c>
      <c r="K173" s="84">
        <f t="shared" si="10"/>
        <v>4.2</v>
      </c>
      <c r="L173" s="66">
        <f t="shared" si="14"/>
        <v>2.092951708103582</v>
      </c>
      <c r="M173" s="45">
        <f t="shared" si="13"/>
        <v>2.092951708103582</v>
      </c>
      <c r="N173" s="46"/>
      <c r="O173" s="5">
        <v>1.05</v>
      </c>
      <c r="P173" s="9">
        <v>4</v>
      </c>
    </row>
    <row r="174" spans="1:16" s="5" customFormat="1" ht="19.5">
      <c r="A174" s="39">
        <v>97</v>
      </c>
      <c r="B174" s="140" t="s">
        <v>170</v>
      </c>
      <c r="C174" s="42" t="e">
        <f>#REF!</f>
        <v>#REF!</v>
      </c>
      <c r="D174" s="42">
        <v>645</v>
      </c>
      <c r="E174" s="42">
        <v>391</v>
      </c>
      <c r="F174" s="66">
        <f t="shared" si="12"/>
        <v>0.7542585763516382</v>
      </c>
      <c r="G174" s="45">
        <v>0</v>
      </c>
      <c r="H174" s="76"/>
      <c r="I174" s="45">
        <f t="shared" si="11"/>
        <v>0.7542585763516382</v>
      </c>
      <c r="J174" s="43">
        <v>0</v>
      </c>
      <c r="K174" s="84">
        <f t="shared" si="10"/>
        <v>4.2</v>
      </c>
      <c r="L174" s="66">
        <f t="shared" si="14"/>
        <v>3.445741423648362</v>
      </c>
      <c r="M174" s="45">
        <f t="shared" si="13"/>
        <v>3.445741423648362</v>
      </c>
      <c r="N174" s="46"/>
      <c r="O174" s="5">
        <v>1.05</v>
      </c>
      <c r="P174" s="9">
        <v>4</v>
      </c>
    </row>
    <row r="175" spans="1:16" s="5" customFormat="1" ht="19.5">
      <c r="A175" s="39">
        <v>98</v>
      </c>
      <c r="B175" s="140" t="s">
        <v>171</v>
      </c>
      <c r="C175" s="42" t="e">
        <f>#REF!</f>
        <v>#REF!</v>
      </c>
      <c r="D175" s="42">
        <v>2136</v>
      </c>
      <c r="E175" s="42">
        <v>420</v>
      </c>
      <c r="F175" s="66">
        <f t="shared" si="12"/>
        <v>2.1769005489456794</v>
      </c>
      <c r="G175" s="45">
        <v>0.305</v>
      </c>
      <c r="H175" s="76">
        <v>45</v>
      </c>
      <c r="I175" s="45">
        <f t="shared" si="11"/>
        <v>1.8719005489456795</v>
      </c>
      <c r="J175" s="43">
        <v>0</v>
      </c>
      <c r="K175" s="84">
        <f t="shared" si="10"/>
        <v>4.2</v>
      </c>
      <c r="L175" s="66">
        <f t="shared" si="14"/>
        <v>2.328099451054321</v>
      </c>
      <c r="M175" s="45">
        <f t="shared" si="13"/>
        <v>2.328099451054321</v>
      </c>
      <c r="N175" s="46"/>
      <c r="O175" s="5">
        <v>1.05</v>
      </c>
      <c r="P175" s="9">
        <v>4</v>
      </c>
    </row>
    <row r="176" spans="1:16" s="5" customFormat="1" ht="19.5">
      <c r="A176" s="39">
        <v>99</v>
      </c>
      <c r="B176" s="140" t="s">
        <v>172</v>
      </c>
      <c r="C176" s="42" t="e">
        <f>#REF!</f>
        <v>#REF!</v>
      </c>
      <c r="D176" s="42">
        <v>4320</v>
      </c>
      <c r="E176" s="42">
        <v>1469</v>
      </c>
      <c r="F176" s="66">
        <f t="shared" si="12"/>
        <v>4.562933376677771</v>
      </c>
      <c r="G176" s="45">
        <v>1.43</v>
      </c>
      <c r="H176" s="76">
        <v>120</v>
      </c>
      <c r="I176" s="45">
        <f t="shared" si="11"/>
        <v>3.132933376677771</v>
      </c>
      <c r="J176" s="43">
        <v>0</v>
      </c>
      <c r="K176" s="84">
        <f t="shared" si="10"/>
        <v>6.615</v>
      </c>
      <c r="L176" s="66">
        <f t="shared" si="14"/>
        <v>3.482066623322229</v>
      </c>
      <c r="M176" s="45">
        <f t="shared" si="13"/>
        <v>3.482066623322229</v>
      </c>
      <c r="N176" s="46"/>
      <c r="O176" s="5">
        <v>1.05</v>
      </c>
      <c r="P176" s="9">
        <v>6.3</v>
      </c>
    </row>
    <row r="177" spans="1:16" s="5" customFormat="1" ht="19.5">
      <c r="A177" s="39">
        <v>100</v>
      </c>
      <c r="B177" s="140" t="s">
        <v>173</v>
      </c>
      <c r="C177" s="42" t="e">
        <f>#REF!</f>
        <v>#REF!</v>
      </c>
      <c r="D177" s="42">
        <v>1926</v>
      </c>
      <c r="E177" s="42">
        <v>774</v>
      </c>
      <c r="F177" s="66">
        <f t="shared" si="12"/>
        <v>2.0757051813781264</v>
      </c>
      <c r="G177" s="45">
        <v>0.995132152028061</v>
      </c>
      <c r="H177" s="76">
        <v>120</v>
      </c>
      <c r="I177" s="45">
        <f t="shared" si="11"/>
        <v>1.0805730293500653</v>
      </c>
      <c r="J177" s="43">
        <v>0</v>
      </c>
      <c r="K177" s="84">
        <f aca="true" t="shared" si="15" ref="K177:K240">O177*P177</f>
        <v>2.625</v>
      </c>
      <c r="L177" s="66">
        <f t="shared" si="14"/>
        <v>1.5444269706499347</v>
      </c>
      <c r="M177" s="45">
        <f t="shared" si="13"/>
        <v>1.5444269706499347</v>
      </c>
      <c r="N177" s="46"/>
      <c r="O177" s="5">
        <v>1.05</v>
      </c>
      <c r="P177" s="9">
        <v>2.5</v>
      </c>
    </row>
    <row r="178" spans="1:16" s="5" customFormat="1" ht="19.5">
      <c r="A178" s="39">
        <v>101</v>
      </c>
      <c r="B178" s="140" t="s">
        <v>174</v>
      </c>
      <c r="C178" s="42" t="e">
        <f>#REF!</f>
        <v>#REF!</v>
      </c>
      <c r="D178" s="42">
        <v>2432</v>
      </c>
      <c r="E178" s="42">
        <v>1600</v>
      </c>
      <c r="F178" s="66">
        <f t="shared" si="12"/>
        <v>2.911120746379305</v>
      </c>
      <c r="G178" s="45">
        <v>1.4036067580251326</v>
      </c>
      <c r="H178" s="76">
        <v>80</v>
      </c>
      <c r="I178" s="45">
        <f aca="true" t="shared" si="16" ref="I178:I241">F178-G178</f>
        <v>1.5075139883541724</v>
      </c>
      <c r="J178" s="43">
        <v>0</v>
      </c>
      <c r="K178" s="84">
        <f t="shared" si="15"/>
        <v>6.615</v>
      </c>
      <c r="L178" s="66">
        <f t="shared" si="14"/>
        <v>5.107486011645828</v>
      </c>
      <c r="M178" s="45">
        <f t="shared" si="13"/>
        <v>5.107486011645828</v>
      </c>
      <c r="N178" s="46"/>
      <c r="O178" s="5">
        <v>1.05</v>
      </c>
      <c r="P178" s="9">
        <v>6.3</v>
      </c>
    </row>
    <row r="179" spans="1:16" s="5" customFormat="1" ht="19.5">
      <c r="A179" s="39">
        <v>102</v>
      </c>
      <c r="B179" s="140" t="s">
        <v>175</v>
      </c>
      <c r="C179" s="42" t="e">
        <f>#REF!</f>
        <v>#REF!</v>
      </c>
      <c r="D179" s="42">
        <v>2688</v>
      </c>
      <c r="E179" s="42">
        <v>996</v>
      </c>
      <c r="F179" s="66">
        <f t="shared" si="12"/>
        <v>2.866593797523465</v>
      </c>
      <c r="G179" s="45">
        <v>0.617</v>
      </c>
      <c r="H179" s="76">
        <v>45</v>
      </c>
      <c r="I179" s="45">
        <f t="shared" si="16"/>
        <v>2.249593797523465</v>
      </c>
      <c r="J179" s="43">
        <v>0</v>
      </c>
      <c r="K179" s="84">
        <f t="shared" si="15"/>
        <v>2.625</v>
      </c>
      <c r="L179" s="66">
        <f t="shared" si="14"/>
        <v>0.375406202476535</v>
      </c>
      <c r="M179" s="45">
        <f t="shared" si="13"/>
        <v>0.375406202476535</v>
      </c>
      <c r="N179" s="46"/>
      <c r="O179" s="5">
        <v>1.05</v>
      </c>
      <c r="P179" s="9">
        <v>2.5</v>
      </c>
    </row>
    <row r="180" spans="1:16" s="5" customFormat="1" ht="19.5">
      <c r="A180" s="39">
        <v>103</v>
      </c>
      <c r="B180" s="140" t="s">
        <v>176</v>
      </c>
      <c r="C180" s="42" t="e">
        <f>#REF!</f>
        <v>#REF!</v>
      </c>
      <c r="D180" s="42">
        <v>1504</v>
      </c>
      <c r="E180" s="42">
        <v>516</v>
      </c>
      <c r="F180" s="66">
        <f t="shared" si="12"/>
        <v>1.5900540871303717</v>
      </c>
      <c r="G180" s="45">
        <v>0.9084995371305657</v>
      </c>
      <c r="H180" s="76">
        <v>45</v>
      </c>
      <c r="I180" s="45">
        <f t="shared" si="16"/>
        <v>0.6815545499998059</v>
      </c>
      <c r="J180" s="43">
        <v>0</v>
      </c>
      <c r="K180" s="84">
        <f t="shared" si="15"/>
        <v>2.625</v>
      </c>
      <c r="L180" s="66">
        <f t="shared" si="14"/>
        <v>1.943445450000194</v>
      </c>
      <c r="M180" s="45">
        <f t="shared" si="13"/>
        <v>1.943445450000194</v>
      </c>
      <c r="N180" s="46"/>
      <c r="O180" s="5">
        <v>1.05</v>
      </c>
      <c r="P180" s="9">
        <v>2.5</v>
      </c>
    </row>
    <row r="181" spans="1:16" s="5" customFormat="1" ht="19.5">
      <c r="A181" s="39">
        <v>104</v>
      </c>
      <c r="B181" s="140" t="s">
        <v>177</v>
      </c>
      <c r="C181" s="42" t="e">
        <f>#REF!</f>
        <v>#REF!</v>
      </c>
      <c r="D181" s="42">
        <v>3232</v>
      </c>
      <c r="E181" s="42">
        <v>1600</v>
      </c>
      <c r="F181" s="66">
        <f t="shared" si="12"/>
        <v>3.6063588285138795</v>
      </c>
      <c r="G181" s="45">
        <v>0</v>
      </c>
      <c r="H181" s="76"/>
      <c r="I181" s="45">
        <f t="shared" si="16"/>
        <v>3.6063588285138795</v>
      </c>
      <c r="J181" s="43">
        <v>0</v>
      </c>
      <c r="K181" s="84">
        <f t="shared" si="15"/>
        <v>4.2</v>
      </c>
      <c r="L181" s="66">
        <f t="shared" si="14"/>
        <v>0.5936411714861207</v>
      </c>
      <c r="M181" s="45">
        <f t="shared" si="13"/>
        <v>0.5936411714861207</v>
      </c>
      <c r="N181" s="46"/>
      <c r="O181" s="5">
        <v>1.05</v>
      </c>
      <c r="P181" s="9">
        <v>4</v>
      </c>
    </row>
    <row r="182" spans="1:16" s="5" customFormat="1" ht="19.5">
      <c r="A182" s="39">
        <v>105</v>
      </c>
      <c r="B182" s="140" t="s">
        <v>178</v>
      </c>
      <c r="C182" s="42" t="e">
        <f>#REF!</f>
        <v>#REF!</v>
      </c>
      <c r="D182" s="42">
        <v>1200</v>
      </c>
      <c r="E182" s="42">
        <v>528</v>
      </c>
      <c r="F182" s="66">
        <f t="shared" si="12"/>
        <v>1.3110240272397757</v>
      </c>
      <c r="G182" s="45">
        <v>0.7823699242213712</v>
      </c>
      <c r="H182" s="76">
        <v>80</v>
      </c>
      <c r="I182" s="45">
        <f t="shared" si="16"/>
        <v>0.5286541030184045</v>
      </c>
      <c r="J182" s="43">
        <v>0</v>
      </c>
      <c r="K182" s="84">
        <f t="shared" si="15"/>
        <v>4.2</v>
      </c>
      <c r="L182" s="66">
        <f t="shared" si="14"/>
        <v>3.6713458969815957</v>
      </c>
      <c r="M182" s="45">
        <f t="shared" si="13"/>
        <v>3.6713458969815957</v>
      </c>
      <c r="N182" s="46"/>
      <c r="O182" s="5">
        <v>1.05</v>
      </c>
      <c r="P182" s="9">
        <v>4</v>
      </c>
    </row>
    <row r="183" spans="1:16" s="5" customFormat="1" ht="19.5">
      <c r="A183" s="39">
        <v>106</v>
      </c>
      <c r="B183" s="140" t="s">
        <v>179</v>
      </c>
      <c r="C183" s="42" t="e">
        <f>#REF!</f>
        <v>#REF!</v>
      </c>
      <c r="D183" s="42">
        <v>2600</v>
      </c>
      <c r="E183" s="42">
        <v>936</v>
      </c>
      <c r="F183" s="66">
        <f t="shared" si="12"/>
        <v>2.763348693161976</v>
      </c>
      <c r="G183" s="45">
        <v>1.054</v>
      </c>
      <c r="H183" s="76">
        <v>45</v>
      </c>
      <c r="I183" s="45">
        <f t="shared" si="16"/>
        <v>1.709348693161976</v>
      </c>
      <c r="J183" s="43">
        <v>0</v>
      </c>
      <c r="K183" s="84">
        <f t="shared" si="15"/>
        <v>4.2</v>
      </c>
      <c r="L183" s="66">
        <f t="shared" si="14"/>
        <v>2.490651306838024</v>
      </c>
      <c r="M183" s="45">
        <f t="shared" si="13"/>
        <v>2.490651306838024</v>
      </c>
      <c r="N183" s="46"/>
      <c r="O183" s="5">
        <v>1.05</v>
      </c>
      <c r="P183" s="9">
        <v>4</v>
      </c>
    </row>
    <row r="184" spans="1:16" s="5" customFormat="1" ht="19.5">
      <c r="A184" s="39">
        <v>107</v>
      </c>
      <c r="B184" s="140" t="s">
        <v>180</v>
      </c>
      <c r="C184" s="42" t="e">
        <f>#REF!</f>
        <v>#REF!</v>
      </c>
      <c r="D184" s="42">
        <v>912</v>
      </c>
      <c r="E184" s="42">
        <v>352</v>
      </c>
      <c r="F184" s="66">
        <f t="shared" si="12"/>
        <v>0.9775725037049682</v>
      </c>
      <c r="G184" s="45">
        <v>0.6299911422760434</v>
      </c>
      <c r="H184" s="76">
        <v>80</v>
      </c>
      <c r="I184" s="45">
        <f t="shared" si="16"/>
        <v>0.3475813614289248</v>
      </c>
      <c r="J184" s="43">
        <v>0</v>
      </c>
      <c r="K184" s="84">
        <f t="shared" si="15"/>
        <v>2.625</v>
      </c>
      <c r="L184" s="66">
        <f t="shared" si="14"/>
        <v>2.277418638571075</v>
      </c>
      <c r="M184" s="45">
        <f t="shared" si="13"/>
        <v>2.277418638571075</v>
      </c>
      <c r="N184" s="46"/>
      <c r="O184" s="5">
        <v>1.05</v>
      </c>
      <c r="P184" s="9">
        <v>2.5</v>
      </c>
    </row>
    <row r="185" spans="1:16" s="5" customFormat="1" ht="19.5">
      <c r="A185" s="39">
        <v>108</v>
      </c>
      <c r="B185" s="140" t="s">
        <v>181</v>
      </c>
      <c r="C185" s="42" t="e">
        <f>#REF!</f>
        <v>#REF!</v>
      </c>
      <c r="D185" s="42">
        <v>1216</v>
      </c>
      <c r="E185" s="42">
        <v>336</v>
      </c>
      <c r="F185" s="66">
        <f t="shared" si="12"/>
        <v>1.2615672792205732</v>
      </c>
      <c r="G185" s="45">
        <v>0.274</v>
      </c>
      <c r="H185" s="76">
        <v>80</v>
      </c>
      <c r="I185" s="45">
        <f t="shared" si="16"/>
        <v>0.9875672792205732</v>
      </c>
      <c r="J185" s="43">
        <v>0</v>
      </c>
      <c r="K185" s="84">
        <f t="shared" si="15"/>
        <v>2.625</v>
      </c>
      <c r="L185" s="66">
        <f t="shared" si="14"/>
        <v>1.6374327207794268</v>
      </c>
      <c r="M185" s="45">
        <f t="shared" si="13"/>
        <v>1.6374327207794268</v>
      </c>
      <c r="N185" s="46"/>
      <c r="O185" s="5">
        <v>1.05</v>
      </c>
      <c r="P185" s="9">
        <v>2.5</v>
      </c>
    </row>
    <row r="186" spans="1:16" s="5" customFormat="1" ht="19.5">
      <c r="A186" s="39">
        <v>109</v>
      </c>
      <c r="B186" s="140" t="s">
        <v>182</v>
      </c>
      <c r="C186" s="42" t="e">
        <f>#REF!</f>
        <v>#REF!</v>
      </c>
      <c r="D186" s="42">
        <v>7464</v>
      </c>
      <c r="E186" s="42">
        <v>2112</v>
      </c>
      <c r="F186" s="66">
        <f t="shared" si="12"/>
        <v>7.757050986038444</v>
      </c>
      <c r="G186" s="45">
        <v>4.051</v>
      </c>
      <c r="H186" s="76">
        <v>120</v>
      </c>
      <c r="I186" s="45">
        <f t="shared" si="16"/>
        <v>3.706050986038444</v>
      </c>
      <c r="J186" s="43">
        <v>0</v>
      </c>
      <c r="K186" s="84">
        <f t="shared" si="15"/>
        <v>10.5</v>
      </c>
      <c r="L186" s="66">
        <f t="shared" si="14"/>
        <v>6.793949013961556</v>
      </c>
      <c r="M186" s="45">
        <f t="shared" si="13"/>
        <v>6.793949013961556</v>
      </c>
      <c r="N186" s="46"/>
      <c r="O186" s="5">
        <v>1.05</v>
      </c>
      <c r="P186" s="9">
        <v>10</v>
      </c>
    </row>
    <row r="187" spans="1:16" s="5" customFormat="1" ht="19.5">
      <c r="A187" s="39">
        <v>110</v>
      </c>
      <c r="B187" s="140" t="s">
        <v>183</v>
      </c>
      <c r="C187" s="42" t="e">
        <f>#REF!</f>
        <v>#REF!</v>
      </c>
      <c r="D187" s="42">
        <v>606</v>
      </c>
      <c r="E187" s="42">
        <v>282</v>
      </c>
      <c r="F187" s="66">
        <f t="shared" si="12"/>
        <v>0.6684010771984139</v>
      </c>
      <c r="G187" s="45">
        <v>0.42</v>
      </c>
      <c r="H187" s="76">
        <v>80</v>
      </c>
      <c r="I187" s="45">
        <f t="shared" si="16"/>
        <v>0.24840107719841392</v>
      </c>
      <c r="J187" s="43">
        <v>0</v>
      </c>
      <c r="K187" s="84">
        <f t="shared" si="15"/>
        <v>2.625</v>
      </c>
      <c r="L187" s="66">
        <f t="shared" si="14"/>
        <v>2.3765989228015862</v>
      </c>
      <c r="M187" s="45">
        <f t="shared" si="13"/>
        <v>2.3765989228015862</v>
      </c>
      <c r="N187" s="46"/>
      <c r="O187" s="5">
        <v>1.05</v>
      </c>
      <c r="P187" s="9">
        <v>2.5</v>
      </c>
    </row>
    <row r="188" spans="1:16" s="5" customFormat="1" ht="19.5">
      <c r="A188" s="39">
        <v>111</v>
      </c>
      <c r="B188" s="140" t="s">
        <v>184</v>
      </c>
      <c r="C188" s="42" t="e">
        <f>#REF!</f>
        <v>#REF!</v>
      </c>
      <c r="D188" s="42">
        <v>6552</v>
      </c>
      <c r="E188" s="42">
        <v>3360</v>
      </c>
      <c r="F188" s="66">
        <f t="shared" si="12"/>
        <v>7.363307952272538</v>
      </c>
      <c r="G188" s="45">
        <v>1.707</v>
      </c>
      <c r="H188" s="76">
        <v>120</v>
      </c>
      <c r="I188" s="45">
        <f t="shared" si="16"/>
        <v>5.656307952272538</v>
      </c>
      <c r="J188" s="43">
        <v>0</v>
      </c>
      <c r="K188" s="84">
        <f t="shared" si="15"/>
        <v>21</v>
      </c>
      <c r="L188" s="66">
        <f t="shared" si="14"/>
        <v>15.343692047727462</v>
      </c>
      <c r="M188" s="45">
        <f t="shared" si="13"/>
        <v>15.343692047727462</v>
      </c>
      <c r="N188" s="46"/>
      <c r="O188" s="5">
        <v>1.05</v>
      </c>
      <c r="P188" s="9">
        <v>20</v>
      </c>
    </row>
    <row r="189" spans="1:16" s="5" customFormat="1" ht="19.5">
      <c r="A189" s="39">
        <v>112</v>
      </c>
      <c r="B189" s="140" t="s">
        <v>185</v>
      </c>
      <c r="C189" s="42" t="e">
        <f>#REF!</f>
        <v>#REF!</v>
      </c>
      <c r="D189" s="42">
        <v>5744</v>
      </c>
      <c r="E189" s="42">
        <v>3088</v>
      </c>
      <c r="F189" s="66">
        <f t="shared" si="12"/>
        <v>6.521447692038939</v>
      </c>
      <c r="G189" s="45">
        <v>3.88</v>
      </c>
      <c r="H189" s="76">
        <v>80</v>
      </c>
      <c r="I189" s="45">
        <f t="shared" si="16"/>
        <v>2.6414476920389394</v>
      </c>
      <c r="J189" s="43">
        <v>0</v>
      </c>
      <c r="K189" s="84">
        <f t="shared" si="15"/>
        <v>6.615</v>
      </c>
      <c r="L189" s="66">
        <f t="shared" si="14"/>
        <v>3.973552307961061</v>
      </c>
      <c r="M189" s="45">
        <f t="shared" si="13"/>
        <v>3.973552307961061</v>
      </c>
      <c r="N189" s="46"/>
      <c r="O189" s="5">
        <v>1.05</v>
      </c>
      <c r="P189" s="9">
        <v>6.3</v>
      </c>
    </row>
    <row r="190" spans="1:16" s="5" customFormat="1" ht="19.5">
      <c r="A190" s="39">
        <v>113</v>
      </c>
      <c r="B190" s="140" t="s">
        <v>186</v>
      </c>
      <c r="C190" s="42" t="e">
        <f>#REF!</f>
        <v>#REF!</v>
      </c>
      <c r="D190" s="42">
        <v>1192</v>
      </c>
      <c r="E190" s="42">
        <v>392</v>
      </c>
      <c r="F190" s="66">
        <f t="shared" si="12"/>
        <v>1.2548019764090268</v>
      </c>
      <c r="G190" s="45">
        <v>0.5860328625822191</v>
      </c>
      <c r="H190" s="76">
        <v>80</v>
      </c>
      <c r="I190" s="45">
        <f t="shared" si="16"/>
        <v>0.6687691138268077</v>
      </c>
      <c r="J190" s="43">
        <v>0</v>
      </c>
      <c r="K190" s="84">
        <f t="shared" si="15"/>
        <v>2.625</v>
      </c>
      <c r="L190" s="66">
        <f t="shared" si="14"/>
        <v>1.9562308861731923</v>
      </c>
      <c r="M190" s="45">
        <f t="shared" si="13"/>
        <v>1.9562308861731923</v>
      </c>
      <c r="N190" s="46"/>
      <c r="O190" s="5">
        <v>1.05</v>
      </c>
      <c r="P190" s="9">
        <v>2.5</v>
      </c>
    </row>
    <row r="191" spans="1:16" s="5" customFormat="1" ht="19.5">
      <c r="A191" s="39">
        <v>114</v>
      </c>
      <c r="B191" s="140" t="s">
        <v>187</v>
      </c>
      <c r="C191" s="42" t="e">
        <f>#REF!</f>
        <v>#REF!</v>
      </c>
      <c r="D191" s="42">
        <v>2872</v>
      </c>
      <c r="E191" s="42">
        <v>904</v>
      </c>
      <c r="F191" s="66">
        <f t="shared" si="12"/>
        <v>3.01091348264941</v>
      </c>
      <c r="G191" s="45">
        <v>2.056</v>
      </c>
      <c r="H191" s="76">
        <v>45</v>
      </c>
      <c r="I191" s="45">
        <f t="shared" si="16"/>
        <v>0.9549134826494101</v>
      </c>
      <c r="J191" s="43">
        <v>0</v>
      </c>
      <c r="K191" s="84">
        <f t="shared" si="15"/>
        <v>4.2</v>
      </c>
      <c r="L191" s="66">
        <f t="shared" si="14"/>
        <v>3.24508651735059</v>
      </c>
      <c r="M191" s="45">
        <f t="shared" si="13"/>
        <v>3.24508651735059</v>
      </c>
      <c r="N191" s="46"/>
      <c r="O191" s="5">
        <v>1.05</v>
      </c>
      <c r="P191" s="9">
        <v>4</v>
      </c>
    </row>
    <row r="192" spans="1:16" s="5" customFormat="1" ht="19.5">
      <c r="A192" s="39">
        <v>115</v>
      </c>
      <c r="B192" s="140" t="s">
        <v>188</v>
      </c>
      <c r="C192" s="42" t="e">
        <f>#REF!</f>
        <v>#REF!</v>
      </c>
      <c r="D192" s="42">
        <v>1224</v>
      </c>
      <c r="E192" s="42">
        <v>632</v>
      </c>
      <c r="F192" s="66">
        <f t="shared" si="12"/>
        <v>1.3775340286178053</v>
      </c>
      <c r="G192" s="45">
        <v>0.939351515379801</v>
      </c>
      <c r="H192" s="76">
        <v>120</v>
      </c>
      <c r="I192" s="45">
        <f t="shared" si="16"/>
        <v>0.4381825132380043</v>
      </c>
      <c r="J192" s="43">
        <v>0</v>
      </c>
      <c r="K192" s="84">
        <f t="shared" si="15"/>
        <v>2.625</v>
      </c>
      <c r="L192" s="66">
        <f t="shared" si="14"/>
        <v>2.1868174867619956</v>
      </c>
      <c r="M192" s="45">
        <f t="shared" si="13"/>
        <v>2.1868174867619956</v>
      </c>
      <c r="N192" s="46"/>
      <c r="O192" s="5">
        <v>1.05</v>
      </c>
      <c r="P192" s="9">
        <v>2.5</v>
      </c>
    </row>
    <row r="193" spans="1:16" s="5" customFormat="1" ht="19.5">
      <c r="A193" s="39">
        <v>116</v>
      </c>
      <c r="B193" s="140" t="s">
        <v>189</v>
      </c>
      <c r="C193" s="42" t="e">
        <f>#REF!</f>
        <v>#REF!</v>
      </c>
      <c r="D193" s="42">
        <v>1589</v>
      </c>
      <c r="E193" s="42">
        <v>525</v>
      </c>
      <c r="F193" s="66">
        <f t="shared" si="12"/>
        <v>1.6734831938206012</v>
      </c>
      <c r="G193" s="45">
        <v>0.8714116873317177</v>
      </c>
      <c r="H193" s="76">
        <v>45</v>
      </c>
      <c r="I193" s="45">
        <f t="shared" si="16"/>
        <v>0.8020715064888835</v>
      </c>
      <c r="J193" s="43">
        <v>0</v>
      </c>
      <c r="K193" s="84">
        <f t="shared" si="15"/>
        <v>2.625</v>
      </c>
      <c r="L193" s="66">
        <f t="shared" si="14"/>
        <v>1.8229284935111165</v>
      </c>
      <c r="M193" s="45">
        <f t="shared" si="13"/>
        <v>1.8229284935111165</v>
      </c>
      <c r="N193" s="46"/>
      <c r="O193" s="5">
        <v>1.05</v>
      </c>
      <c r="P193" s="9">
        <v>2.5</v>
      </c>
    </row>
    <row r="194" spans="1:16" s="5" customFormat="1" ht="19.5">
      <c r="A194" s="39">
        <v>117</v>
      </c>
      <c r="B194" s="140" t="s">
        <v>190</v>
      </c>
      <c r="C194" s="42" t="e">
        <f>#REF!</f>
        <v>#REF!</v>
      </c>
      <c r="D194" s="42">
        <v>2412</v>
      </c>
      <c r="E194" s="42">
        <v>672</v>
      </c>
      <c r="F194" s="66">
        <f t="shared" si="12"/>
        <v>2.5038626160394664</v>
      </c>
      <c r="G194" s="45">
        <v>0.736</v>
      </c>
      <c r="H194" s="76">
        <v>120</v>
      </c>
      <c r="I194" s="45">
        <f t="shared" si="16"/>
        <v>1.7678626160394664</v>
      </c>
      <c r="J194" s="43">
        <v>0</v>
      </c>
      <c r="K194" s="84">
        <f t="shared" si="15"/>
        <v>4.2</v>
      </c>
      <c r="L194" s="66">
        <f t="shared" si="14"/>
        <v>2.4321373839605336</v>
      </c>
      <c r="M194" s="45">
        <f t="shared" si="13"/>
        <v>2.4321373839605336</v>
      </c>
      <c r="N194" s="46"/>
      <c r="O194" s="5">
        <v>1.05</v>
      </c>
      <c r="P194" s="9">
        <v>4</v>
      </c>
    </row>
    <row r="195" spans="1:16" s="5" customFormat="1" ht="19.5">
      <c r="A195" s="39">
        <v>118</v>
      </c>
      <c r="B195" s="140" t="s">
        <v>191</v>
      </c>
      <c r="C195" s="42" t="e">
        <f>#REF!</f>
        <v>#REF!</v>
      </c>
      <c r="D195" s="42">
        <v>1040</v>
      </c>
      <c r="E195" s="42">
        <v>360</v>
      </c>
      <c r="F195" s="66">
        <f t="shared" si="12"/>
        <v>1.1005453193758084</v>
      </c>
      <c r="G195" s="45">
        <v>0.712</v>
      </c>
      <c r="H195" s="76">
        <v>120</v>
      </c>
      <c r="I195" s="45">
        <f t="shared" si="16"/>
        <v>0.3885453193758084</v>
      </c>
      <c r="J195" s="43">
        <v>0</v>
      </c>
      <c r="K195" s="84">
        <f t="shared" si="15"/>
        <v>2.625</v>
      </c>
      <c r="L195" s="66">
        <f t="shared" si="14"/>
        <v>2.236454680624192</v>
      </c>
      <c r="M195" s="45">
        <f t="shared" si="13"/>
        <v>2.236454680624192</v>
      </c>
      <c r="N195" s="46"/>
      <c r="O195" s="5">
        <v>1.05</v>
      </c>
      <c r="P195" s="9">
        <v>2.5</v>
      </c>
    </row>
    <row r="196" spans="1:16" s="5" customFormat="1" ht="19.5">
      <c r="A196" s="39">
        <v>119</v>
      </c>
      <c r="B196" s="140" t="s">
        <v>192</v>
      </c>
      <c r="C196" s="42" t="e">
        <f>#REF!</f>
        <v>#REF!</v>
      </c>
      <c r="D196" s="42">
        <v>3132</v>
      </c>
      <c r="E196" s="42">
        <v>1536</v>
      </c>
      <c r="F196" s="66">
        <f t="shared" si="12"/>
        <v>3.4883692465104663</v>
      </c>
      <c r="G196" s="45">
        <v>0.7035</v>
      </c>
      <c r="H196" s="76">
        <v>120</v>
      </c>
      <c r="I196" s="45">
        <f t="shared" si="16"/>
        <v>2.7848692465104663</v>
      </c>
      <c r="J196" s="43">
        <v>0</v>
      </c>
      <c r="K196" s="84">
        <f t="shared" si="15"/>
        <v>6.615</v>
      </c>
      <c r="L196" s="66">
        <f t="shared" si="14"/>
        <v>3.830130753489534</v>
      </c>
      <c r="M196" s="45">
        <f t="shared" si="13"/>
        <v>3.830130753489534</v>
      </c>
      <c r="N196" s="46"/>
      <c r="O196" s="5">
        <v>1.05</v>
      </c>
      <c r="P196" s="9">
        <v>6.3</v>
      </c>
    </row>
    <row r="197" spans="1:16" s="5" customFormat="1" ht="19.5">
      <c r="A197" s="39">
        <v>120</v>
      </c>
      <c r="B197" s="140" t="s">
        <v>193</v>
      </c>
      <c r="C197" s="42" t="e">
        <f>#REF!</f>
        <v>#REF!</v>
      </c>
      <c r="D197" s="42">
        <v>2672</v>
      </c>
      <c r="E197" s="42">
        <v>768</v>
      </c>
      <c r="F197" s="66">
        <f t="shared" si="12"/>
        <v>2.780181289052928</v>
      </c>
      <c r="G197" s="45">
        <v>1.6480094565606436</v>
      </c>
      <c r="H197" s="76">
        <v>20</v>
      </c>
      <c r="I197" s="45">
        <f t="shared" si="16"/>
        <v>1.1321718324922845</v>
      </c>
      <c r="J197" s="43">
        <v>0</v>
      </c>
      <c r="K197" s="84">
        <f t="shared" si="15"/>
        <v>2.625</v>
      </c>
      <c r="L197" s="66">
        <f t="shared" si="14"/>
        <v>1.4928281675077155</v>
      </c>
      <c r="M197" s="45">
        <f t="shared" si="13"/>
        <v>1.4928281675077155</v>
      </c>
      <c r="N197" s="46"/>
      <c r="O197" s="5">
        <v>1.05</v>
      </c>
      <c r="P197" s="9">
        <v>2.5</v>
      </c>
    </row>
    <row r="198" spans="1:16" s="5" customFormat="1" ht="19.5">
      <c r="A198" s="39">
        <v>121</v>
      </c>
      <c r="B198" s="140" t="s">
        <v>194</v>
      </c>
      <c r="C198" s="42" t="e">
        <f>#REF!</f>
        <v>#REF!</v>
      </c>
      <c r="D198" s="42">
        <v>858</v>
      </c>
      <c r="E198" s="42">
        <v>294</v>
      </c>
      <c r="F198" s="66">
        <f t="shared" si="12"/>
        <v>0.9069729874698584</v>
      </c>
      <c r="G198" s="45">
        <v>0.6285950453618376</v>
      </c>
      <c r="H198" s="76">
        <v>45</v>
      </c>
      <c r="I198" s="45">
        <f t="shared" si="16"/>
        <v>0.2783779421080208</v>
      </c>
      <c r="J198" s="43">
        <v>0</v>
      </c>
      <c r="K198" s="84">
        <f t="shared" si="15"/>
        <v>2.625</v>
      </c>
      <c r="L198" s="66">
        <f t="shared" si="14"/>
        <v>2.346622057891979</v>
      </c>
      <c r="M198" s="45">
        <f t="shared" si="13"/>
        <v>2.346622057891979</v>
      </c>
      <c r="N198" s="46"/>
      <c r="O198" s="5">
        <v>1.05</v>
      </c>
      <c r="P198" s="9">
        <v>2.5</v>
      </c>
    </row>
    <row r="199" spans="1:16" s="5" customFormat="1" ht="19.5">
      <c r="A199" s="39">
        <v>122</v>
      </c>
      <c r="B199" s="140" t="s">
        <v>195</v>
      </c>
      <c r="C199" s="42" t="e">
        <f>#REF!</f>
        <v>#REF!</v>
      </c>
      <c r="D199" s="42">
        <v>1128</v>
      </c>
      <c r="E199" s="42">
        <v>424</v>
      </c>
      <c r="F199" s="66">
        <f t="shared" si="12"/>
        <v>1.2050560152955547</v>
      </c>
      <c r="G199" s="45">
        <v>1.1395214781841227</v>
      </c>
      <c r="H199" s="76">
        <v>80</v>
      </c>
      <c r="I199" s="45">
        <f t="shared" si="16"/>
        <v>0.06553453711143198</v>
      </c>
      <c r="J199" s="43">
        <v>0</v>
      </c>
      <c r="K199" s="84">
        <f t="shared" si="15"/>
        <v>2.625</v>
      </c>
      <c r="L199" s="66">
        <f t="shared" si="14"/>
        <v>2.559465462888568</v>
      </c>
      <c r="M199" s="45">
        <f t="shared" si="13"/>
        <v>2.559465462888568</v>
      </c>
      <c r="N199" s="46"/>
      <c r="O199" s="5">
        <v>1.05</v>
      </c>
      <c r="P199" s="9">
        <v>2.5</v>
      </c>
    </row>
    <row r="200" spans="1:16" s="5" customFormat="1" ht="19.5">
      <c r="A200" s="39">
        <v>123</v>
      </c>
      <c r="B200" s="140" t="s">
        <v>196</v>
      </c>
      <c r="C200" s="42" t="e">
        <f>#REF!</f>
        <v>#REF!</v>
      </c>
      <c r="D200" s="42">
        <v>1096</v>
      </c>
      <c r="E200" s="42">
        <v>508</v>
      </c>
      <c r="F200" s="66">
        <f t="shared" si="12"/>
        <v>1.2080066224984034</v>
      </c>
      <c r="G200" s="45">
        <v>0.6781782133174243</v>
      </c>
      <c r="H200" s="76">
        <v>120</v>
      </c>
      <c r="I200" s="45">
        <f t="shared" si="16"/>
        <v>0.5298284091809791</v>
      </c>
      <c r="J200" s="43">
        <v>0</v>
      </c>
      <c r="K200" s="84">
        <f t="shared" si="15"/>
        <v>2.625</v>
      </c>
      <c r="L200" s="66">
        <f t="shared" si="14"/>
        <v>2.095171590819021</v>
      </c>
      <c r="M200" s="45">
        <f t="shared" si="13"/>
        <v>2.095171590819021</v>
      </c>
      <c r="N200" s="46"/>
      <c r="O200" s="5">
        <v>1.05</v>
      </c>
      <c r="P200" s="9">
        <v>2.5</v>
      </c>
    </row>
    <row r="201" spans="1:16" s="5" customFormat="1" ht="19.5">
      <c r="A201" s="39">
        <v>124</v>
      </c>
      <c r="B201" s="140" t="s">
        <v>197</v>
      </c>
      <c r="C201" s="42" t="e">
        <f>#REF!</f>
        <v>#REF!</v>
      </c>
      <c r="D201" s="42">
        <v>2800</v>
      </c>
      <c r="E201" s="42">
        <v>1168</v>
      </c>
      <c r="F201" s="66">
        <f aca="true" t="shared" si="17" ref="F201:F252">SQRT(D201*D201+E201*E201)/1000</f>
        <v>3.0338464034950747</v>
      </c>
      <c r="G201" s="45">
        <v>1.7970144010193758</v>
      </c>
      <c r="H201" s="76">
        <v>80</v>
      </c>
      <c r="I201" s="45">
        <f t="shared" si="16"/>
        <v>1.236832002475699</v>
      </c>
      <c r="J201" s="43">
        <v>0</v>
      </c>
      <c r="K201" s="84">
        <f t="shared" si="15"/>
        <v>4.2</v>
      </c>
      <c r="L201" s="66">
        <f t="shared" si="14"/>
        <v>2.9631679975243013</v>
      </c>
      <c r="M201" s="45">
        <f t="shared" si="13"/>
        <v>2.9631679975243013</v>
      </c>
      <c r="N201" s="46"/>
      <c r="O201" s="5">
        <v>1.05</v>
      </c>
      <c r="P201" s="9">
        <v>4</v>
      </c>
    </row>
    <row r="202" spans="1:16" s="5" customFormat="1" ht="19.5">
      <c r="A202" s="39">
        <v>125</v>
      </c>
      <c r="B202" s="140" t="s">
        <v>198</v>
      </c>
      <c r="C202" s="42" t="e">
        <f>#REF!</f>
        <v>#REF!</v>
      </c>
      <c r="D202" s="42">
        <v>4392</v>
      </c>
      <c r="E202" s="42">
        <v>1469</v>
      </c>
      <c r="F202" s="66">
        <f t="shared" si="17"/>
        <v>4.631158062515249</v>
      </c>
      <c r="G202" s="45">
        <v>0.581</v>
      </c>
      <c r="H202" s="76">
        <v>120</v>
      </c>
      <c r="I202" s="45">
        <f t="shared" si="16"/>
        <v>4.05015806251525</v>
      </c>
      <c r="J202" s="43">
        <v>0</v>
      </c>
      <c r="K202" s="84">
        <f t="shared" si="15"/>
        <v>4.2</v>
      </c>
      <c r="L202" s="66">
        <f t="shared" si="14"/>
        <v>0.1498419374847506</v>
      </c>
      <c r="M202" s="45">
        <f t="shared" si="13"/>
        <v>0.1498419374847506</v>
      </c>
      <c r="N202" s="46"/>
      <c r="O202" s="5">
        <v>1.05</v>
      </c>
      <c r="P202" s="9">
        <v>4</v>
      </c>
    </row>
    <row r="203" spans="1:16" s="5" customFormat="1" ht="19.5">
      <c r="A203" s="39">
        <v>126</v>
      </c>
      <c r="B203" s="140" t="s">
        <v>199</v>
      </c>
      <c r="C203" s="42" t="e">
        <f>#REF!</f>
        <v>#REF!</v>
      </c>
      <c r="D203" s="42">
        <v>2578</v>
      </c>
      <c r="E203" s="42">
        <v>1325</v>
      </c>
      <c r="F203" s="66">
        <f t="shared" si="17"/>
        <v>2.8985701647536497</v>
      </c>
      <c r="G203" s="45">
        <v>1.321</v>
      </c>
      <c r="H203" s="76">
        <v>80</v>
      </c>
      <c r="I203" s="45">
        <f t="shared" si="16"/>
        <v>1.5775701647536498</v>
      </c>
      <c r="J203" s="43">
        <v>0</v>
      </c>
      <c r="K203" s="84">
        <f t="shared" si="15"/>
        <v>4.2</v>
      </c>
      <c r="L203" s="66">
        <f t="shared" si="14"/>
        <v>2.6224298352463506</v>
      </c>
      <c r="M203" s="45">
        <f t="shared" si="13"/>
        <v>2.6224298352463506</v>
      </c>
      <c r="N203" s="46"/>
      <c r="O203" s="5">
        <v>1.05</v>
      </c>
      <c r="P203" s="9">
        <v>4</v>
      </c>
    </row>
    <row r="204" spans="1:16" s="5" customFormat="1" ht="19.5">
      <c r="A204" s="39">
        <v>127</v>
      </c>
      <c r="B204" s="140" t="s">
        <v>200</v>
      </c>
      <c r="C204" s="42" t="e">
        <f>#REF!</f>
        <v>#REF!</v>
      </c>
      <c r="D204" s="42">
        <v>3360</v>
      </c>
      <c r="E204" s="42">
        <v>2364</v>
      </c>
      <c r="F204" s="66">
        <f t="shared" si="17"/>
        <v>4.108295997125816</v>
      </c>
      <c r="G204" s="45">
        <v>1.541</v>
      </c>
      <c r="H204" s="76">
        <v>120</v>
      </c>
      <c r="I204" s="45">
        <f t="shared" si="16"/>
        <v>2.567295997125816</v>
      </c>
      <c r="J204" s="43">
        <v>0</v>
      </c>
      <c r="K204" s="84">
        <f t="shared" si="15"/>
        <v>4.2</v>
      </c>
      <c r="L204" s="66">
        <f t="shared" si="14"/>
        <v>1.6327040028741844</v>
      </c>
      <c r="M204" s="45">
        <f t="shared" si="13"/>
        <v>1.6327040028741844</v>
      </c>
      <c r="N204" s="46"/>
      <c r="O204" s="5">
        <v>1.05</v>
      </c>
      <c r="P204" s="9">
        <v>4</v>
      </c>
    </row>
    <row r="205" spans="1:16" s="5" customFormat="1" ht="19.5">
      <c r="A205" s="39">
        <v>128</v>
      </c>
      <c r="B205" s="140" t="s">
        <v>201</v>
      </c>
      <c r="C205" s="42" t="e">
        <f>#REF!</f>
        <v>#REF!</v>
      </c>
      <c r="D205" s="42">
        <v>828</v>
      </c>
      <c r="E205" s="42">
        <v>336</v>
      </c>
      <c r="F205" s="66">
        <f t="shared" si="17"/>
        <v>0.8935770811743103</v>
      </c>
      <c r="G205" s="45">
        <v>0.6667165227139484</v>
      </c>
      <c r="H205" s="76">
        <v>80</v>
      </c>
      <c r="I205" s="45">
        <f t="shared" si="16"/>
        <v>0.2268605584603619</v>
      </c>
      <c r="J205" s="43">
        <v>0</v>
      </c>
      <c r="K205" s="84">
        <f t="shared" si="15"/>
        <v>2.625</v>
      </c>
      <c r="L205" s="66">
        <f t="shared" si="14"/>
        <v>2.398139441539638</v>
      </c>
      <c r="M205" s="45">
        <f t="shared" si="13"/>
        <v>2.398139441539638</v>
      </c>
      <c r="N205" s="46"/>
      <c r="O205" s="5">
        <v>1.05</v>
      </c>
      <c r="P205" s="9">
        <v>2.5</v>
      </c>
    </row>
    <row r="206" spans="1:16" s="5" customFormat="1" ht="19.5">
      <c r="A206" s="39">
        <v>129</v>
      </c>
      <c r="B206" s="140" t="s">
        <v>202</v>
      </c>
      <c r="C206" s="42" t="e">
        <f>#REF!</f>
        <v>#REF!</v>
      </c>
      <c r="D206" s="42">
        <v>6264</v>
      </c>
      <c r="E206" s="42">
        <v>2844</v>
      </c>
      <c r="F206" s="66">
        <f t="shared" si="17"/>
        <v>6.8793918335852915</v>
      </c>
      <c r="G206" s="45">
        <v>1.81</v>
      </c>
      <c r="H206" s="76">
        <v>45</v>
      </c>
      <c r="I206" s="45">
        <f t="shared" si="16"/>
        <v>5.069391833585291</v>
      </c>
      <c r="J206" s="43">
        <v>0</v>
      </c>
      <c r="K206" s="84">
        <f t="shared" si="15"/>
        <v>6.615</v>
      </c>
      <c r="L206" s="66">
        <f t="shared" si="14"/>
        <v>1.5456081664147092</v>
      </c>
      <c r="M206" s="45">
        <f t="shared" si="13"/>
        <v>1.5456081664147092</v>
      </c>
      <c r="N206" s="46"/>
      <c r="O206" s="5">
        <v>1.05</v>
      </c>
      <c r="P206" s="9">
        <v>6.3</v>
      </c>
    </row>
    <row r="207" spans="1:16" s="5" customFormat="1" ht="19.5">
      <c r="A207" s="39">
        <v>130</v>
      </c>
      <c r="B207" s="140" t="s">
        <v>203</v>
      </c>
      <c r="C207" s="42" t="e">
        <f>#REF!</f>
        <v>#REF!</v>
      </c>
      <c r="D207" s="42">
        <v>568</v>
      </c>
      <c r="E207" s="42">
        <v>368</v>
      </c>
      <c r="F207" s="66">
        <f t="shared" si="17"/>
        <v>0.6767924349458998</v>
      </c>
      <c r="G207" s="45">
        <v>0.6071607971904307</v>
      </c>
      <c r="H207" s="76">
        <v>80</v>
      </c>
      <c r="I207" s="45">
        <f t="shared" si="16"/>
        <v>0.0696316377554691</v>
      </c>
      <c r="J207" s="43">
        <v>0</v>
      </c>
      <c r="K207" s="84">
        <f t="shared" si="15"/>
        <v>2.625</v>
      </c>
      <c r="L207" s="66">
        <f t="shared" si="14"/>
        <v>2.555368362244531</v>
      </c>
      <c r="M207" s="45">
        <f t="shared" si="13"/>
        <v>2.555368362244531</v>
      </c>
      <c r="N207" s="46"/>
      <c r="O207" s="5">
        <v>1.05</v>
      </c>
      <c r="P207" s="9">
        <v>2.5</v>
      </c>
    </row>
    <row r="208" spans="1:16" s="5" customFormat="1" ht="19.5">
      <c r="A208" s="39">
        <v>131</v>
      </c>
      <c r="B208" s="140" t="s">
        <v>204</v>
      </c>
      <c r="C208" s="42" t="e">
        <f>#REF!</f>
        <v>#REF!</v>
      </c>
      <c r="D208" s="42">
        <v>5808</v>
      </c>
      <c r="E208" s="42">
        <v>3776</v>
      </c>
      <c r="F208" s="66">
        <f t="shared" si="17"/>
        <v>6.927556567795026</v>
      </c>
      <c r="G208" s="45">
        <v>1.357</v>
      </c>
      <c r="H208" s="76">
        <v>120</v>
      </c>
      <c r="I208" s="45">
        <f t="shared" si="16"/>
        <v>5.570556567795026</v>
      </c>
      <c r="J208" s="43">
        <v>0</v>
      </c>
      <c r="K208" s="84">
        <f t="shared" si="15"/>
        <v>10.5</v>
      </c>
      <c r="L208" s="66">
        <f t="shared" si="14"/>
        <v>4.929443432204974</v>
      </c>
      <c r="M208" s="45">
        <f t="shared" si="13"/>
        <v>4.929443432204974</v>
      </c>
      <c r="N208" s="46"/>
      <c r="O208" s="5">
        <v>1.05</v>
      </c>
      <c r="P208" s="9">
        <v>10</v>
      </c>
    </row>
    <row r="209" spans="1:16" s="5" customFormat="1" ht="19.5">
      <c r="A209" s="39">
        <v>132</v>
      </c>
      <c r="B209" s="140" t="s">
        <v>205</v>
      </c>
      <c r="C209" s="42" t="e">
        <f>#REF!</f>
        <v>#REF!</v>
      </c>
      <c r="D209" s="42">
        <v>1488</v>
      </c>
      <c r="E209" s="42">
        <v>438</v>
      </c>
      <c r="F209" s="66">
        <f t="shared" si="17"/>
        <v>1.5511247532033006</v>
      </c>
      <c r="G209" s="45">
        <v>0.6556492964992795</v>
      </c>
      <c r="H209" s="76">
        <v>80</v>
      </c>
      <c r="I209" s="45">
        <f t="shared" si="16"/>
        <v>0.8954754567040211</v>
      </c>
      <c r="J209" s="43">
        <v>0</v>
      </c>
      <c r="K209" s="84">
        <f t="shared" si="15"/>
        <v>2.625</v>
      </c>
      <c r="L209" s="66">
        <f t="shared" si="14"/>
        <v>1.729524543295979</v>
      </c>
      <c r="M209" s="45">
        <f t="shared" si="13"/>
        <v>1.729524543295979</v>
      </c>
      <c r="N209" s="46"/>
      <c r="O209" s="5">
        <v>1.05</v>
      </c>
      <c r="P209" s="9">
        <v>2.5</v>
      </c>
    </row>
    <row r="210" spans="1:16" s="5" customFormat="1" ht="19.5">
      <c r="A210" s="39">
        <v>133</v>
      </c>
      <c r="B210" s="140" t="s">
        <v>206</v>
      </c>
      <c r="C210" s="42" t="e">
        <f>#REF!</f>
        <v>#REF!</v>
      </c>
      <c r="D210" s="42">
        <v>1362</v>
      </c>
      <c r="E210" s="42">
        <v>510</v>
      </c>
      <c r="F210" s="66">
        <f t="shared" si="17"/>
        <v>1.4543534646020546</v>
      </c>
      <c r="G210" s="45">
        <v>0.643</v>
      </c>
      <c r="H210" s="76">
        <v>80</v>
      </c>
      <c r="I210" s="45">
        <f t="shared" si="16"/>
        <v>0.8113534646020546</v>
      </c>
      <c r="J210" s="43">
        <v>0</v>
      </c>
      <c r="K210" s="84">
        <f t="shared" si="15"/>
        <v>2.625</v>
      </c>
      <c r="L210" s="66">
        <f t="shared" si="14"/>
        <v>1.8136465353979454</v>
      </c>
      <c r="M210" s="45">
        <f t="shared" si="13"/>
        <v>1.8136465353979454</v>
      </c>
      <c r="N210" s="46"/>
      <c r="O210" s="5">
        <v>1.05</v>
      </c>
      <c r="P210" s="9">
        <v>2.5</v>
      </c>
    </row>
    <row r="211" spans="1:16" s="5" customFormat="1" ht="19.5">
      <c r="A211" s="39">
        <v>134</v>
      </c>
      <c r="B211" s="140" t="s">
        <v>207</v>
      </c>
      <c r="C211" s="42" t="e">
        <f>#REF!</f>
        <v>#REF!</v>
      </c>
      <c r="D211" s="42">
        <v>1110</v>
      </c>
      <c r="E211" s="42">
        <v>522</v>
      </c>
      <c r="F211" s="66">
        <f t="shared" si="17"/>
        <v>1.226614853978216</v>
      </c>
      <c r="G211" s="45">
        <v>0.5931509082855728</v>
      </c>
      <c r="H211" s="76">
        <v>120</v>
      </c>
      <c r="I211" s="45">
        <f t="shared" si="16"/>
        <v>0.6334639456926432</v>
      </c>
      <c r="J211" s="43">
        <v>0</v>
      </c>
      <c r="K211" s="84">
        <f t="shared" si="15"/>
        <v>2.625</v>
      </c>
      <c r="L211" s="66">
        <f t="shared" si="14"/>
        <v>1.9915360543073568</v>
      </c>
      <c r="M211" s="45">
        <f t="shared" si="13"/>
        <v>1.9915360543073568</v>
      </c>
      <c r="N211" s="46"/>
      <c r="O211" s="5">
        <v>1.05</v>
      </c>
      <c r="P211" s="9">
        <v>2.5</v>
      </c>
    </row>
    <row r="212" spans="1:16" s="5" customFormat="1" ht="19.5">
      <c r="A212" s="39">
        <v>135</v>
      </c>
      <c r="B212" s="140" t="s">
        <v>208</v>
      </c>
      <c r="C212" s="94" t="e">
        <f>#REF!</f>
        <v>#REF!</v>
      </c>
      <c r="D212" s="42">
        <v>5888</v>
      </c>
      <c r="E212" s="42">
        <v>1920</v>
      </c>
      <c r="F212" s="66">
        <f t="shared" si="17"/>
        <v>6.193136846542307</v>
      </c>
      <c r="G212" s="45">
        <v>2.78</v>
      </c>
      <c r="H212" s="76">
        <v>120</v>
      </c>
      <c r="I212" s="45">
        <f t="shared" si="16"/>
        <v>3.4131368465423075</v>
      </c>
      <c r="J212" s="43">
        <v>0</v>
      </c>
      <c r="K212" s="84">
        <f t="shared" si="15"/>
        <v>6.615</v>
      </c>
      <c r="L212" s="66">
        <f t="shared" si="14"/>
        <v>3.2018631534576927</v>
      </c>
      <c r="M212" s="45">
        <f t="shared" si="13"/>
        <v>3.2018631534576927</v>
      </c>
      <c r="N212" s="46"/>
      <c r="O212" s="5">
        <v>1.05</v>
      </c>
      <c r="P212" s="6" t="s">
        <v>52</v>
      </c>
    </row>
    <row r="213" spans="1:16" s="5" customFormat="1" ht="19.5">
      <c r="A213" s="39">
        <v>136</v>
      </c>
      <c r="B213" s="140" t="s">
        <v>209</v>
      </c>
      <c r="C213" s="42" t="e">
        <f>#REF!</f>
        <v>#REF!</v>
      </c>
      <c r="D213" s="42">
        <v>3360</v>
      </c>
      <c r="E213" s="42">
        <v>912</v>
      </c>
      <c r="F213" s="66">
        <f t="shared" si="17"/>
        <v>3.4815720587114094</v>
      </c>
      <c r="G213" s="45">
        <v>0.842</v>
      </c>
      <c r="H213" s="76">
        <v>45</v>
      </c>
      <c r="I213" s="45">
        <f t="shared" si="16"/>
        <v>2.6395720587114093</v>
      </c>
      <c r="J213" s="43">
        <v>0</v>
      </c>
      <c r="K213" s="84">
        <f t="shared" si="15"/>
        <v>6.615</v>
      </c>
      <c r="L213" s="66">
        <f t="shared" si="14"/>
        <v>3.975427941288591</v>
      </c>
      <c r="M213" s="45">
        <f t="shared" si="13"/>
        <v>3.975427941288591</v>
      </c>
      <c r="N213" s="46"/>
      <c r="O213" s="5">
        <v>1.05</v>
      </c>
      <c r="P213" s="6">
        <v>6.3</v>
      </c>
    </row>
    <row r="214" spans="1:16" s="5" customFormat="1" ht="19.5">
      <c r="A214" s="39">
        <v>137</v>
      </c>
      <c r="B214" s="140" t="s">
        <v>210</v>
      </c>
      <c r="C214" s="42" t="e">
        <f>#REF!</f>
        <v>#REF!</v>
      </c>
      <c r="D214" s="42">
        <v>1608</v>
      </c>
      <c r="E214" s="42">
        <v>764</v>
      </c>
      <c r="F214" s="66">
        <f t="shared" si="17"/>
        <v>1.7802696424980122</v>
      </c>
      <c r="G214" s="45">
        <v>0.57</v>
      </c>
      <c r="H214" s="76">
        <v>80</v>
      </c>
      <c r="I214" s="45">
        <f t="shared" si="16"/>
        <v>1.2102696424980124</v>
      </c>
      <c r="J214" s="43">
        <v>0</v>
      </c>
      <c r="K214" s="84">
        <f t="shared" si="15"/>
        <v>2.625</v>
      </c>
      <c r="L214" s="66">
        <f t="shared" si="14"/>
        <v>1.4147303575019876</v>
      </c>
      <c r="M214" s="45">
        <f t="shared" si="13"/>
        <v>1.4147303575019876</v>
      </c>
      <c r="N214" s="46"/>
      <c r="O214" s="5">
        <v>1.05</v>
      </c>
      <c r="P214" s="6">
        <v>2.5</v>
      </c>
    </row>
    <row r="215" spans="1:16" s="5" customFormat="1" ht="19.5">
      <c r="A215" s="39">
        <v>138</v>
      </c>
      <c r="B215" s="140" t="s">
        <v>211</v>
      </c>
      <c r="C215" s="42" t="e">
        <f>#REF!</f>
        <v>#REF!</v>
      </c>
      <c r="D215" s="42">
        <v>294</v>
      </c>
      <c r="E215" s="42">
        <v>142</v>
      </c>
      <c r="F215" s="66">
        <f t="shared" si="17"/>
        <v>0.32649655434629016</v>
      </c>
      <c r="G215" s="45">
        <v>0.19</v>
      </c>
      <c r="H215" s="76">
        <v>80</v>
      </c>
      <c r="I215" s="45">
        <f t="shared" si="16"/>
        <v>0.13649655434629016</v>
      </c>
      <c r="J215" s="43">
        <v>0</v>
      </c>
      <c r="K215" s="84">
        <f t="shared" si="15"/>
        <v>2.625</v>
      </c>
      <c r="L215" s="66">
        <f t="shared" si="14"/>
        <v>2.48850344565371</v>
      </c>
      <c r="M215" s="45">
        <f t="shared" si="13"/>
        <v>2.48850344565371</v>
      </c>
      <c r="N215" s="46"/>
      <c r="O215" s="5">
        <v>1.05</v>
      </c>
      <c r="P215" s="6">
        <v>2.5</v>
      </c>
    </row>
    <row r="216" spans="1:16" s="5" customFormat="1" ht="19.5">
      <c r="A216" s="39">
        <v>139</v>
      </c>
      <c r="B216" s="140" t="s">
        <v>212</v>
      </c>
      <c r="C216" s="42" t="e">
        <f>#REF!</f>
        <v>#REF!</v>
      </c>
      <c r="D216" s="42">
        <v>1474</v>
      </c>
      <c r="E216" s="42">
        <v>706</v>
      </c>
      <c r="F216" s="66">
        <f t="shared" si="17"/>
        <v>1.6343536948898179</v>
      </c>
      <c r="G216" s="45">
        <v>0.6514729199979921</v>
      </c>
      <c r="H216" s="76">
        <v>80</v>
      </c>
      <c r="I216" s="45">
        <f t="shared" si="16"/>
        <v>0.9828807748918258</v>
      </c>
      <c r="J216" s="43">
        <v>0</v>
      </c>
      <c r="K216" s="84">
        <f t="shared" si="15"/>
        <v>2.625</v>
      </c>
      <c r="L216" s="66">
        <f t="shared" si="14"/>
        <v>1.6421192251081742</v>
      </c>
      <c r="M216" s="45">
        <f t="shared" si="13"/>
        <v>1.6421192251081742</v>
      </c>
      <c r="N216" s="46"/>
      <c r="O216" s="5">
        <v>1.05</v>
      </c>
      <c r="P216" s="6">
        <v>2.5</v>
      </c>
    </row>
    <row r="217" spans="1:16" s="5" customFormat="1" ht="19.5">
      <c r="A217" s="39">
        <v>140</v>
      </c>
      <c r="B217" s="140" t="s">
        <v>213</v>
      </c>
      <c r="C217" s="42" t="e">
        <f>#REF!</f>
        <v>#REF!</v>
      </c>
      <c r="D217" s="42">
        <v>1328</v>
      </c>
      <c r="E217" s="42">
        <v>392</v>
      </c>
      <c r="F217" s="66">
        <f t="shared" si="17"/>
        <v>1.3846472474966323</v>
      </c>
      <c r="G217" s="45">
        <v>0.451</v>
      </c>
      <c r="H217" s="76">
        <v>120</v>
      </c>
      <c r="I217" s="45">
        <f t="shared" si="16"/>
        <v>0.9336472474966322</v>
      </c>
      <c r="J217" s="43">
        <v>0</v>
      </c>
      <c r="K217" s="84">
        <f t="shared" si="15"/>
        <v>4.2</v>
      </c>
      <c r="L217" s="66">
        <f t="shared" si="14"/>
        <v>3.266352752503368</v>
      </c>
      <c r="M217" s="45">
        <f t="shared" si="13"/>
        <v>3.266352752503368</v>
      </c>
      <c r="N217" s="46"/>
      <c r="O217" s="5">
        <v>1.05</v>
      </c>
      <c r="P217" s="6">
        <v>4</v>
      </c>
    </row>
    <row r="218" spans="1:16" s="5" customFormat="1" ht="19.5">
      <c r="A218" s="39">
        <v>141</v>
      </c>
      <c r="B218" s="140" t="s">
        <v>214</v>
      </c>
      <c r="C218" s="42" t="e">
        <f>#REF!</f>
        <v>#REF!</v>
      </c>
      <c r="D218" s="42">
        <v>1888</v>
      </c>
      <c r="E218" s="42">
        <v>744</v>
      </c>
      <c r="F218" s="66">
        <f t="shared" si="17"/>
        <v>2.0293052998501726</v>
      </c>
      <c r="G218" s="45">
        <v>1.435432922178513</v>
      </c>
      <c r="H218" s="76">
        <v>80</v>
      </c>
      <c r="I218" s="45">
        <f t="shared" si="16"/>
        <v>0.5938723776716597</v>
      </c>
      <c r="J218" s="43">
        <v>0</v>
      </c>
      <c r="K218" s="84">
        <f t="shared" si="15"/>
        <v>2.625</v>
      </c>
      <c r="L218" s="66">
        <f t="shared" si="14"/>
        <v>2.0311276223283405</v>
      </c>
      <c r="M218" s="45">
        <f t="shared" si="13"/>
        <v>2.0311276223283405</v>
      </c>
      <c r="N218" s="46"/>
      <c r="O218" s="5">
        <v>1.05</v>
      </c>
      <c r="P218" s="6">
        <v>2.5</v>
      </c>
    </row>
    <row r="219" spans="1:16" s="5" customFormat="1" ht="19.5">
      <c r="A219" s="39">
        <v>142</v>
      </c>
      <c r="B219" s="140" t="s">
        <v>215</v>
      </c>
      <c r="C219" s="42" t="e">
        <f>#REF!</f>
        <v>#REF!</v>
      </c>
      <c r="D219" s="42">
        <v>2216</v>
      </c>
      <c r="E219" s="42">
        <v>964</v>
      </c>
      <c r="F219" s="66">
        <f t="shared" si="17"/>
        <v>2.4165992634278446</v>
      </c>
      <c r="G219" s="45">
        <v>1.7332102024177531</v>
      </c>
      <c r="H219" s="76">
        <v>80</v>
      </c>
      <c r="I219" s="45">
        <f t="shared" si="16"/>
        <v>0.6833890610100914</v>
      </c>
      <c r="J219" s="43">
        <v>0</v>
      </c>
      <c r="K219" s="84">
        <f t="shared" si="15"/>
        <v>4.2</v>
      </c>
      <c r="L219" s="66">
        <f t="shared" si="14"/>
        <v>3.516610938989909</v>
      </c>
      <c r="M219" s="45">
        <f aca="true" t="shared" si="18" ref="M219:M252">L219</f>
        <v>3.516610938989909</v>
      </c>
      <c r="N219" s="46"/>
      <c r="O219" s="5">
        <v>1.05</v>
      </c>
      <c r="P219" s="6">
        <v>4</v>
      </c>
    </row>
    <row r="220" spans="1:16" s="5" customFormat="1" ht="19.5">
      <c r="A220" s="39">
        <v>143</v>
      </c>
      <c r="B220" s="140" t="s">
        <v>216</v>
      </c>
      <c r="C220" s="42" t="e">
        <f>#REF!</f>
        <v>#REF!</v>
      </c>
      <c r="D220" s="42">
        <v>7040</v>
      </c>
      <c r="E220" s="42">
        <v>2384</v>
      </c>
      <c r="F220" s="66">
        <f t="shared" si="17"/>
        <v>7.432701796789644</v>
      </c>
      <c r="G220" s="45">
        <v>0.872</v>
      </c>
      <c r="H220" s="76">
        <v>80</v>
      </c>
      <c r="I220" s="45">
        <f t="shared" si="16"/>
        <v>6.560701796789644</v>
      </c>
      <c r="J220" s="43">
        <v>0</v>
      </c>
      <c r="K220" s="84">
        <f t="shared" si="15"/>
        <v>6.615</v>
      </c>
      <c r="L220" s="66">
        <f t="shared" si="14"/>
        <v>0.05429820321035628</v>
      </c>
      <c r="M220" s="45">
        <f t="shared" si="18"/>
        <v>0.05429820321035628</v>
      </c>
      <c r="N220" s="46"/>
      <c r="O220" s="5">
        <v>1.05</v>
      </c>
      <c r="P220" s="6">
        <v>6.3</v>
      </c>
    </row>
    <row r="221" spans="1:16" s="5" customFormat="1" ht="19.5">
      <c r="A221" s="39">
        <v>144</v>
      </c>
      <c r="B221" s="140" t="s">
        <v>217</v>
      </c>
      <c r="C221" s="42" t="e">
        <f>#REF!</f>
        <v>#REF!</v>
      </c>
      <c r="D221" s="42">
        <v>2172</v>
      </c>
      <c r="E221" s="42">
        <v>768</v>
      </c>
      <c r="F221" s="66">
        <f t="shared" si="17"/>
        <v>2.3037812396145605</v>
      </c>
      <c r="G221" s="45">
        <v>0.553</v>
      </c>
      <c r="H221" s="76">
        <v>80</v>
      </c>
      <c r="I221" s="45">
        <f t="shared" si="16"/>
        <v>1.7507812396145606</v>
      </c>
      <c r="J221" s="43">
        <v>0</v>
      </c>
      <c r="K221" s="84">
        <f t="shared" si="15"/>
        <v>4.2</v>
      </c>
      <c r="L221" s="66">
        <f t="shared" si="14"/>
        <v>2.4492187603854396</v>
      </c>
      <c r="M221" s="45">
        <f t="shared" si="18"/>
        <v>2.4492187603854396</v>
      </c>
      <c r="N221" s="46"/>
      <c r="O221" s="5">
        <v>1.05</v>
      </c>
      <c r="P221" s="6">
        <v>4</v>
      </c>
    </row>
    <row r="222" spans="1:16" s="5" customFormat="1" ht="19.5">
      <c r="A222" s="39">
        <v>145</v>
      </c>
      <c r="B222" s="140" t="s">
        <v>218</v>
      </c>
      <c r="C222" s="42" t="e">
        <f>#REF!</f>
        <v>#REF!</v>
      </c>
      <c r="D222" s="42">
        <v>1528</v>
      </c>
      <c r="E222" s="42">
        <v>664</v>
      </c>
      <c r="F222" s="66">
        <f t="shared" si="17"/>
        <v>1.666037214470313</v>
      </c>
      <c r="G222" s="45">
        <v>1.1224919242012794</v>
      </c>
      <c r="H222" s="76">
        <v>45</v>
      </c>
      <c r="I222" s="45">
        <f t="shared" si="16"/>
        <v>0.5435452902690336</v>
      </c>
      <c r="J222" s="43">
        <v>0</v>
      </c>
      <c r="K222" s="84">
        <f t="shared" si="15"/>
        <v>2.625</v>
      </c>
      <c r="L222" s="66">
        <f t="shared" si="14"/>
        <v>2.0814547097309664</v>
      </c>
      <c r="M222" s="45">
        <f t="shared" si="18"/>
        <v>2.0814547097309664</v>
      </c>
      <c r="N222" s="46"/>
      <c r="O222" s="5">
        <v>1.05</v>
      </c>
      <c r="P222" s="6">
        <v>2.5</v>
      </c>
    </row>
    <row r="223" spans="1:16" s="5" customFormat="1" ht="19.5">
      <c r="A223" s="39">
        <v>146</v>
      </c>
      <c r="B223" s="140" t="s">
        <v>219</v>
      </c>
      <c r="C223" s="42" t="e">
        <f>#REF!</f>
        <v>#REF!</v>
      </c>
      <c r="D223" s="42">
        <v>1152</v>
      </c>
      <c r="E223" s="42">
        <v>528</v>
      </c>
      <c r="F223" s="66">
        <f t="shared" si="17"/>
        <v>1.2672363631146322</v>
      </c>
      <c r="G223" s="45">
        <v>0.6463610983551401</v>
      </c>
      <c r="H223" s="76">
        <v>80</v>
      </c>
      <c r="I223" s="45">
        <f t="shared" si="16"/>
        <v>0.6208752647594921</v>
      </c>
      <c r="J223" s="43">
        <v>0</v>
      </c>
      <c r="K223" s="84">
        <f t="shared" si="15"/>
        <v>4.2</v>
      </c>
      <c r="L223" s="66">
        <f aca="true" t="shared" si="19" ref="L223:L252">K223-J223-I223</f>
        <v>3.5791247352405082</v>
      </c>
      <c r="M223" s="45">
        <f t="shared" si="18"/>
        <v>3.5791247352405082</v>
      </c>
      <c r="N223" s="46"/>
      <c r="O223" s="5">
        <v>1.05</v>
      </c>
      <c r="P223" s="6">
        <v>4</v>
      </c>
    </row>
    <row r="224" spans="1:16" s="5" customFormat="1" ht="19.5">
      <c r="A224" s="39">
        <v>147</v>
      </c>
      <c r="B224" s="140" t="s">
        <v>220</v>
      </c>
      <c r="C224" s="42" t="e">
        <f>#REF!</f>
        <v>#REF!</v>
      </c>
      <c r="D224" s="42">
        <v>2268</v>
      </c>
      <c r="E224" s="42">
        <v>780</v>
      </c>
      <c r="F224" s="66">
        <f t="shared" si="17"/>
        <v>2.398379452880632</v>
      </c>
      <c r="G224" s="45">
        <v>0</v>
      </c>
      <c r="H224" s="76"/>
      <c r="I224" s="45">
        <f t="shared" si="16"/>
        <v>2.398379452880632</v>
      </c>
      <c r="J224" s="43">
        <v>0</v>
      </c>
      <c r="K224" s="84">
        <f t="shared" si="15"/>
        <v>4.2</v>
      </c>
      <c r="L224" s="66">
        <f t="shared" si="19"/>
        <v>1.8016205471193683</v>
      </c>
      <c r="M224" s="45">
        <f t="shared" si="18"/>
        <v>1.8016205471193683</v>
      </c>
      <c r="N224" s="46"/>
      <c r="O224" s="5">
        <v>1.05</v>
      </c>
      <c r="P224" s="6">
        <v>4</v>
      </c>
    </row>
    <row r="225" spans="1:16" s="5" customFormat="1" ht="19.5">
      <c r="A225" s="39">
        <v>148</v>
      </c>
      <c r="B225" s="140" t="s">
        <v>221</v>
      </c>
      <c r="C225" s="42" t="e">
        <f>#REF!</f>
        <v>#REF!</v>
      </c>
      <c r="D225" s="42">
        <v>5357</v>
      </c>
      <c r="E225" s="42">
        <v>2160</v>
      </c>
      <c r="F225" s="66">
        <f t="shared" si="17"/>
        <v>5.776075570835271</v>
      </c>
      <c r="G225" s="45">
        <v>0</v>
      </c>
      <c r="H225" s="76"/>
      <c r="I225" s="45">
        <f t="shared" si="16"/>
        <v>5.776075570835271</v>
      </c>
      <c r="J225" s="43">
        <v>0</v>
      </c>
      <c r="K225" s="84">
        <f t="shared" si="15"/>
        <v>6.615</v>
      </c>
      <c r="L225" s="66">
        <f t="shared" si="19"/>
        <v>0.8389244291647291</v>
      </c>
      <c r="M225" s="45">
        <f t="shared" si="18"/>
        <v>0.8389244291647291</v>
      </c>
      <c r="N225" s="46"/>
      <c r="O225" s="5">
        <v>1.05</v>
      </c>
      <c r="P225" s="9">
        <v>6.3</v>
      </c>
    </row>
    <row r="226" spans="1:16" s="5" customFormat="1" ht="19.5">
      <c r="A226" s="39">
        <v>149</v>
      </c>
      <c r="B226" s="140" t="s">
        <v>222</v>
      </c>
      <c r="C226" s="42" t="e">
        <f>#REF!</f>
        <v>#REF!</v>
      </c>
      <c r="D226" s="42">
        <v>544</v>
      </c>
      <c r="E226" s="42">
        <v>360</v>
      </c>
      <c r="F226" s="66">
        <f t="shared" si="17"/>
        <v>0.652331204220678</v>
      </c>
      <c r="G226" s="45">
        <v>0.3763754343811262</v>
      </c>
      <c r="H226" s="76">
        <v>80</v>
      </c>
      <c r="I226" s="45">
        <f t="shared" si="16"/>
        <v>0.27595576983955183</v>
      </c>
      <c r="J226" s="43">
        <v>0</v>
      </c>
      <c r="K226" s="84">
        <f t="shared" si="15"/>
        <v>2.625</v>
      </c>
      <c r="L226" s="66">
        <f t="shared" si="19"/>
        <v>2.349044230160448</v>
      </c>
      <c r="M226" s="45">
        <f t="shared" si="18"/>
        <v>2.349044230160448</v>
      </c>
      <c r="N226" s="46"/>
      <c r="O226" s="5">
        <v>1.05</v>
      </c>
      <c r="P226" s="9">
        <v>2.5</v>
      </c>
    </row>
    <row r="227" spans="1:16" s="5" customFormat="1" ht="19.5">
      <c r="A227" s="39">
        <v>150</v>
      </c>
      <c r="B227" s="140" t="s">
        <v>223</v>
      </c>
      <c r="C227" s="42" t="e">
        <f>#REF!</f>
        <v>#REF!</v>
      </c>
      <c r="D227" s="42">
        <v>1502</v>
      </c>
      <c r="E227" s="42">
        <v>424</v>
      </c>
      <c r="F227" s="66">
        <f t="shared" si="17"/>
        <v>1.5606985615422346</v>
      </c>
      <c r="G227" s="45">
        <v>0.352</v>
      </c>
      <c r="H227" s="76">
        <v>120</v>
      </c>
      <c r="I227" s="45">
        <f t="shared" si="16"/>
        <v>1.2086985615422345</v>
      </c>
      <c r="J227" s="43">
        <v>0</v>
      </c>
      <c r="K227" s="84">
        <f t="shared" si="15"/>
        <v>2.625</v>
      </c>
      <c r="L227" s="66">
        <f t="shared" si="19"/>
        <v>1.4163014384577655</v>
      </c>
      <c r="M227" s="45">
        <f t="shared" si="18"/>
        <v>1.4163014384577655</v>
      </c>
      <c r="N227" s="46"/>
      <c r="O227" s="5">
        <v>1.05</v>
      </c>
      <c r="P227" s="9">
        <v>2.5</v>
      </c>
    </row>
    <row r="228" spans="1:16" s="5" customFormat="1" ht="19.5">
      <c r="A228" s="39">
        <v>151</v>
      </c>
      <c r="B228" s="140" t="s">
        <v>224</v>
      </c>
      <c r="C228" s="42" t="e">
        <f>#REF!</f>
        <v>#REF!</v>
      </c>
      <c r="D228" s="42">
        <v>2624</v>
      </c>
      <c r="E228" s="42">
        <v>992</v>
      </c>
      <c r="F228" s="66">
        <f t="shared" si="17"/>
        <v>2.805252216824719</v>
      </c>
      <c r="G228" s="45">
        <v>0.164</v>
      </c>
      <c r="H228" s="76">
        <v>45</v>
      </c>
      <c r="I228" s="45">
        <f t="shared" si="16"/>
        <v>2.641252216824719</v>
      </c>
      <c r="J228" s="43">
        <v>0</v>
      </c>
      <c r="K228" s="84">
        <f t="shared" si="15"/>
        <v>6.615</v>
      </c>
      <c r="L228" s="66">
        <f t="shared" si="19"/>
        <v>3.9737477831752814</v>
      </c>
      <c r="M228" s="45">
        <f t="shared" si="18"/>
        <v>3.9737477831752814</v>
      </c>
      <c r="N228" s="46"/>
      <c r="O228" s="5">
        <v>1.05</v>
      </c>
      <c r="P228" s="9">
        <v>6.3</v>
      </c>
    </row>
    <row r="229" spans="1:16" s="5" customFormat="1" ht="19.5">
      <c r="A229" s="39">
        <v>152</v>
      </c>
      <c r="B229" s="140" t="s">
        <v>225</v>
      </c>
      <c r="C229" s="42" t="e">
        <f>#REF!</f>
        <v>#REF!</v>
      </c>
      <c r="D229" s="42">
        <v>1314</v>
      </c>
      <c r="E229" s="42">
        <v>576</v>
      </c>
      <c r="F229" s="66">
        <f t="shared" si="17"/>
        <v>1.4347027566712207</v>
      </c>
      <c r="G229" s="45">
        <v>0.662</v>
      </c>
      <c r="H229" s="76">
        <v>80</v>
      </c>
      <c r="I229" s="45">
        <f t="shared" si="16"/>
        <v>0.7727027566712207</v>
      </c>
      <c r="J229" s="43">
        <v>0</v>
      </c>
      <c r="K229" s="84">
        <f t="shared" si="15"/>
        <v>2.625</v>
      </c>
      <c r="L229" s="66">
        <f t="shared" si="19"/>
        <v>1.8522972433287794</v>
      </c>
      <c r="M229" s="45">
        <f t="shared" si="18"/>
        <v>1.8522972433287794</v>
      </c>
      <c r="N229" s="46"/>
      <c r="O229" s="5">
        <v>1.05</v>
      </c>
      <c r="P229" s="9">
        <v>2.5</v>
      </c>
    </row>
    <row r="230" spans="1:16" s="5" customFormat="1" ht="19.5">
      <c r="A230" s="39">
        <v>153</v>
      </c>
      <c r="B230" s="140" t="s">
        <v>226</v>
      </c>
      <c r="C230" s="42" t="e">
        <f>#REF!</f>
        <v>#REF!</v>
      </c>
      <c r="D230" s="42">
        <v>1464</v>
      </c>
      <c r="E230" s="42">
        <v>736</v>
      </c>
      <c r="F230" s="66">
        <f t="shared" si="17"/>
        <v>1.6385945197027847</v>
      </c>
      <c r="G230" s="45">
        <v>0.8849109793349925</v>
      </c>
      <c r="H230" s="76">
        <v>80</v>
      </c>
      <c r="I230" s="45">
        <f t="shared" si="16"/>
        <v>0.7536835403677922</v>
      </c>
      <c r="J230" s="43">
        <v>0</v>
      </c>
      <c r="K230" s="84">
        <f t="shared" si="15"/>
        <v>2.625</v>
      </c>
      <c r="L230" s="66">
        <f t="shared" si="19"/>
        <v>1.8713164596322078</v>
      </c>
      <c r="M230" s="45">
        <f t="shared" si="18"/>
        <v>1.8713164596322078</v>
      </c>
      <c r="N230" s="46"/>
      <c r="O230" s="5">
        <v>1.05</v>
      </c>
      <c r="P230" s="9">
        <v>2.5</v>
      </c>
    </row>
    <row r="231" spans="1:16" s="5" customFormat="1" ht="19.5">
      <c r="A231" s="39">
        <v>154</v>
      </c>
      <c r="B231" s="140" t="s">
        <v>227</v>
      </c>
      <c r="C231" s="42" t="e">
        <f>#REF!</f>
        <v>#REF!</v>
      </c>
      <c r="D231" s="42">
        <v>6576</v>
      </c>
      <c r="E231" s="42">
        <v>3408</v>
      </c>
      <c r="F231" s="66">
        <f t="shared" si="17"/>
        <v>7.40663486341807</v>
      </c>
      <c r="G231" s="45">
        <v>2.53</v>
      </c>
      <c r="H231" s="76">
        <v>45</v>
      </c>
      <c r="I231" s="45">
        <f t="shared" si="16"/>
        <v>4.8766348634180705</v>
      </c>
      <c r="J231" s="43">
        <v>0</v>
      </c>
      <c r="K231" s="84">
        <f t="shared" si="15"/>
        <v>10.5</v>
      </c>
      <c r="L231" s="66">
        <f t="shared" si="19"/>
        <v>5.6233651365819295</v>
      </c>
      <c r="M231" s="45">
        <f t="shared" si="18"/>
        <v>5.6233651365819295</v>
      </c>
      <c r="N231" s="46"/>
      <c r="O231" s="5">
        <v>1.05</v>
      </c>
      <c r="P231" s="9">
        <v>10</v>
      </c>
    </row>
    <row r="232" spans="1:16" s="5" customFormat="1" ht="19.5">
      <c r="A232" s="39">
        <v>155</v>
      </c>
      <c r="B232" s="140" t="s">
        <v>228</v>
      </c>
      <c r="C232" s="42" t="e">
        <f>#REF!</f>
        <v>#REF!</v>
      </c>
      <c r="D232" s="42">
        <v>3240</v>
      </c>
      <c r="E232" s="42">
        <v>1272</v>
      </c>
      <c r="F232" s="66">
        <f t="shared" si="17"/>
        <v>3.4807447478951974</v>
      </c>
      <c r="G232" s="45">
        <v>1.7392964094713703</v>
      </c>
      <c r="H232" s="76">
        <v>120</v>
      </c>
      <c r="I232" s="45">
        <f t="shared" si="16"/>
        <v>1.741448338423827</v>
      </c>
      <c r="J232" s="43">
        <v>0</v>
      </c>
      <c r="K232" s="84">
        <f t="shared" si="15"/>
        <v>4.2</v>
      </c>
      <c r="L232" s="66">
        <f t="shared" si="19"/>
        <v>2.4585516615761733</v>
      </c>
      <c r="M232" s="45">
        <f t="shared" si="18"/>
        <v>2.4585516615761733</v>
      </c>
      <c r="N232" s="46"/>
      <c r="O232" s="5">
        <v>1.05</v>
      </c>
      <c r="P232" s="9">
        <v>4</v>
      </c>
    </row>
    <row r="233" spans="1:16" s="5" customFormat="1" ht="19.5">
      <c r="A233" s="39">
        <v>156</v>
      </c>
      <c r="B233" s="140" t="s">
        <v>229</v>
      </c>
      <c r="C233" s="42" t="e">
        <f>#REF!</f>
        <v>#REF!</v>
      </c>
      <c r="D233" s="42">
        <v>1536</v>
      </c>
      <c r="E233" s="42">
        <v>720</v>
      </c>
      <c r="F233" s="66">
        <f t="shared" si="17"/>
        <v>1.69637731651894</v>
      </c>
      <c r="G233" s="45">
        <v>0</v>
      </c>
      <c r="H233" s="76"/>
      <c r="I233" s="45">
        <f t="shared" si="16"/>
        <v>1.69637731651894</v>
      </c>
      <c r="J233" s="43">
        <v>0</v>
      </c>
      <c r="K233" s="84">
        <f t="shared" si="15"/>
        <v>2.625</v>
      </c>
      <c r="L233" s="66">
        <f t="shared" si="19"/>
        <v>0.92862268348106</v>
      </c>
      <c r="M233" s="45">
        <f t="shared" si="18"/>
        <v>0.92862268348106</v>
      </c>
      <c r="N233" s="46"/>
      <c r="O233" s="5">
        <v>1.05</v>
      </c>
      <c r="P233" s="9">
        <v>2.5</v>
      </c>
    </row>
    <row r="234" spans="1:16" s="5" customFormat="1" ht="19.5">
      <c r="A234" s="39">
        <v>157</v>
      </c>
      <c r="B234" s="140" t="s">
        <v>230</v>
      </c>
      <c r="C234" s="42" t="e">
        <f>#REF!</f>
        <v>#REF!</v>
      </c>
      <c r="D234" s="42">
        <v>384</v>
      </c>
      <c r="E234" s="42">
        <v>192</v>
      </c>
      <c r="F234" s="66">
        <f t="shared" si="17"/>
        <v>0.42932505167995966</v>
      </c>
      <c r="G234" s="45">
        <v>0.2275127113166862</v>
      </c>
      <c r="H234" s="76">
        <v>120</v>
      </c>
      <c r="I234" s="45">
        <f t="shared" si="16"/>
        <v>0.20181234036327345</v>
      </c>
      <c r="J234" s="43">
        <v>0</v>
      </c>
      <c r="K234" s="84">
        <f t="shared" si="15"/>
        <v>2.625</v>
      </c>
      <c r="L234" s="66">
        <f t="shared" si="19"/>
        <v>2.4231876596367266</v>
      </c>
      <c r="M234" s="45">
        <f t="shared" si="18"/>
        <v>2.4231876596367266</v>
      </c>
      <c r="N234" s="46"/>
      <c r="O234" s="5">
        <v>1.05</v>
      </c>
      <c r="P234" s="9">
        <v>2.5</v>
      </c>
    </row>
    <row r="235" spans="1:16" s="5" customFormat="1" ht="19.5">
      <c r="A235" s="39">
        <v>158</v>
      </c>
      <c r="B235" s="140" t="s">
        <v>231</v>
      </c>
      <c r="C235" s="42" t="e">
        <f>#REF!</f>
        <v>#REF!</v>
      </c>
      <c r="D235" s="42">
        <v>6264</v>
      </c>
      <c r="E235" s="42">
        <v>1887</v>
      </c>
      <c r="F235" s="66">
        <f t="shared" si="17"/>
        <v>6.542053576668415</v>
      </c>
      <c r="G235" s="45">
        <v>4.804906036985494</v>
      </c>
      <c r="H235" s="76">
        <v>120</v>
      </c>
      <c r="I235" s="45">
        <f t="shared" si="16"/>
        <v>1.7371475396829217</v>
      </c>
      <c r="J235" s="43">
        <v>0</v>
      </c>
      <c r="K235" s="84">
        <f t="shared" si="15"/>
        <v>6.615</v>
      </c>
      <c r="L235" s="66">
        <f t="shared" si="19"/>
        <v>4.8778524603170785</v>
      </c>
      <c r="M235" s="45">
        <f t="shared" si="18"/>
        <v>4.8778524603170785</v>
      </c>
      <c r="N235" s="46"/>
      <c r="O235" s="5">
        <v>1.05</v>
      </c>
      <c r="P235" s="9">
        <v>6.3</v>
      </c>
    </row>
    <row r="236" spans="1:16" s="5" customFormat="1" ht="19.5">
      <c r="A236" s="39">
        <v>159</v>
      </c>
      <c r="B236" s="140" t="s">
        <v>232</v>
      </c>
      <c r="C236" s="42" t="e">
        <f>#REF!</f>
        <v>#REF!</v>
      </c>
      <c r="D236" s="42">
        <v>1830</v>
      </c>
      <c r="E236" s="42">
        <v>852</v>
      </c>
      <c r="F236" s="66">
        <f t="shared" si="17"/>
        <v>2.018614376249213</v>
      </c>
      <c r="G236" s="45">
        <v>1.062118637441223</v>
      </c>
      <c r="H236" s="76">
        <v>80</v>
      </c>
      <c r="I236" s="45">
        <f t="shared" si="16"/>
        <v>0.95649573880799</v>
      </c>
      <c r="J236" s="43">
        <v>0</v>
      </c>
      <c r="K236" s="84">
        <f t="shared" si="15"/>
        <v>2.625</v>
      </c>
      <c r="L236" s="66">
        <f t="shared" si="19"/>
        <v>1.66850426119201</v>
      </c>
      <c r="M236" s="45">
        <f t="shared" si="18"/>
        <v>1.66850426119201</v>
      </c>
      <c r="N236" s="46"/>
      <c r="O236" s="5">
        <v>1.05</v>
      </c>
      <c r="P236" s="9">
        <v>2.5</v>
      </c>
    </row>
    <row r="237" spans="1:16" s="5" customFormat="1" ht="19.5">
      <c r="A237" s="39">
        <v>160</v>
      </c>
      <c r="B237" s="140" t="s">
        <v>233</v>
      </c>
      <c r="C237" s="42" t="e">
        <f>#REF!</f>
        <v>#REF!</v>
      </c>
      <c r="D237" s="42">
        <v>2224</v>
      </c>
      <c r="E237" s="42">
        <v>1392</v>
      </c>
      <c r="F237" s="66">
        <f t="shared" si="17"/>
        <v>2.6237073007483134</v>
      </c>
      <c r="G237" s="45">
        <v>1.1305772892533212</v>
      </c>
      <c r="H237" s="76">
        <v>120</v>
      </c>
      <c r="I237" s="45">
        <f t="shared" si="16"/>
        <v>1.4931300114949921</v>
      </c>
      <c r="J237" s="43">
        <v>0</v>
      </c>
      <c r="K237" s="84">
        <f t="shared" si="15"/>
        <v>4.2</v>
      </c>
      <c r="L237" s="66">
        <f t="shared" si="19"/>
        <v>2.706869988505008</v>
      </c>
      <c r="M237" s="45">
        <f t="shared" si="18"/>
        <v>2.706869988505008</v>
      </c>
      <c r="N237" s="46"/>
      <c r="O237" s="5">
        <v>1.05</v>
      </c>
      <c r="P237" s="9">
        <v>4</v>
      </c>
    </row>
    <row r="238" spans="1:16" s="5" customFormat="1" ht="19.5">
      <c r="A238" s="39">
        <v>161</v>
      </c>
      <c r="B238" s="140" t="s">
        <v>234</v>
      </c>
      <c r="C238" s="42" t="e">
        <f>#REF!</f>
        <v>#REF!</v>
      </c>
      <c r="D238" s="42">
        <v>11806</v>
      </c>
      <c r="E238" s="42">
        <v>4574</v>
      </c>
      <c r="F238" s="66">
        <f t="shared" si="17"/>
        <v>12.661086525255248</v>
      </c>
      <c r="G238" s="45">
        <v>1.21</v>
      </c>
      <c r="H238" s="76">
        <v>80</v>
      </c>
      <c r="I238" s="45">
        <f t="shared" si="16"/>
        <v>11.45108652525525</v>
      </c>
      <c r="J238" s="43">
        <v>0</v>
      </c>
      <c r="K238" s="84">
        <f t="shared" si="15"/>
        <v>16.8</v>
      </c>
      <c r="L238" s="66">
        <f t="shared" si="19"/>
        <v>5.3489134747447515</v>
      </c>
      <c r="M238" s="45">
        <f t="shared" si="18"/>
        <v>5.3489134747447515</v>
      </c>
      <c r="N238" s="46"/>
      <c r="O238" s="5">
        <v>1.05</v>
      </c>
      <c r="P238" s="9">
        <v>16</v>
      </c>
    </row>
    <row r="239" spans="1:16" s="5" customFormat="1" ht="19.5">
      <c r="A239" s="39">
        <v>162</v>
      </c>
      <c r="B239" s="140" t="s">
        <v>235</v>
      </c>
      <c r="C239" s="42" t="e">
        <f>#REF!</f>
        <v>#REF!</v>
      </c>
      <c r="D239" s="42">
        <v>1464</v>
      </c>
      <c r="E239" s="42">
        <v>660</v>
      </c>
      <c r="F239" s="66">
        <f t="shared" si="17"/>
        <v>1.6058941434602718</v>
      </c>
      <c r="G239" s="45">
        <v>1.3453007325017299</v>
      </c>
      <c r="H239" s="76">
        <v>45</v>
      </c>
      <c r="I239" s="45">
        <f t="shared" si="16"/>
        <v>0.26059341095854194</v>
      </c>
      <c r="J239" s="43">
        <v>0</v>
      </c>
      <c r="K239" s="84">
        <f t="shared" si="15"/>
        <v>4.2</v>
      </c>
      <c r="L239" s="66">
        <f t="shared" si="19"/>
        <v>3.9394065890414582</v>
      </c>
      <c r="M239" s="45">
        <f t="shared" si="18"/>
        <v>3.9394065890414582</v>
      </c>
      <c r="N239" s="46"/>
      <c r="O239" s="5">
        <v>1.05</v>
      </c>
      <c r="P239" s="9">
        <v>4</v>
      </c>
    </row>
    <row r="240" spans="1:16" s="5" customFormat="1" ht="19.5">
      <c r="A240" s="39">
        <v>163</v>
      </c>
      <c r="B240" s="140" t="s">
        <v>236</v>
      </c>
      <c r="C240" s="42" t="e">
        <f>#REF!</f>
        <v>#REF!</v>
      </c>
      <c r="D240" s="42">
        <v>8592</v>
      </c>
      <c r="E240" s="42">
        <v>1296</v>
      </c>
      <c r="F240" s="66">
        <f t="shared" si="17"/>
        <v>8.689193288217268</v>
      </c>
      <c r="G240" s="45">
        <v>0.531</v>
      </c>
      <c r="H240" s="76">
        <v>45</v>
      </c>
      <c r="I240" s="45">
        <f t="shared" si="16"/>
        <v>8.158193288217268</v>
      </c>
      <c r="J240" s="43">
        <v>0</v>
      </c>
      <c r="K240" s="84">
        <f t="shared" si="15"/>
        <v>10.5</v>
      </c>
      <c r="L240" s="66">
        <f t="shared" si="19"/>
        <v>2.3418067117827324</v>
      </c>
      <c r="M240" s="45">
        <f t="shared" si="18"/>
        <v>2.3418067117827324</v>
      </c>
      <c r="N240" s="46"/>
      <c r="O240" s="5">
        <v>1.05</v>
      </c>
      <c r="P240" s="9">
        <v>10</v>
      </c>
    </row>
    <row r="241" spans="1:16" s="5" customFormat="1" ht="19.5">
      <c r="A241" s="39">
        <v>164</v>
      </c>
      <c r="B241" s="140" t="s">
        <v>237</v>
      </c>
      <c r="C241" s="42" t="e">
        <f>#REF!</f>
        <v>#REF!</v>
      </c>
      <c r="D241" s="42">
        <v>1116</v>
      </c>
      <c r="E241" s="42">
        <v>636</v>
      </c>
      <c r="F241" s="66">
        <f t="shared" si="17"/>
        <v>1.2845045737559677</v>
      </c>
      <c r="G241" s="45">
        <v>0.4497830700715363</v>
      </c>
      <c r="H241" s="76">
        <v>80</v>
      </c>
      <c r="I241" s="45">
        <f t="shared" si="16"/>
        <v>0.8347215036844314</v>
      </c>
      <c r="J241" s="43">
        <v>0</v>
      </c>
      <c r="K241" s="84">
        <f aca="true" t="shared" si="20" ref="K241:K252">O241*P241</f>
        <v>2.625</v>
      </c>
      <c r="L241" s="66">
        <f t="shared" si="19"/>
        <v>1.7902784963155685</v>
      </c>
      <c r="M241" s="45">
        <f t="shared" si="18"/>
        <v>1.7902784963155685</v>
      </c>
      <c r="N241" s="46"/>
      <c r="O241" s="5">
        <v>1.05</v>
      </c>
      <c r="P241" s="9">
        <v>2.5</v>
      </c>
    </row>
    <row r="242" spans="1:16" s="5" customFormat="1" ht="19.5">
      <c r="A242" s="39">
        <v>165</v>
      </c>
      <c r="B242" s="140" t="s">
        <v>238</v>
      </c>
      <c r="C242" s="42" t="e">
        <f>#REF!</f>
        <v>#REF!</v>
      </c>
      <c r="D242" s="42">
        <v>4776</v>
      </c>
      <c r="E242" s="42">
        <v>1524</v>
      </c>
      <c r="F242" s="66">
        <f t="shared" si="17"/>
        <v>5.0132576235418025</v>
      </c>
      <c r="G242" s="45">
        <v>1.39</v>
      </c>
      <c r="H242" s="76">
        <v>120</v>
      </c>
      <c r="I242" s="45">
        <f aca="true" t="shared" si="21" ref="I242:I252">F242-G242</f>
        <v>3.623257623541803</v>
      </c>
      <c r="J242" s="43">
        <v>0</v>
      </c>
      <c r="K242" s="84">
        <f t="shared" si="20"/>
        <v>6.615</v>
      </c>
      <c r="L242" s="66">
        <f t="shared" si="19"/>
        <v>2.9917423764581974</v>
      </c>
      <c r="M242" s="45">
        <f t="shared" si="18"/>
        <v>2.9917423764581974</v>
      </c>
      <c r="N242" s="46"/>
      <c r="O242" s="5">
        <v>1.05</v>
      </c>
      <c r="P242" s="9">
        <v>6.3</v>
      </c>
    </row>
    <row r="243" spans="1:16" s="5" customFormat="1" ht="19.5">
      <c r="A243" s="39">
        <v>166</v>
      </c>
      <c r="B243" s="140" t="s">
        <v>239</v>
      </c>
      <c r="C243" s="42" t="e">
        <f>#REF!</f>
        <v>#REF!</v>
      </c>
      <c r="D243" s="42">
        <v>682</v>
      </c>
      <c r="E243" s="42">
        <v>272</v>
      </c>
      <c r="F243" s="66">
        <f t="shared" si="17"/>
        <v>0.7342397428633239</v>
      </c>
      <c r="G243" s="45">
        <v>0.4724167338631652</v>
      </c>
      <c r="H243" s="76">
        <v>80</v>
      </c>
      <c r="I243" s="45">
        <f t="shared" si="21"/>
        <v>0.26182300900015876</v>
      </c>
      <c r="J243" s="43">
        <v>0</v>
      </c>
      <c r="K243" s="84">
        <f t="shared" si="20"/>
        <v>1.6800000000000002</v>
      </c>
      <c r="L243" s="66">
        <f t="shared" si="19"/>
        <v>1.4181769909998414</v>
      </c>
      <c r="M243" s="45">
        <f t="shared" si="18"/>
        <v>1.4181769909998414</v>
      </c>
      <c r="N243" s="46"/>
      <c r="O243" s="5">
        <v>1.05</v>
      </c>
      <c r="P243" s="9">
        <v>1.6</v>
      </c>
    </row>
    <row r="244" spans="1:16" s="5" customFormat="1" ht="19.5">
      <c r="A244" s="39">
        <v>167</v>
      </c>
      <c r="B244" s="140" t="s">
        <v>240</v>
      </c>
      <c r="C244" s="42" t="e">
        <f>#REF!</f>
        <v>#REF!</v>
      </c>
      <c r="D244" s="42">
        <v>2160</v>
      </c>
      <c r="E244" s="42">
        <v>682</v>
      </c>
      <c r="F244" s="66">
        <f t="shared" si="17"/>
        <v>2.2651101518469248</v>
      </c>
      <c r="G244" s="45">
        <v>0</v>
      </c>
      <c r="H244" s="76"/>
      <c r="I244" s="45">
        <f t="shared" si="21"/>
        <v>2.2651101518469248</v>
      </c>
      <c r="J244" s="43">
        <v>0</v>
      </c>
      <c r="K244" s="84">
        <f t="shared" si="20"/>
        <v>4.2</v>
      </c>
      <c r="L244" s="66">
        <f t="shared" si="19"/>
        <v>1.9348898481530754</v>
      </c>
      <c r="M244" s="45">
        <f t="shared" si="18"/>
        <v>1.9348898481530754</v>
      </c>
      <c r="N244" s="46"/>
      <c r="O244" s="5">
        <v>1.05</v>
      </c>
      <c r="P244" s="9">
        <v>4</v>
      </c>
    </row>
    <row r="245" spans="1:16" s="5" customFormat="1" ht="19.5">
      <c r="A245" s="39">
        <v>168</v>
      </c>
      <c r="B245" s="140" t="s">
        <v>241</v>
      </c>
      <c r="C245" s="42" t="e">
        <f>#REF!</f>
        <v>#REF!</v>
      </c>
      <c r="D245" s="42">
        <v>980</v>
      </c>
      <c r="E245" s="42">
        <v>408</v>
      </c>
      <c r="F245" s="66">
        <f t="shared" si="17"/>
        <v>1.0615385061315488</v>
      </c>
      <c r="G245" s="45">
        <v>0.7868064298244878</v>
      </c>
      <c r="H245" s="76">
        <v>45</v>
      </c>
      <c r="I245" s="45">
        <f t="shared" si="21"/>
        <v>0.274732076307061</v>
      </c>
      <c r="J245" s="43">
        <v>0</v>
      </c>
      <c r="K245" s="84">
        <f t="shared" si="20"/>
        <v>1.6800000000000002</v>
      </c>
      <c r="L245" s="66">
        <f t="shared" si="19"/>
        <v>1.4052679236929393</v>
      </c>
      <c r="M245" s="45">
        <f t="shared" si="18"/>
        <v>1.4052679236929393</v>
      </c>
      <c r="N245" s="46"/>
      <c r="O245" s="5">
        <v>1.05</v>
      </c>
      <c r="P245" s="9">
        <v>1.6</v>
      </c>
    </row>
    <row r="246" spans="1:16" s="5" customFormat="1" ht="19.5">
      <c r="A246" s="39">
        <v>169</v>
      </c>
      <c r="B246" s="140" t="s">
        <v>242</v>
      </c>
      <c r="C246" s="42" t="e">
        <f>#REF!</f>
        <v>#REF!</v>
      </c>
      <c r="D246" s="42">
        <v>1708</v>
      </c>
      <c r="E246" s="42">
        <v>516</v>
      </c>
      <c r="F246" s="66">
        <f t="shared" si="17"/>
        <v>1.7842421360342322</v>
      </c>
      <c r="G246" s="45">
        <v>0</v>
      </c>
      <c r="H246" s="76"/>
      <c r="I246" s="45">
        <f t="shared" si="21"/>
        <v>1.7842421360342322</v>
      </c>
      <c r="J246" s="43">
        <v>0</v>
      </c>
      <c r="K246" s="84">
        <f t="shared" si="20"/>
        <v>4.2</v>
      </c>
      <c r="L246" s="66">
        <f t="shared" si="19"/>
        <v>2.415757863965768</v>
      </c>
      <c r="M246" s="45">
        <f t="shared" si="18"/>
        <v>2.415757863965768</v>
      </c>
      <c r="N246" s="46"/>
      <c r="O246" s="5">
        <v>1.05</v>
      </c>
      <c r="P246" s="9">
        <v>4</v>
      </c>
    </row>
    <row r="247" spans="1:16" s="5" customFormat="1" ht="24" customHeight="1">
      <c r="A247" s="39">
        <v>170</v>
      </c>
      <c r="B247" s="140" t="s">
        <v>243</v>
      </c>
      <c r="C247" s="42" t="e">
        <f>#REF!</f>
        <v>#REF!</v>
      </c>
      <c r="D247" s="42">
        <v>1608</v>
      </c>
      <c r="E247" s="42">
        <v>1128</v>
      </c>
      <c r="F247" s="66">
        <f t="shared" si="17"/>
        <v>1.9641914366985718</v>
      </c>
      <c r="G247" s="45">
        <v>1.3512660729848878</v>
      </c>
      <c r="H247" s="76">
        <v>20</v>
      </c>
      <c r="I247" s="45">
        <f t="shared" si="21"/>
        <v>0.612925363713684</v>
      </c>
      <c r="J247" s="43">
        <v>0</v>
      </c>
      <c r="K247" s="84">
        <f t="shared" si="20"/>
        <v>6.615</v>
      </c>
      <c r="L247" s="66">
        <f t="shared" si="19"/>
        <v>6.002074636286316</v>
      </c>
      <c r="M247" s="45">
        <f t="shared" si="18"/>
        <v>6.002074636286316</v>
      </c>
      <c r="N247" s="46"/>
      <c r="O247" s="5">
        <v>1.05</v>
      </c>
      <c r="P247" s="9">
        <v>6.3</v>
      </c>
    </row>
    <row r="248" spans="1:16" s="5" customFormat="1" ht="19.5">
      <c r="A248" s="39">
        <v>171</v>
      </c>
      <c r="B248" s="141" t="s">
        <v>244</v>
      </c>
      <c r="C248" s="42" t="e">
        <f>#REF!</f>
        <v>#REF!</v>
      </c>
      <c r="D248" s="42">
        <v>1928</v>
      </c>
      <c r="E248" s="42">
        <v>736</v>
      </c>
      <c r="F248" s="66">
        <f t="shared" si="17"/>
        <v>2.0637054053328443</v>
      </c>
      <c r="G248" s="45">
        <v>0</v>
      </c>
      <c r="H248" s="76"/>
      <c r="I248" s="45">
        <f t="shared" si="21"/>
        <v>2.0637054053328443</v>
      </c>
      <c r="J248" s="43">
        <v>0</v>
      </c>
      <c r="K248" s="84">
        <f t="shared" si="20"/>
        <v>6.615</v>
      </c>
      <c r="L248" s="66">
        <f t="shared" si="19"/>
        <v>4.551294594667156</v>
      </c>
      <c r="M248" s="45">
        <f t="shared" si="18"/>
        <v>4.551294594667156</v>
      </c>
      <c r="N248" s="46"/>
      <c r="O248" s="5">
        <v>1.05</v>
      </c>
      <c r="P248" s="9">
        <v>6.3</v>
      </c>
    </row>
    <row r="249" spans="1:16" s="5" customFormat="1" ht="19.5">
      <c r="A249" s="39">
        <v>172</v>
      </c>
      <c r="B249" s="140" t="s">
        <v>245</v>
      </c>
      <c r="C249" s="42" t="e">
        <f>#REF!</f>
        <v>#REF!</v>
      </c>
      <c r="D249" s="42">
        <v>1596</v>
      </c>
      <c r="E249" s="42">
        <v>588</v>
      </c>
      <c r="F249" s="66">
        <f t="shared" si="17"/>
        <v>1.7008703654305932</v>
      </c>
      <c r="G249" s="45">
        <v>0.7906646371233466</v>
      </c>
      <c r="H249" s="76">
        <v>80</v>
      </c>
      <c r="I249" s="45">
        <f t="shared" si="21"/>
        <v>0.9102057283072467</v>
      </c>
      <c r="J249" s="43">
        <v>0</v>
      </c>
      <c r="K249" s="84">
        <f t="shared" si="20"/>
        <v>2.625</v>
      </c>
      <c r="L249" s="66">
        <f t="shared" si="19"/>
        <v>1.7147942716927533</v>
      </c>
      <c r="M249" s="45">
        <f t="shared" si="18"/>
        <v>1.7147942716927533</v>
      </c>
      <c r="N249" s="46"/>
      <c r="O249" s="5">
        <v>1.05</v>
      </c>
      <c r="P249" s="9">
        <v>2.5</v>
      </c>
    </row>
    <row r="250" spans="1:16" s="5" customFormat="1" ht="19.5">
      <c r="A250" s="39">
        <v>173</v>
      </c>
      <c r="B250" s="140" t="s">
        <v>246</v>
      </c>
      <c r="C250" s="42" t="e">
        <f>#REF!</f>
        <v>#REF!</v>
      </c>
      <c r="D250" s="42">
        <v>3456</v>
      </c>
      <c r="E250" s="42">
        <v>904</v>
      </c>
      <c r="F250" s="66">
        <f t="shared" si="17"/>
        <v>3.572275465302193</v>
      </c>
      <c r="G250" s="45">
        <v>1.03</v>
      </c>
      <c r="H250" s="76">
        <v>80</v>
      </c>
      <c r="I250" s="45">
        <f t="shared" si="21"/>
        <v>2.5422754653021933</v>
      </c>
      <c r="J250" s="43">
        <v>0</v>
      </c>
      <c r="K250" s="84">
        <f t="shared" si="20"/>
        <v>4.2</v>
      </c>
      <c r="L250" s="66">
        <f t="shared" si="19"/>
        <v>1.657724534697807</v>
      </c>
      <c r="M250" s="45">
        <f t="shared" si="18"/>
        <v>1.657724534697807</v>
      </c>
      <c r="N250" s="46"/>
      <c r="O250" s="5">
        <v>1.05</v>
      </c>
      <c r="P250" s="9">
        <v>4</v>
      </c>
    </row>
    <row r="251" spans="1:16" s="5" customFormat="1" ht="19.5">
      <c r="A251" s="39">
        <v>174</v>
      </c>
      <c r="B251" s="140" t="s">
        <v>247</v>
      </c>
      <c r="C251" s="42" t="e">
        <f>#REF!</f>
        <v>#REF!</v>
      </c>
      <c r="D251" s="42">
        <v>1664</v>
      </c>
      <c r="E251" s="42">
        <v>688</v>
      </c>
      <c r="F251" s="66">
        <f t="shared" si="17"/>
        <v>1.8006221147148005</v>
      </c>
      <c r="G251" s="45">
        <v>1.1284260177094108</v>
      </c>
      <c r="H251" s="76">
        <v>80</v>
      </c>
      <c r="I251" s="45">
        <f t="shared" si="21"/>
        <v>0.6721960970053897</v>
      </c>
      <c r="J251" s="43">
        <v>0</v>
      </c>
      <c r="K251" s="84">
        <f t="shared" si="20"/>
        <v>4.2</v>
      </c>
      <c r="L251" s="66">
        <f t="shared" si="19"/>
        <v>3.52780390299461</v>
      </c>
      <c r="M251" s="45">
        <f t="shared" si="18"/>
        <v>3.52780390299461</v>
      </c>
      <c r="N251" s="46"/>
      <c r="O251" s="5">
        <v>1.05</v>
      </c>
      <c r="P251" s="9">
        <v>4</v>
      </c>
    </row>
    <row r="252" spans="1:16" s="5" customFormat="1" ht="20.25" thickBot="1">
      <c r="A252" s="39">
        <v>175</v>
      </c>
      <c r="B252" s="142" t="s">
        <v>248</v>
      </c>
      <c r="C252" s="71" t="e">
        <f>#REF!</f>
        <v>#REF!</v>
      </c>
      <c r="D252" s="42">
        <v>504</v>
      </c>
      <c r="E252" s="42">
        <v>264</v>
      </c>
      <c r="F252" s="66">
        <f t="shared" si="17"/>
        <v>0.5689569403742255</v>
      </c>
      <c r="G252" s="74">
        <v>0.14647866738880444</v>
      </c>
      <c r="H252" s="95">
        <v>80</v>
      </c>
      <c r="I252" s="74">
        <f t="shared" si="21"/>
        <v>0.42247827298542107</v>
      </c>
      <c r="J252" s="79">
        <v>0</v>
      </c>
      <c r="K252" s="84">
        <f t="shared" si="20"/>
        <v>2.625</v>
      </c>
      <c r="L252" s="66">
        <f t="shared" si="19"/>
        <v>2.202521727014579</v>
      </c>
      <c r="M252" s="81">
        <f t="shared" si="18"/>
        <v>2.202521727014579</v>
      </c>
      <c r="N252" s="82"/>
      <c r="O252" s="5">
        <v>1.05</v>
      </c>
      <c r="P252" s="7">
        <v>2.5</v>
      </c>
    </row>
    <row r="253" spans="1:15" s="11" customFormat="1" ht="15.75">
      <c r="A253" s="96"/>
      <c r="B253" s="97" t="s">
        <v>249</v>
      </c>
      <c r="C253" s="98" t="e">
        <f>#REF!</f>
        <v>#REF!</v>
      </c>
      <c r="D253" s="98"/>
      <c r="E253" s="98"/>
      <c r="F253" s="99">
        <f>#VALUE!</f>
        <v>1131.8395085788643</v>
      </c>
      <c r="G253" s="99" t="e">
        <f>#VALUE!</f>
        <v>#REF!</v>
      </c>
      <c r="H253" s="99"/>
      <c r="I253" s="99" t="e">
        <f>#VALUE!</f>
        <v>#REF!</v>
      </c>
      <c r="J253" s="100"/>
      <c r="K253" s="100"/>
      <c r="L253" s="100"/>
      <c r="M253" s="100"/>
      <c r="N253" s="101"/>
      <c r="O253" s="10">
        <v>1.05</v>
      </c>
    </row>
    <row r="254" spans="1:15" s="11" customFormat="1" ht="15.75">
      <c r="A254" s="102"/>
      <c r="B254" s="103" t="s">
        <v>250</v>
      </c>
      <c r="C254" s="103"/>
      <c r="D254" s="103"/>
      <c r="E254" s="103"/>
      <c r="F254" s="104"/>
      <c r="G254" s="104"/>
      <c r="H254" s="104"/>
      <c r="I254" s="104"/>
      <c r="J254" s="104"/>
      <c r="K254" s="104"/>
      <c r="L254" s="104"/>
      <c r="M254" s="105">
        <f>M40+M32+M31+M27+M10</f>
        <v>-2.4489706941946023</v>
      </c>
      <c r="N254" s="106"/>
      <c r="O254" s="10">
        <v>1.05</v>
      </c>
    </row>
    <row r="255" spans="1:15" s="11" customFormat="1" ht="16.5" thickBot="1">
      <c r="A255" s="107"/>
      <c r="B255" s="108" t="s">
        <v>251</v>
      </c>
      <c r="C255" s="108"/>
      <c r="D255" s="108"/>
      <c r="E255" s="108"/>
      <c r="F255" s="109"/>
      <c r="G255" s="110"/>
      <c r="H255" s="110"/>
      <c r="I255" s="110"/>
      <c r="J255" s="110"/>
      <c r="K255" s="110"/>
      <c r="L255" s="110"/>
      <c r="M255" s="111" t="e">
        <f>SUM(M7:M252)+(M254*(-1))</f>
        <v>#REF!</v>
      </c>
      <c r="N255" s="112"/>
      <c r="O255" s="10">
        <v>1.05</v>
      </c>
    </row>
    <row r="256" spans="3:11" ht="15.75">
      <c r="C256" s="16"/>
      <c r="D256" s="16"/>
      <c r="E256" s="16"/>
      <c r="F256" s="113"/>
      <c r="G256" s="16"/>
      <c r="H256" s="16"/>
      <c r="I256" s="16"/>
      <c r="J256" s="16"/>
      <c r="K256" s="16"/>
    </row>
    <row r="257" spans="3:11" ht="15.75">
      <c r="C257" s="122"/>
      <c r="D257" s="122"/>
      <c r="E257" s="122"/>
      <c r="F257" s="122"/>
      <c r="G257" s="122"/>
      <c r="H257" s="122"/>
      <c r="I257" s="122"/>
      <c r="J257" s="122"/>
      <c r="K257" s="122"/>
    </row>
  </sheetData>
  <sheetProtection/>
  <mergeCells count="47">
    <mergeCell ref="A2:A4"/>
    <mergeCell ref="B2:B4"/>
    <mergeCell ref="C3:C4"/>
    <mergeCell ref="G3:H3"/>
    <mergeCell ref="L3:M4"/>
    <mergeCell ref="N2:N4"/>
    <mergeCell ref="C2:M2"/>
    <mergeCell ref="L5:M5"/>
    <mergeCell ref="C257:K257"/>
    <mergeCell ref="I3:I4"/>
    <mergeCell ref="J3:J4"/>
    <mergeCell ref="K3:K4"/>
    <mergeCell ref="M7:M9"/>
    <mergeCell ref="M10:M12"/>
    <mergeCell ref="M13:M15"/>
    <mergeCell ref="M16:M18"/>
    <mergeCell ref="M19:M21"/>
    <mergeCell ref="M63:M65"/>
    <mergeCell ref="M66:M68"/>
    <mergeCell ref="M69:M71"/>
    <mergeCell ref="M22:M24"/>
    <mergeCell ref="M50:M52"/>
    <mergeCell ref="M53:M55"/>
    <mergeCell ref="M56:M58"/>
    <mergeCell ref="M59:M61"/>
    <mergeCell ref="M88:M90"/>
    <mergeCell ref="M92:M94"/>
    <mergeCell ref="M95:M97"/>
    <mergeCell ref="M144:M146"/>
    <mergeCell ref="M98:M100"/>
    <mergeCell ref="M101:M103"/>
    <mergeCell ref="M104:M106"/>
    <mergeCell ref="M108:M110"/>
    <mergeCell ref="M111:M113"/>
    <mergeCell ref="M73:M75"/>
    <mergeCell ref="M76:M78"/>
    <mergeCell ref="M79:M81"/>
    <mergeCell ref="M83:M85"/>
    <mergeCell ref="M151:M153"/>
    <mergeCell ref="M132:M134"/>
    <mergeCell ref="M136:M138"/>
    <mergeCell ref="M119:M121"/>
    <mergeCell ref="M122:M124"/>
    <mergeCell ref="M126:M128"/>
    <mergeCell ref="M141:M143"/>
    <mergeCell ref="M147:M149"/>
    <mergeCell ref="M129:M131"/>
  </mergeCells>
  <conditionalFormatting sqref="M255 M7:M252">
    <cfRule type="cellIs" priority="2" dxfId="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59" r:id="rId1"/>
  <rowBreaks count="1" manualBreakCount="1">
    <brk id="2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2010-03-30T12:31:47Z</cp:lastPrinted>
  <dcterms:created xsi:type="dcterms:W3CDTF">2008-10-03T08:18:33Z</dcterms:created>
  <dcterms:modified xsi:type="dcterms:W3CDTF">2009-12-31T22:11:36Z</dcterms:modified>
  <cp:category/>
  <cp:version/>
  <cp:contentType/>
  <cp:contentStatus/>
</cp:coreProperties>
</file>