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8">[0]!_M8</definedName>
    <definedName name="_M9">[0]!_M9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÷ĺňâĺđňűé">#REF!</definedName>
    <definedName name="àî">[0]!àî</definedName>
    <definedName name="ALL_SET">#REF!</definedName>
    <definedName name="BALEE_PROT">'[2]Баланс ээ'!$G$22:$J$22,'[2]Баланс ээ'!$G$20:$J$20,'[2]Баланс ээ'!$G$11:$J$18,'[2]Баланс ээ'!$G$24:$J$28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HOK">#REF!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DaNet">'[2]regs'!$H$94:$H$95</definedName>
    <definedName name="DATA_S1">#REF!</definedName>
    <definedName name="ďď">[0]!ďď</definedName>
    <definedName name="đđ">[0]!đđ</definedName>
    <definedName name="đđđ">[0]!đđđ</definedName>
    <definedName name="DF_SCOPE">#REF!</definedName>
    <definedName name="dsragh">[0]!dsragh</definedName>
    <definedName name="ęĺ">[0]!ęĺ</definedName>
    <definedName name="ESO_PROT">#REF!,#REF!,#REF!,P1_ESO_PROT</definedName>
    <definedName name="ESOcom">#REF!</definedName>
    <definedName name="ew">[0]!ew</definedName>
    <definedName name="fg">[0]!fg</definedName>
    <definedName name="gfg">[0]!gfg</definedName>
    <definedName name="gh">[0]!gh</definedName>
    <definedName name="h">[0]!h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INE">#REF!</definedName>
    <definedName name="LINE2">#REF!</definedName>
    <definedName name="MmExcelLinker_6E24F10A_D93B_4197_A91F_1E8C46B84DD5">РТ передача '[3]ээ'!$I$76:$I$76</definedName>
    <definedName name="NET_ORG">#REF!</definedName>
    <definedName name="NET_RAB">#REF!</definedName>
    <definedName name="NET_SCOPE">#REF!</definedName>
    <definedName name="nfyz">[0]!nfyz</definedName>
    <definedName name="o">[0]!o</definedName>
    <definedName name="öó">[0]!öó</definedName>
    <definedName name="P1_dip" hidden="1">'[4]FST5'!$G$167:$G$172,'[4]FST5'!$G$174:$G$175,'[4]FST5'!$G$177:$G$180,'[4]FST5'!$G$182,'[4]FST5'!$G$184:$G$188,'[4]FST5'!$G$190,'[4]FST5'!$G$192:$G$194</definedName>
    <definedName name="P1_eso" hidden="1">'[4]FST5'!$G$167:$G$172,'[4]FST5'!$G$174:$G$175,'[4]FST5'!$G$177:$G$180,'[4]FST5'!$G$182,'[4]FST5'!$G$184:$G$188,'[4]FST5'!$G$190,'[4]FST5'!$G$192:$G$194</definedName>
    <definedName name="P1_ESO_PROT" hidden="1">#REF!,#REF!,#REF!,#REF!,#REF!,#REF!,#REF!,#REF!</definedName>
    <definedName name="P1_net" hidden="1">'[4]FST5'!$G$118:$G$123,'[4]FST5'!$G$125:$G$126,'[4]FST5'!$G$128:$G$131,'[4]FST5'!$G$133,'[4]FST5'!$G$135:$G$139,'[4]FST5'!$G$141,'[4]FST5'!$G$143:$G$145</definedName>
    <definedName name="P1_SBT_PROT" hidden="1">#REF!,#REF!,#REF!,#REF!,#REF!,#REF!,#REF!</definedName>
    <definedName name="P1_SC_CLR" hidden="1">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'[4]FST5'!$G$100:$G$116,'[4]FST5'!$G$118:$G$123,'[4]FST5'!$G$125:$G$126,'[4]FST5'!$G$128:$G$131,'[4]FST5'!$G$133,'[4]FST5'!$G$135:$G$139,'[4]FST5'!$G$141</definedName>
    <definedName name="P2_SC_CLR" hidden="1">#REF!,#REF!,#REF!,#REF!,#REF!</definedName>
    <definedName name="P2_SCOPE_CORR" hidden="1">#REF!,#REF!,#REF!,#REF!,#REF!,#REF!,#REF!,#REF!</definedName>
    <definedName name="P3_dip" hidden="1">'[4]FST5'!$G$143:$G$145,'[4]FST5'!$G$214:$G$217,'[4]FST5'!$G$219:$G$224,'[4]FST5'!$G$226,'[4]FST5'!$G$228,'[4]FST5'!$G$230,'[4]FST5'!$G$232,'[4]FST5'!$G$197:$G$212</definedName>
    <definedName name="P4_dip" hidden="1">'[4]FST5'!$G$70:$G$75,'[4]FST5'!$G$77:$G$78,'[4]FST5'!$G$80:$G$83,'[4]FST5'!$G$85,'[4]FST5'!$G$87:$G$91,'[4]FST5'!$G$93,'[4]FST5'!$G$95:$G$97,'[4]FST5'!$G$52:$G$68</definedName>
    <definedName name="P6_T2.1?Protection">P1_T2.1?Protection</definedName>
    <definedName name="REG">'[5]TEHSHEET'!$B$2:$B$85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ESOLD">#REF!</definedName>
    <definedName name="SCOPE_FLOAD">#REF!,P1_SCOPE_FLOAD</definedName>
    <definedName name="SCOPE_FRML">#REF!,#REF!,P1_SCOPE_FRML</definedName>
    <definedName name="SCOPE_FULL_LOAD">[0]!P16_SCOPE_FULL_LOAD,[0]!P17_SCOPE_FULL_LOAD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PER_PRT">P5_SCOPE_PER_PRT,P6_SCOPE_PER_PRT,P7_SCOPE_PER_PRT,P8_SCOPE_PER_PRT</definedName>
    <definedName name="SCOPE_REGLD">#REF!</definedName>
    <definedName name="SCOPE_SBTLD">#REF!</definedName>
    <definedName name="SCOPE_SETLD">#REF!</definedName>
    <definedName name="SCOPE_SV_PRT">P1_SCOPE_SV_PRT,P2_SCOPE_SV_PRT,P3_SCOPE_SV_PRT</definedName>
    <definedName name="SCOPE_SVOD">#REF!,#REF!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топливо??">#REF!</definedName>
    <definedName name="upr">[0]!upr</definedName>
    <definedName name="ůůů">[0]!ůůů</definedName>
    <definedName name="VV">[0]!VV</definedName>
    <definedName name="we">[0]!we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азовыйПериод">'[5]Заголовок2'!$B$15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м">[0]!вм</definedName>
    <definedName name="вмивртвр">[0]!вмивртвр</definedName>
    <definedName name="вртт">[0]!вртт</definedName>
    <definedName name="гнлзщ">[0]!гнлзщ</definedName>
    <definedName name="дж">[0]!дж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й">[0]!й</definedName>
    <definedName name="ий">[0]!ий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мам">[0]!мам</definedName>
    <definedName name="мым">[0]!мым</definedName>
    <definedName name="нгг">[0]!нгг</definedName>
    <definedName name="_xlnm.Print_Area" localSheetId="0">'Лист1'!$A$1:$O$30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ь">[0]!ть</definedName>
    <definedName name="у">[0]!у</definedName>
    <definedName name="у1">[0]!у1</definedName>
    <definedName name="ук">[0]!ук</definedName>
    <definedName name="уу">[0]!уу</definedName>
    <definedName name="УФ">[0]!УФ</definedName>
    <definedName name="уыукпе">[0]!уыукпе</definedName>
    <definedName name="ф">#REF!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<sst xmlns="http://schemas.openxmlformats.org/spreadsheetml/2006/main" count="147" uniqueCount="42">
  <si>
    <t>1</t>
  </si>
  <si>
    <t>2</t>
  </si>
  <si>
    <t>3</t>
  </si>
  <si>
    <t>4</t>
  </si>
  <si>
    <t>%</t>
  </si>
  <si>
    <t>расчет</t>
  </si>
  <si>
    <t>ок Титова (сводные цифры)</t>
  </si>
  <si>
    <t>из форматов к защите БП</t>
  </si>
  <si>
    <t>форма 4</t>
  </si>
  <si>
    <t>форма 5</t>
  </si>
  <si>
    <t>форма 6</t>
  </si>
  <si>
    <t>форма 7</t>
  </si>
  <si>
    <t>#</t>
  </si>
  <si>
    <t>Indicators</t>
  </si>
  <si>
    <t>Units of measure</t>
  </si>
  <si>
    <t>"Belgorod-energo"</t>
  </si>
  <si>
    <t>"Bryansk-energo"</t>
  </si>
  <si>
    <t>"Voronezh-energo"</t>
  </si>
  <si>
    <t>"Kostroma-energo"</t>
  </si>
  <si>
    <t>"Kursk-energo"</t>
  </si>
  <si>
    <t>"Lipetsk-energo"</t>
  </si>
  <si>
    <t>"Orelenergo"</t>
  </si>
  <si>
    <t>"Smolensk-energo"</t>
  </si>
  <si>
    <t>"Tambov-energo"</t>
  </si>
  <si>
    <t>"Tver-energo"</t>
  </si>
  <si>
    <t>"Yarenergo"</t>
  </si>
  <si>
    <t>The information on balance of electric energy, used for pricing for 2011</t>
  </si>
  <si>
    <t>The information on balance of electric energy, used for pricing for 2012</t>
  </si>
  <si>
    <t>Total for IDGC</t>
  </si>
  <si>
    <t>million kWh</t>
  </si>
  <si>
    <t>Including</t>
  </si>
  <si>
    <t>HV</t>
  </si>
  <si>
    <t>MV1</t>
  </si>
  <si>
    <t>MV2</t>
  </si>
  <si>
    <t>LV</t>
  </si>
  <si>
    <t>Per f 1.4.</t>
  </si>
  <si>
    <t>Supply</t>
  </si>
  <si>
    <t>losses</t>
  </si>
  <si>
    <t>Electricity supply into the grid</t>
  </si>
  <si>
    <t xml:space="preserve">Volume of electric energy supplied out of the division networks to consumers and adjacent Territorial Grid Companies </t>
  </si>
  <si>
    <t>"Comingled" productive supply (per agreements to provide services for electricity transmission to customers)</t>
  </si>
  <si>
    <t>Electric power losses in the division networks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</si>
</sst>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  <numFmt numFmtId="183" formatCode="#,##0.000"/>
  </numFmts>
  <fonts count="77">
    <font>
      <sz val="9"/>
      <name val="Tahoma"/>
      <family val="2"/>
    </font>
    <font>
      <sz val="11"/>
      <color indexed="8"/>
      <name val="Calibri"/>
      <family val="2"/>
    </font>
    <font>
      <b/>
      <sz val="12"/>
      <color indexed="6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9"/>
      <color indexed="43"/>
      <name val="Tahoma"/>
      <family val="2"/>
    </font>
    <font>
      <b/>
      <sz val="9"/>
      <color indexed="43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2" tint="-0.09996999800205231"/>
      <name val="Tahoma"/>
      <family val="2"/>
    </font>
    <font>
      <b/>
      <sz val="9"/>
      <color theme="2" tint="-0.09996999800205231"/>
      <name val="Tahoma"/>
      <family val="2"/>
    </font>
    <font>
      <b/>
      <sz val="12"/>
      <color rgb="FFC00000"/>
      <name val="Tahoma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</borders>
  <cellStyleXfs count="24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 vertical="top"/>
      <protection/>
    </xf>
    <xf numFmtId="164" fontId="5" fillId="0" borderId="0">
      <alignment vertical="top"/>
      <protection/>
    </xf>
    <xf numFmtId="165" fontId="5" fillId="2" borderId="0">
      <alignment vertical="top"/>
      <protection/>
    </xf>
    <xf numFmtId="164" fontId="5" fillId="3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 applyNumberFormat="0" applyFill="0" applyBorder="0" applyAlignment="0" applyProtection="0"/>
    <xf numFmtId="167" fontId="11" fillId="0" borderId="2">
      <alignment/>
      <protection locked="0"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39" borderId="4" applyNumberFormat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67" fontId="17" fillId="7" borderId="2">
      <alignment/>
      <protection/>
    </xf>
    <xf numFmtId="172" fontId="18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>
      <alignment vertical="top"/>
      <protection/>
    </xf>
    <xf numFmtId="166" fontId="20" fillId="0" borderId="0">
      <alignment vertical="top"/>
      <protection/>
    </xf>
    <xf numFmtId="17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167" fontId="29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166" fontId="5" fillId="0" borderId="0">
      <alignment vertical="top"/>
      <protection/>
    </xf>
    <xf numFmtId="166" fontId="5" fillId="2" borderId="0">
      <alignment vertical="top"/>
      <protection/>
    </xf>
    <xf numFmtId="176" fontId="5" fillId="3" borderId="0">
      <alignment vertical="top"/>
      <protection/>
    </xf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" fillId="41" borderId="7" applyNumberFormat="0" applyFon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5" fillId="2" borderId="8" applyNumberFormat="0" applyAlignment="0" applyProtection="0"/>
    <xf numFmtId="0" fontId="34" fillId="0" borderId="0" applyNumberFormat="0">
      <alignment horizontal="left"/>
      <protection/>
    </xf>
    <xf numFmtId="4" fontId="36" fillId="40" borderId="8" applyNumberFormat="0" applyProtection="0">
      <alignment vertical="center"/>
    </xf>
    <xf numFmtId="4" fontId="37" fillId="40" borderId="8" applyNumberFormat="0" applyProtection="0">
      <alignment vertical="center"/>
    </xf>
    <xf numFmtId="4" fontId="36" fillId="40" borderId="8" applyNumberFormat="0" applyProtection="0">
      <alignment horizontal="left" vertical="center" indent="1"/>
    </xf>
    <xf numFmtId="4" fontId="36" fillId="40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5" borderId="8" applyNumberFormat="0" applyProtection="0">
      <alignment horizontal="right" vertical="center"/>
    </xf>
    <xf numFmtId="4" fontId="36" fillId="16" borderId="8" applyNumberFormat="0" applyProtection="0">
      <alignment horizontal="right" vertical="center"/>
    </xf>
    <xf numFmtId="4" fontId="36" fillId="36" borderId="8" applyNumberFormat="0" applyProtection="0">
      <alignment horizontal="right" vertical="center"/>
    </xf>
    <xf numFmtId="4" fontId="36" fillId="18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38" borderId="8" applyNumberFormat="0" applyProtection="0">
      <alignment horizontal="right" vertical="center"/>
    </xf>
    <xf numFmtId="4" fontId="36" fillId="37" borderId="8" applyNumberFormat="0" applyProtection="0">
      <alignment horizontal="right" vertical="center"/>
    </xf>
    <xf numFmtId="4" fontId="36" fillId="42" borderId="8" applyNumberFormat="0" applyProtection="0">
      <alignment horizontal="right" vertical="center"/>
    </xf>
    <xf numFmtId="4" fontId="36" fillId="17" borderId="8" applyNumberFormat="0" applyProtection="0">
      <alignment horizontal="right" vertical="center"/>
    </xf>
    <xf numFmtId="4" fontId="38" fillId="43" borderId="8" applyNumberFormat="0" applyProtection="0">
      <alignment horizontal="left" vertical="center" indent="1"/>
    </xf>
    <xf numFmtId="4" fontId="36" fillId="44" borderId="9" applyNumberFormat="0" applyProtection="0">
      <alignment horizontal="left" vertical="center" indent="1"/>
    </xf>
    <xf numFmtId="4" fontId="39" fillId="45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44" borderId="8" applyNumberFormat="0" applyProtection="0">
      <alignment horizontal="left" vertical="center" indent="1"/>
    </xf>
    <xf numFmtId="4" fontId="36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1" fillId="0" borderId="0">
      <alignment/>
      <protection/>
    </xf>
    <xf numFmtId="4" fontId="36" fillId="41" borderId="8" applyNumberFormat="0" applyProtection="0">
      <alignment vertical="center"/>
    </xf>
    <xf numFmtId="4" fontId="37" fillId="41" borderId="8" applyNumberFormat="0" applyProtection="0">
      <alignment vertical="center"/>
    </xf>
    <xf numFmtId="4" fontId="36" fillId="41" borderId="8" applyNumberFormat="0" applyProtection="0">
      <alignment horizontal="left" vertical="center" indent="1"/>
    </xf>
    <xf numFmtId="4" fontId="36" fillId="41" borderId="8" applyNumberFormat="0" applyProtection="0">
      <alignment horizontal="left" vertical="center" indent="1"/>
    </xf>
    <xf numFmtId="4" fontId="36" fillId="44" borderId="8" applyNumberFormat="0" applyProtection="0">
      <alignment horizontal="right" vertical="center"/>
    </xf>
    <xf numFmtId="4" fontId="37" fillId="44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40" fillId="0" borderId="0">
      <alignment/>
      <protection/>
    </xf>
    <xf numFmtId="4" fontId="41" fillId="44" borderId="8" applyNumberFormat="0" applyProtection="0">
      <alignment horizontal="right" vertical="center"/>
    </xf>
    <xf numFmtId="166" fontId="42" fillId="47" borderId="0">
      <alignment horizontal="right" vertical="top"/>
      <protection/>
    </xf>
    <xf numFmtId="0" fontId="43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4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167" fontId="11" fillId="0" borderId="2">
      <alignment/>
      <protection locked="0"/>
    </xf>
    <xf numFmtId="0" fontId="59" fillId="54" borderId="11" applyNumberFormat="0" applyAlignment="0" applyProtection="0"/>
    <xf numFmtId="0" fontId="60" fillId="55" borderId="12" applyNumberFormat="0" applyAlignment="0" applyProtection="0"/>
    <xf numFmtId="0" fontId="61" fillId="5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16" applyBorder="0">
      <alignment horizontal="center" vertical="center" wrapText="1"/>
      <protection/>
    </xf>
    <xf numFmtId="167" fontId="17" fillId="7" borderId="2">
      <alignment/>
      <protection/>
    </xf>
    <xf numFmtId="4" fontId="0" fillId="40" borderId="17" applyBorder="0">
      <alignment horizontal="right"/>
      <protection/>
    </xf>
    <xf numFmtId="49" fontId="46" fillId="0" borderId="0" applyBorder="0">
      <alignment vertical="center"/>
      <protection/>
    </xf>
    <xf numFmtId="0" fontId="65" fillId="0" borderId="18" applyNumberFormat="0" applyFill="0" applyAlignment="0" applyProtection="0"/>
    <xf numFmtId="3" fontId="17" fillId="0" borderId="17" applyBorder="0">
      <alignment vertical="center"/>
      <protection/>
    </xf>
    <xf numFmtId="0" fontId="66" fillId="56" borderId="19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67" fillId="0" borderId="0" applyNumberFormat="0" applyFill="0" applyBorder="0" applyAlignment="0" applyProtection="0"/>
    <xf numFmtId="0" fontId="68" fillId="57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9" fillId="58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79" fontId="50" fillId="40" borderId="20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9" borderId="21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22" applyNumberFormat="0" applyFill="0" applyAlignment="0" applyProtection="0"/>
    <xf numFmtId="0" fontId="6" fillId="0" borderId="0">
      <alignment/>
      <protection/>
    </xf>
    <xf numFmtId="166" fontId="4" fillId="0" borderId="0">
      <alignment vertical="top"/>
      <protection/>
    </xf>
    <xf numFmtId="3" fontId="51" fillId="0" borderId="0">
      <alignment/>
      <protection/>
    </xf>
    <xf numFmtId="0" fontId="72" fillId="0" borderId="0" applyNumberFormat="0" applyFill="0" applyBorder="0" applyAlignment="0" applyProtection="0"/>
    <xf numFmtId="49" fontId="49" fillId="0" borderId="0">
      <alignment horizontal="center"/>
      <protection/>
    </xf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3" applyBorder="0">
      <alignment horizontal="right"/>
      <protection/>
    </xf>
    <xf numFmtId="4" fontId="0" fillId="3" borderId="17" applyFont="0" applyBorder="0">
      <alignment horizontal="right"/>
      <protection/>
    </xf>
    <xf numFmtId="0" fontId="73" fillId="60" borderId="0" applyNumberFormat="0" applyBorder="0" applyAlignment="0" applyProtection="0"/>
    <xf numFmtId="182" fontId="11" fillId="0" borderId="17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11" fillId="0" borderId="17" applyBorder="0">
      <alignment horizontal="center" vertical="center" wrapText="1"/>
      <protection/>
    </xf>
  </cellStyleXfs>
  <cellXfs count="28">
    <xf numFmtId="49" fontId="0" fillId="0" borderId="0" xfId="0" applyAlignment="1">
      <alignment vertical="top"/>
    </xf>
    <xf numFmtId="49" fontId="3" fillId="23" borderId="17" xfId="0" applyFont="1" applyFill="1" applyBorder="1" applyAlignment="1">
      <alignment vertical="top"/>
    </xf>
    <xf numFmtId="49" fontId="0" fillId="23" borderId="17" xfId="0" applyFill="1" applyBorder="1" applyAlignment="1">
      <alignment horizontal="center" vertical="top"/>
    </xf>
    <xf numFmtId="49" fontId="0" fillId="0" borderId="17" xfId="0" applyBorder="1" applyAlignment="1">
      <alignment vertical="top"/>
    </xf>
    <xf numFmtId="49" fontId="0" fillId="61" borderId="17" xfId="0" applyFill="1" applyBorder="1" applyAlignment="1">
      <alignment horizontal="center" vertical="top"/>
    </xf>
    <xf numFmtId="49" fontId="3" fillId="23" borderId="17" xfId="0" applyFont="1" applyFill="1" applyBorder="1" applyAlignment="1">
      <alignment vertical="top" wrapText="1"/>
    </xf>
    <xf numFmtId="49" fontId="0" fillId="0" borderId="17" xfId="0" applyBorder="1" applyAlignment="1">
      <alignment vertical="top" wrapText="1"/>
    </xf>
    <xf numFmtId="3" fontId="0" fillId="23" borderId="17" xfId="0" applyNumberFormat="1" applyFill="1" applyBorder="1" applyAlignment="1">
      <alignment horizontal="right" vertical="top"/>
    </xf>
    <xf numFmtId="3" fontId="0" fillId="0" borderId="17" xfId="0" applyNumberFormat="1" applyBorder="1" applyAlignment="1">
      <alignment horizontal="right" vertical="top"/>
    </xf>
    <xf numFmtId="10" fontId="0" fillId="23" borderId="17" xfId="216" applyNumberFormat="1" applyFont="1" applyFill="1" applyBorder="1" applyAlignment="1">
      <alignment horizontal="right" vertical="top"/>
    </xf>
    <xf numFmtId="49" fontId="0" fillId="0" borderId="0" xfId="0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3" fontId="0" fillId="0" borderId="17" xfId="0" applyNumberFormat="1" applyFill="1" applyBorder="1" applyAlignment="1">
      <alignment horizontal="right" vertical="top"/>
    </xf>
    <xf numFmtId="49" fontId="74" fillId="0" borderId="0" xfId="0" applyFont="1" applyAlignment="1">
      <alignment vertical="top"/>
    </xf>
    <xf numFmtId="49" fontId="74" fillId="0" borderId="0" xfId="0" applyFont="1" applyBorder="1" applyAlignment="1">
      <alignment vertical="top"/>
    </xf>
    <xf numFmtId="49" fontId="3" fillId="0" borderId="17" xfId="0" applyFont="1" applyFill="1" applyBorder="1" applyAlignment="1">
      <alignment horizontal="center" vertical="center" wrapText="1"/>
    </xf>
    <xf numFmtId="49" fontId="75" fillId="0" borderId="0" xfId="0" applyFont="1" applyFill="1" applyAlignment="1">
      <alignment horizontal="center" vertical="center" wrapText="1"/>
    </xf>
    <xf numFmtId="49" fontId="3" fillId="0" borderId="0" xfId="0" applyFont="1" applyFill="1" applyAlignment="1">
      <alignment horizontal="center" vertical="center" wrapText="1"/>
    </xf>
    <xf numFmtId="183" fontId="0" fillId="23" borderId="17" xfId="0" applyNumberFormat="1" applyFill="1" applyBorder="1" applyAlignment="1">
      <alignment horizontal="right" vertical="top"/>
    </xf>
    <xf numFmtId="183" fontId="0" fillId="0" borderId="0" xfId="0" applyNumberFormat="1" applyFill="1" applyBorder="1" applyAlignment="1">
      <alignment horizontal="right" vertical="top"/>
    </xf>
    <xf numFmtId="49" fontId="0" fillId="61" borderId="0" xfId="0" applyFill="1" applyBorder="1" applyAlignment="1">
      <alignment horizontal="center" vertical="top"/>
    </xf>
    <xf numFmtId="10" fontId="0" fillId="0" borderId="17" xfId="216" applyNumberFormat="1" applyFont="1" applyBorder="1" applyAlignment="1">
      <alignment horizontal="right" vertical="top"/>
    </xf>
    <xf numFmtId="49" fontId="0" fillId="0" borderId="0" xfId="0" applyAlignment="1">
      <alignment horizontal="right" vertical="top"/>
    </xf>
    <xf numFmtId="49" fontId="3" fillId="0" borderId="17" xfId="0" applyFont="1" applyBorder="1" applyAlignment="1">
      <alignment horizontal="center" vertical="center" wrapText="1"/>
    </xf>
    <xf numFmtId="49" fontId="3" fillId="15" borderId="17" xfId="0" applyFont="1" applyFill="1" applyBorder="1" applyAlignment="1">
      <alignment vertical="top" wrapText="1"/>
    </xf>
    <xf numFmtId="49" fontId="76" fillId="0" borderId="0" xfId="0" applyFont="1" applyAlignment="1">
      <alignment horizontal="center" vertical="top"/>
    </xf>
    <xf numFmtId="49" fontId="3" fillId="23" borderId="17" xfId="0" applyFont="1" applyFill="1" applyBorder="1" applyAlignment="1">
      <alignment horizontal="left" vertical="top"/>
    </xf>
    <xf numFmtId="49" fontId="3" fillId="23" borderId="17" xfId="0" applyFont="1" applyFill="1" applyBorder="1" applyAlignment="1">
      <alignment horizontal="left" vertical="top" wrapText="1"/>
    </xf>
  </cellXfs>
  <cellStyles count="228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" xfId="184"/>
    <cellStyle name="Заголовок 1" xfId="185"/>
    <cellStyle name="Заголовок 2" xfId="186"/>
    <cellStyle name="Заголовок 3" xfId="187"/>
    <cellStyle name="Заголовок 4" xfId="188"/>
    <cellStyle name="ЗаголовокСтолбца" xfId="189"/>
    <cellStyle name="Защитный" xfId="190"/>
    <cellStyle name="Значение" xfId="191"/>
    <cellStyle name="Зоголовок" xfId="192"/>
    <cellStyle name="Итог" xfId="193"/>
    <cellStyle name="Итого" xfId="194"/>
    <cellStyle name="Контрольная ячейка" xfId="195"/>
    <cellStyle name="Мой заголовок" xfId="196"/>
    <cellStyle name="Мой заголовок листа" xfId="197"/>
    <cellStyle name="Мои наименования показателей" xfId="198"/>
    <cellStyle name="Название" xfId="199"/>
    <cellStyle name="Нейтральный" xfId="200"/>
    <cellStyle name="Обычный 2" xfId="201"/>
    <cellStyle name="Обычный 2 2" xfId="202"/>
    <cellStyle name="Обычный 2_Свод РТ, ИТК" xfId="203"/>
    <cellStyle name="Обычный 3" xfId="204"/>
    <cellStyle name="Обычный 4" xfId="205"/>
    <cellStyle name="Обычный 4 2" xfId="206"/>
    <cellStyle name="Обычный 4_Исходные данные для модели" xfId="207"/>
    <cellStyle name="Обычный 5" xfId="208"/>
    <cellStyle name="Обычный 6" xfId="209"/>
    <cellStyle name="Плохой" xfId="210"/>
    <cellStyle name="По центру с переносом" xfId="211"/>
    <cellStyle name="По ширине с переносом" xfId="212"/>
    <cellStyle name="Поле ввода" xfId="213"/>
    <cellStyle name="Пояснение" xfId="214"/>
    <cellStyle name="Примечание" xfId="215"/>
    <cellStyle name="Percent" xfId="216"/>
    <cellStyle name="Процентный 2" xfId="217"/>
    <cellStyle name="Процентный 2 2" xfId="218"/>
    <cellStyle name="Процентный 2 3" xfId="219"/>
    <cellStyle name="Процентный 3" xfId="220"/>
    <cellStyle name="Связанная ячейка" xfId="221"/>
    <cellStyle name="Стиль 1" xfId="222"/>
    <cellStyle name="Стиль 1 2" xfId="223"/>
    <cellStyle name="ТЕКСТ" xfId="224"/>
    <cellStyle name="Текст предупреждения" xfId="225"/>
    <cellStyle name="Текстовый" xfId="226"/>
    <cellStyle name="Тысячи [0]_22гк" xfId="227"/>
    <cellStyle name="Тысячи_22гк" xfId="228"/>
    <cellStyle name="Comma" xfId="229"/>
    <cellStyle name="Comma [0]" xfId="230"/>
    <cellStyle name="Финансовый 2" xfId="231"/>
    <cellStyle name="Финансовый 3" xfId="232"/>
    <cellStyle name="Формула" xfId="233"/>
    <cellStyle name="Формула 2" xfId="234"/>
    <cellStyle name="Формула_A РТ 2009 Рязаньэнерго" xfId="235"/>
    <cellStyle name="ФормулаВБ" xfId="236"/>
    <cellStyle name="ФормулаНаКонтроль" xfId="237"/>
    <cellStyle name="Хороший" xfId="238"/>
    <cellStyle name="Цифры по центру с десятыми" xfId="239"/>
    <cellStyle name="Џђћ–…ќ’ќ›‰" xfId="240"/>
    <cellStyle name="Шапка таблицы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milevskaya_EV.MRSK-C\AppData\Local\Microsoft\Windows\Temporary%20Internet%20Files\Content.Outlook\763EFB3F\PREDEL_ELEK_2011\PREDEL.ELEC.2010v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tore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0\26-05%20&#1058;&#1041;&#1056;%20&#1085;&#1072;%20&#1091;&#1089;&#1083;&#1091;&#1075;&#1080;%20&#1087;&#1086;%20&#1087;&#1077;&#1088;&#1077;&#1076;&#1072;&#1095;&#1077;%20&#1101;&#1101;\&#1060;&#1086;&#1088;&#1084;&#1072;%204%20&#1080;%205%20(&#1058;&#1041;&#1056;)\&#1088;&#1072;&#1089;&#1082;&#1088;&#1099;&#1090;&#1080;&#1077;%20&#1080;&#1085;&#1092;&#1086;&#1088;&#1084;&#1072;&#1094;&#1080;&#1080;%20&#1087;&#1086;%20&#1087;&#1086;_&#1085;&#1072;%20&#1089;&#1072;&#1081;&#1090;%20(&#1076;&#1077;&#1087;.%20&#1090;&#1088;&#1072;&#1085;&#1089;&#1087;&#1086;&#1088;&#1090;&#1072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anenko.PN\Documents\&#1058;&#1040;&#1056;&#1048;&#1060;&#1067;\2012\&#1092;,45\&#1052;&#1056;&#1057;&#1050;_&#1092;&#1086;&#1088;&#1084;&#1072;_4,5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Update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</sheetNames>
    <sheetDataSet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_Белгород_котел"/>
      <sheetName val="5_Белгород_котел"/>
      <sheetName val="4_Брянск_РСК"/>
      <sheetName val="5_Брянск_РСК"/>
      <sheetName val="4_Брянск_котёл"/>
      <sheetName val="5_Брянск_котёл"/>
      <sheetName val="4_Воронеж_котел"/>
      <sheetName val="5_Воронеж_котел"/>
      <sheetName val="4_Воронеж_РСК"/>
      <sheetName val="5_Воронеж_РСК"/>
      <sheetName val="4_Кострома_котел"/>
      <sheetName val="4_Кострома_РСК"/>
      <sheetName val="5_Кострома_котел"/>
      <sheetName val="5_Кострома_РСК"/>
      <sheetName val="4_Курск_РСК"/>
      <sheetName val="4_Курск_котел"/>
      <sheetName val="5_Курск_РСК"/>
      <sheetName val="5_Курск_котел"/>
      <sheetName val="4_Липецк"/>
      <sheetName val="5_Липецк"/>
      <sheetName val="4_Орел_РСК"/>
      <sheetName val="4_Орел_котел"/>
      <sheetName val="5_Орел_РСК"/>
      <sheetName val="5_Орел_котел"/>
      <sheetName val="4_Смоленск_РСК"/>
      <sheetName val="4_Смоленск_котел"/>
      <sheetName val="5_Смоленск_РСК"/>
      <sheetName val="5_Смоленск_котел"/>
      <sheetName val="4_Тамбов_РСК"/>
      <sheetName val="4_Тамбов_котел"/>
      <sheetName val="5_Тамбов_РСК"/>
      <sheetName val="5_Тамбов_котел"/>
      <sheetName val="4_Тверь_РСК"/>
      <sheetName val="5_Тверь_РСК"/>
      <sheetName val="4_Тверь_котел"/>
      <sheetName val="5_Тверь_котел"/>
      <sheetName val="4_Яр_РСК"/>
      <sheetName val="5_Яр_РСК"/>
      <sheetName val="4_Яр_котел"/>
      <sheetName val="5_Яр_котел"/>
      <sheetName val="Лист1"/>
      <sheetName val="Лист2"/>
      <sheetName val="Лист3"/>
    </sheetNames>
    <sheetDataSet>
      <sheetData sheetId="0">
        <row r="17">
          <cell r="E17">
            <v>973.35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SheetLayoutView="100" zoomScalePageLayoutView="0" workbookViewId="0" topLeftCell="A18">
      <selection activeCell="B32" sqref="B32"/>
    </sheetView>
  </sheetViews>
  <sheetFormatPr defaultColWidth="9.140625" defaultRowHeight="11.25"/>
  <cols>
    <col min="1" max="1" width="4.7109375" style="0" customWidth="1"/>
    <col min="2" max="2" width="33.421875" style="0" customWidth="1"/>
    <col min="3" max="3" width="10.7109375" style="0" customWidth="1"/>
    <col min="4" max="15" width="11.28125" style="0" customWidth="1"/>
    <col min="16" max="16" width="9.140625" style="13" customWidth="1"/>
  </cols>
  <sheetData>
    <row r="2" spans="2:14" ht="15"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4:16" s="10" customFormat="1" ht="11.25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4"/>
    </row>
    <row r="5" spans="1:16" s="17" customFormat="1" ht="22.5">
      <c r="A5" s="23" t="s">
        <v>12</v>
      </c>
      <c r="B5" s="23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3" t="s">
        <v>24</v>
      </c>
      <c r="N5" s="23" t="s">
        <v>25</v>
      </c>
      <c r="O5" s="15" t="s">
        <v>28</v>
      </c>
      <c r="P5" s="16"/>
    </row>
    <row r="6" spans="1:15" ht="11.25">
      <c r="A6" s="1" t="s">
        <v>0</v>
      </c>
      <c r="B6" s="1" t="s">
        <v>38</v>
      </c>
      <c r="C6" s="2" t="s">
        <v>29</v>
      </c>
      <c r="D6" s="7">
        <v>10904.882507506401</v>
      </c>
      <c r="E6" s="7">
        <f>E12+E24</f>
        <v>4026.1202</v>
      </c>
      <c r="F6" s="7">
        <v>8387.562600000001</v>
      </c>
      <c r="G6" s="7">
        <v>2925.69</v>
      </c>
      <c r="H6" s="7">
        <v>5598.284985999999</v>
      </c>
      <c r="I6" s="7">
        <v>7953.22</v>
      </c>
      <c r="J6" s="7">
        <v>2359.444</v>
      </c>
      <c r="K6" s="7">
        <v>4295.5498</v>
      </c>
      <c r="L6" s="7">
        <v>3007.13</v>
      </c>
      <c r="M6" s="7">
        <v>5465.6</v>
      </c>
      <c r="N6" s="7">
        <v>7068.6167</v>
      </c>
      <c r="O6" s="7">
        <f>D6+E6+F6+G6+H6+I6+J6+K6+L6+M6+N6</f>
        <v>61992.1007935064</v>
      </c>
    </row>
    <row r="7" spans="1:15" ht="11.25">
      <c r="A7" s="3"/>
      <c r="B7" s="6" t="s">
        <v>30</v>
      </c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aca="true" t="shared" si="0" ref="O7:O24">D7+E7+F7+G7+H7+I7+J7+K7+L7+M7+N7</f>
        <v>0</v>
      </c>
    </row>
    <row r="8" spans="1:15" ht="11.25">
      <c r="A8" s="3"/>
      <c r="B8" s="3" t="s">
        <v>31</v>
      </c>
      <c r="C8" s="4" t="s">
        <v>29</v>
      </c>
      <c r="D8" s="12">
        <v>10056.58</v>
      </c>
      <c r="E8" s="12">
        <v>3466.5358910000004</v>
      </c>
      <c r="F8" s="12">
        <v>8387.5644</v>
      </c>
      <c r="G8" s="8">
        <v>2160.089</v>
      </c>
      <c r="H8" s="8">
        <v>5598.29</v>
      </c>
      <c r="I8" s="8">
        <v>7312.363</v>
      </c>
      <c r="J8" s="8">
        <v>2359.444</v>
      </c>
      <c r="K8" s="8">
        <v>3964.765125</v>
      </c>
      <c r="L8" s="8">
        <v>2786.03</v>
      </c>
      <c r="M8" s="8">
        <v>4638.8</v>
      </c>
      <c r="N8" s="12">
        <v>6852.698260670417</v>
      </c>
      <c r="O8" s="8">
        <f t="shared" si="0"/>
        <v>57583.159676670424</v>
      </c>
    </row>
    <row r="9" spans="1:15" ht="11.25">
      <c r="A9" s="3"/>
      <c r="B9" s="3" t="s">
        <v>32</v>
      </c>
      <c r="C9" s="4" t="s">
        <v>29</v>
      </c>
      <c r="D9" s="12">
        <v>1784.4099999999999</v>
      </c>
      <c r="E9" s="12">
        <v>763.76716</v>
      </c>
      <c r="F9" s="12">
        <v>2602.0211</v>
      </c>
      <c r="G9" s="8">
        <v>392.308</v>
      </c>
      <c r="H9" s="8">
        <v>937.268</v>
      </c>
      <c r="I9" s="8">
        <v>950.804</v>
      </c>
      <c r="J9" s="8">
        <v>435.345448251855</v>
      </c>
      <c r="K9" s="8">
        <v>833.1263133176201</v>
      </c>
      <c r="L9" s="8">
        <v>923.2900000000001</v>
      </c>
      <c r="M9" s="8">
        <v>2473.5</v>
      </c>
      <c r="N9" s="12">
        <v>1333.4542729269576</v>
      </c>
      <c r="O9" s="8">
        <f t="shared" si="0"/>
        <v>13429.294294496432</v>
      </c>
    </row>
    <row r="10" spans="1:15" ht="11.25">
      <c r="A10" s="3"/>
      <c r="B10" s="3" t="s">
        <v>33</v>
      </c>
      <c r="C10" s="4" t="s">
        <v>29</v>
      </c>
      <c r="D10" s="12">
        <v>4041.09</v>
      </c>
      <c r="E10" s="12">
        <v>608.9294069999999</v>
      </c>
      <c r="F10" s="12">
        <v>4825.6827</v>
      </c>
      <c r="G10" s="8">
        <v>1676.5100000000002</v>
      </c>
      <c r="H10" s="8">
        <v>966.8289969999986</v>
      </c>
      <c r="I10" s="8">
        <v>1390.9679999999998</v>
      </c>
      <c r="J10" s="8">
        <v>1335.294235342037</v>
      </c>
      <c r="K10" s="8">
        <v>2060.356119862975</v>
      </c>
      <c r="L10" s="8">
        <v>869.4699999999999</v>
      </c>
      <c r="M10" s="8">
        <v>1585.8</v>
      </c>
      <c r="N10" s="12">
        <v>1007.9153402350152</v>
      </c>
      <c r="O10" s="8">
        <f t="shared" si="0"/>
        <v>20368.84479944003</v>
      </c>
    </row>
    <row r="11" spans="1:15" ht="11.25">
      <c r="A11" s="3"/>
      <c r="B11" s="3" t="s">
        <v>34</v>
      </c>
      <c r="C11" s="4" t="s">
        <v>29</v>
      </c>
      <c r="D11" s="12">
        <v>2430.73</v>
      </c>
      <c r="E11" s="12">
        <v>383.15455900000006</v>
      </c>
      <c r="F11" s="12">
        <v>3406.6147</v>
      </c>
      <c r="G11" s="8">
        <v>958.0810000000001</v>
      </c>
      <c r="H11" s="8">
        <v>552.1839969999986</v>
      </c>
      <c r="I11" s="8">
        <v>752.9689999999998</v>
      </c>
      <c r="J11" s="8">
        <v>309.320948076488</v>
      </c>
      <c r="K11" s="8">
        <v>1266.5604647815192</v>
      </c>
      <c r="L11" s="8">
        <v>498.2299999999999</v>
      </c>
      <c r="M11" s="8">
        <v>915.6</v>
      </c>
      <c r="N11" s="12">
        <v>486.74004025642967</v>
      </c>
      <c r="O11" s="8">
        <f t="shared" si="0"/>
        <v>11960.184709114434</v>
      </c>
    </row>
    <row r="12" spans="1:16" ht="45">
      <c r="A12" s="1" t="s">
        <v>1</v>
      </c>
      <c r="B12" s="24" t="s">
        <v>39</v>
      </c>
      <c r="C12" s="2" t="s">
        <v>29</v>
      </c>
      <c r="D12" s="7">
        <v>10095.4325075064</v>
      </c>
      <c r="E12" s="7">
        <v>3789.182</v>
      </c>
      <c r="F12" s="7">
        <v>7550.77</v>
      </c>
      <c r="G12" s="7">
        <v>2467.516</v>
      </c>
      <c r="H12" s="7">
        <v>5120.756</v>
      </c>
      <c r="I12" s="7">
        <v>7287.63</v>
      </c>
      <c r="J12" s="7">
        <v>2085.964</v>
      </c>
      <c r="K12" s="7">
        <v>3644.5534000000002</v>
      </c>
      <c r="L12" s="7">
        <v>2771.37</v>
      </c>
      <c r="M12" s="7">
        <v>4592.1</v>
      </c>
      <c r="N12" s="7">
        <v>6491.4343</v>
      </c>
      <c r="O12" s="7">
        <f t="shared" si="0"/>
        <v>55896.7082075064</v>
      </c>
      <c r="P12" s="13" t="s">
        <v>6</v>
      </c>
    </row>
    <row r="13" spans="1:15" ht="11.25">
      <c r="A13" s="3"/>
      <c r="B13" s="6" t="s">
        <v>30</v>
      </c>
      <c r="C13" s="4"/>
      <c r="D13" s="8"/>
      <c r="E13" s="8"/>
      <c r="F13" s="8"/>
      <c r="G13" s="8"/>
      <c r="H13" s="8"/>
      <c r="I13" s="8"/>
      <c r="J13" s="8"/>
      <c r="K13" s="12"/>
      <c r="L13" s="8"/>
      <c r="M13" s="8"/>
      <c r="N13" s="8"/>
      <c r="O13" s="8">
        <f t="shared" si="0"/>
        <v>0</v>
      </c>
    </row>
    <row r="14" spans="1:16" ht="11.25">
      <c r="A14" s="3"/>
      <c r="B14" s="3" t="s">
        <v>31</v>
      </c>
      <c r="C14" s="4" t="s">
        <v>29</v>
      </c>
      <c r="D14" s="12">
        <v>6203.4982</v>
      </c>
      <c r="E14" s="8">
        <v>2835.839923</v>
      </c>
      <c r="F14" s="12">
        <v>5383.946</v>
      </c>
      <c r="G14" s="8">
        <v>1060.91958</v>
      </c>
      <c r="H14" s="8">
        <v>4002.684</v>
      </c>
      <c r="I14" s="8">
        <v>6043.1810000000005</v>
      </c>
      <c r="J14" s="8">
        <v>838.154</v>
      </c>
      <c r="K14" s="12">
        <v>1903.919</v>
      </c>
      <c r="L14" s="8">
        <v>1735.63</v>
      </c>
      <c r="M14" s="8">
        <v>2222.5</v>
      </c>
      <c r="N14" s="8">
        <v>5187.526074529217</v>
      </c>
      <c r="O14" s="8">
        <f t="shared" si="0"/>
        <v>37417.79777752922</v>
      </c>
      <c r="P14" s="13" t="s">
        <v>8</v>
      </c>
    </row>
    <row r="15" spans="1:16" ht="11.25">
      <c r="A15" s="3"/>
      <c r="B15" s="3" t="s">
        <v>32</v>
      </c>
      <c r="C15" s="4" t="s">
        <v>29</v>
      </c>
      <c r="D15" s="12">
        <v>429.288</v>
      </c>
      <c r="E15" s="8">
        <v>515.523385</v>
      </c>
      <c r="F15" s="12">
        <v>650.702</v>
      </c>
      <c r="G15" s="8">
        <v>49.08295999999999</v>
      </c>
      <c r="H15" s="8">
        <v>391.39099999999996</v>
      </c>
      <c r="I15" s="8">
        <v>192.361</v>
      </c>
      <c r="J15" s="8">
        <v>31.95</v>
      </c>
      <c r="K15" s="12">
        <v>128.233</v>
      </c>
      <c r="L15" s="8">
        <v>283.4</v>
      </c>
      <c r="M15" s="8">
        <v>1379.9</v>
      </c>
      <c r="N15" s="8">
        <v>555.0715852357722</v>
      </c>
      <c r="O15" s="8">
        <f t="shared" si="0"/>
        <v>4606.902930235772</v>
      </c>
      <c r="P15" s="13" t="s">
        <v>9</v>
      </c>
    </row>
    <row r="16" spans="1:16" ht="11.25">
      <c r="A16" s="3"/>
      <c r="B16" s="3" t="s">
        <v>33</v>
      </c>
      <c r="C16" s="4" t="s">
        <v>29</v>
      </c>
      <c r="D16" s="12">
        <v>1306.0178</v>
      </c>
      <c r="E16" s="8">
        <v>149.941933</v>
      </c>
      <c r="F16" s="12">
        <v>599.838</v>
      </c>
      <c r="G16" s="8">
        <v>581.1723000000001</v>
      </c>
      <c r="H16" s="8">
        <v>306.448</v>
      </c>
      <c r="I16" s="8">
        <v>461.129</v>
      </c>
      <c r="J16" s="8">
        <v>942.42</v>
      </c>
      <c r="K16" s="12">
        <v>595.8449999999999</v>
      </c>
      <c r="L16" s="8">
        <v>317.77</v>
      </c>
      <c r="M16" s="8">
        <v>389.6</v>
      </c>
      <c r="N16" s="8">
        <v>361.40569997857716</v>
      </c>
      <c r="O16" s="8">
        <f t="shared" si="0"/>
        <v>6011.587732978578</v>
      </c>
      <c r="P16" s="13" t="s">
        <v>10</v>
      </c>
    </row>
    <row r="17" spans="1:16" ht="11.25">
      <c r="A17" s="3"/>
      <c r="B17" s="3" t="s">
        <v>34</v>
      </c>
      <c r="C17" s="4" t="s">
        <v>29</v>
      </c>
      <c r="D17" s="12">
        <v>2156.6285075064006</v>
      </c>
      <c r="E17" s="8">
        <v>287.877659</v>
      </c>
      <c r="F17" s="12">
        <v>916.2858000000006</v>
      </c>
      <c r="G17" s="8">
        <v>775.44116</v>
      </c>
      <c r="H17" s="8">
        <v>420.233</v>
      </c>
      <c r="I17" s="8">
        <v>590.9659999999994</v>
      </c>
      <c r="J17" s="8">
        <v>273.44</v>
      </c>
      <c r="K17" s="12">
        <v>1016.5562</v>
      </c>
      <c r="L17" s="8">
        <v>434.57000000000005</v>
      </c>
      <c r="M17" s="8">
        <v>600.1</v>
      </c>
      <c r="N17" s="8">
        <v>387.43664025642965</v>
      </c>
      <c r="O17" s="8">
        <f t="shared" si="0"/>
        <v>7859.534966762831</v>
      </c>
      <c r="P17" s="13" t="s">
        <v>11</v>
      </c>
    </row>
    <row r="18" spans="1:16" ht="45">
      <c r="A18" s="1" t="s">
        <v>2</v>
      </c>
      <c r="B18" s="5" t="s">
        <v>40</v>
      </c>
      <c r="C18" s="2" t="s">
        <v>29</v>
      </c>
      <c r="D18" s="7">
        <v>10095.4325075064</v>
      </c>
      <c r="E18" s="7">
        <v>3442.537</v>
      </c>
      <c r="F18" s="7">
        <v>7024.78</v>
      </c>
      <c r="G18" s="7">
        <v>2452.502</v>
      </c>
      <c r="H18" s="7">
        <v>4853.798</v>
      </c>
      <c r="I18" s="7">
        <v>7287.63</v>
      </c>
      <c r="J18" s="7">
        <v>1962.0356133</v>
      </c>
      <c r="K18" s="7">
        <v>3618.589799999999</v>
      </c>
      <c r="L18" s="7">
        <v>2579.71</v>
      </c>
      <c r="M18" s="7">
        <v>4232.3</v>
      </c>
      <c r="N18" s="7">
        <v>6151.49</v>
      </c>
      <c r="O18" s="7">
        <f t="shared" si="0"/>
        <v>53700.804920806404</v>
      </c>
      <c r="P18" s="13" t="s">
        <v>6</v>
      </c>
    </row>
    <row r="19" spans="1:15" ht="11.25">
      <c r="A19" s="3"/>
      <c r="B19" s="6" t="s">
        <v>30</v>
      </c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6" ht="11.25">
      <c r="A20" s="3"/>
      <c r="B20" s="3" t="s">
        <v>31</v>
      </c>
      <c r="C20" s="4" t="s">
        <v>29</v>
      </c>
      <c r="D20" s="12">
        <v>6203.4982</v>
      </c>
      <c r="E20" s="12">
        <v>1506.6299999999997</v>
      </c>
      <c r="F20" s="12">
        <v>2754.456</v>
      </c>
      <c r="G20" s="12">
        <v>1046.356</v>
      </c>
      <c r="H20" s="12">
        <v>2854.137786</v>
      </c>
      <c r="I20" s="12">
        <v>4959.107</v>
      </c>
      <c r="J20" s="12">
        <v>673.7105799999999</v>
      </c>
      <c r="K20" s="12">
        <v>1772.8577572024267</v>
      </c>
      <c r="L20" s="12">
        <v>956.03</v>
      </c>
      <c r="M20" s="12">
        <v>1186</v>
      </c>
      <c r="N20" s="12">
        <v>3173.555</v>
      </c>
      <c r="O20" s="8">
        <f t="shared" si="0"/>
        <v>27086.338323202424</v>
      </c>
      <c r="P20" s="13" t="s">
        <v>7</v>
      </c>
    </row>
    <row r="21" spans="1:16" ht="11.25">
      <c r="A21" s="3"/>
      <c r="B21" s="3" t="s">
        <v>32</v>
      </c>
      <c r="C21" s="4" t="s">
        <v>29</v>
      </c>
      <c r="D21" s="12">
        <v>429.288</v>
      </c>
      <c r="E21" s="12">
        <v>131.231</v>
      </c>
      <c r="F21" s="12">
        <v>284.2</v>
      </c>
      <c r="G21" s="12">
        <v>46.981</v>
      </c>
      <c r="H21" s="12">
        <v>109.859772</v>
      </c>
      <c r="I21" s="12">
        <v>164.48000000000002</v>
      </c>
      <c r="J21" s="12">
        <v>30.905299999999997</v>
      </c>
      <c r="K21" s="12">
        <v>122.51696704009763</v>
      </c>
      <c r="L21" s="12">
        <v>84.05000000000001</v>
      </c>
      <c r="M21" s="12">
        <v>354.1</v>
      </c>
      <c r="N21" s="12">
        <v>550.9909</v>
      </c>
      <c r="O21" s="8">
        <f t="shared" si="0"/>
        <v>2308.602939040097</v>
      </c>
      <c r="P21" s="13" t="s">
        <v>7</v>
      </c>
    </row>
    <row r="22" spans="1:16" ht="11.25">
      <c r="A22" s="3"/>
      <c r="B22" s="3" t="s">
        <v>33</v>
      </c>
      <c r="C22" s="4" t="s">
        <v>29</v>
      </c>
      <c r="D22" s="12">
        <v>1306.0178</v>
      </c>
      <c r="E22" s="12">
        <v>708.909</v>
      </c>
      <c r="F22" s="12">
        <v>1136.25</v>
      </c>
      <c r="G22" s="12">
        <v>567.809</v>
      </c>
      <c r="H22" s="12">
        <v>653.5002790000001</v>
      </c>
      <c r="I22" s="12">
        <v>738.89</v>
      </c>
      <c r="J22" s="12">
        <v>444.3219833</v>
      </c>
      <c r="K22" s="12">
        <v>655.5588339088114</v>
      </c>
      <c r="L22" s="12">
        <v>583.19</v>
      </c>
      <c r="M22" s="12">
        <v>873.3</v>
      </c>
      <c r="N22" s="12">
        <v>899.1735</v>
      </c>
      <c r="O22" s="8">
        <f t="shared" si="0"/>
        <v>8566.920396208812</v>
      </c>
      <c r="P22" s="13" t="s">
        <v>7</v>
      </c>
    </row>
    <row r="23" spans="1:16" ht="11.25">
      <c r="A23" s="3"/>
      <c r="B23" s="3" t="s">
        <v>34</v>
      </c>
      <c r="C23" s="4" t="s">
        <v>29</v>
      </c>
      <c r="D23" s="12">
        <v>2156.6285075064006</v>
      </c>
      <c r="E23" s="12">
        <v>1095.768</v>
      </c>
      <c r="F23" s="12">
        <v>2849.87</v>
      </c>
      <c r="G23" s="12">
        <v>791.356</v>
      </c>
      <c r="H23" s="12">
        <v>1236.300158</v>
      </c>
      <c r="I23" s="12">
        <v>1425.1599999999999</v>
      </c>
      <c r="J23" s="12">
        <v>813.09775</v>
      </c>
      <c r="K23" s="12">
        <v>1067.6564418486646</v>
      </c>
      <c r="L23" s="12">
        <v>956.4399999999999</v>
      </c>
      <c r="M23" s="12">
        <v>1818.8</v>
      </c>
      <c r="N23" s="12">
        <v>1527.7737</v>
      </c>
      <c r="O23" s="8">
        <f t="shared" si="0"/>
        <v>15738.850557355066</v>
      </c>
      <c r="P23" s="13" t="s">
        <v>7</v>
      </c>
    </row>
    <row r="24" spans="1:16" ht="11.25">
      <c r="A24" s="26" t="s">
        <v>3</v>
      </c>
      <c r="B24" s="27" t="s">
        <v>41</v>
      </c>
      <c r="C24" s="2" t="s">
        <v>29</v>
      </c>
      <c r="D24" s="7">
        <v>809.45</v>
      </c>
      <c r="E24" s="7">
        <v>236.9382</v>
      </c>
      <c r="F24" s="7">
        <v>836.7926</v>
      </c>
      <c r="G24" s="7">
        <v>458.174</v>
      </c>
      <c r="H24" s="7">
        <v>477.534</v>
      </c>
      <c r="I24" s="7">
        <v>665.58</v>
      </c>
      <c r="J24" s="7">
        <v>273.479967</v>
      </c>
      <c r="K24" s="7">
        <v>650.9966000000001</v>
      </c>
      <c r="L24" s="7">
        <v>235.76</v>
      </c>
      <c r="M24" s="7">
        <v>873.5</v>
      </c>
      <c r="N24" s="7">
        <v>577.1824</v>
      </c>
      <c r="O24" s="7">
        <f t="shared" si="0"/>
        <v>6095.387767</v>
      </c>
      <c r="P24" s="13" t="s">
        <v>6</v>
      </c>
    </row>
    <row r="25" spans="1:15" ht="11.25" customHeight="1" hidden="1">
      <c r="A25" s="26"/>
      <c r="B25" s="27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1.25" customHeight="1" hidden="1">
      <c r="A26" s="26"/>
      <c r="B26" s="27"/>
      <c r="C26" s="4" t="s">
        <v>29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1.25" customHeight="1" hidden="1">
      <c r="A27" s="26"/>
      <c r="B27" s="27"/>
      <c r="C27" s="4" t="s">
        <v>29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1.25" customHeight="1" hidden="1">
      <c r="A28" s="26"/>
      <c r="B28" s="27"/>
      <c r="C28" s="4" t="s">
        <v>29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1.25" customHeight="1" hidden="1">
      <c r="A29" s="26"/>
      <c r="B29" s="27"/>
      <c r="C29" s="4" t="s">
        <v>29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1.25">
      <c r="A30" s="26"/>
      <c r="B30" s="27"/>
      <c r="C30" s="2" t="s">
        <v>4</v>
      </c>
      <c r="D30" s="9">
        <f>D24/D6</f>
        <v>0.07422821836391298</v>
      </c>
      <c r="E30" s="9">
        <f aca="true" t="shared" si="1" ref="E30:O30">E24/E6</f>
        <v>0.05885025489303573</v>
      </c>
      <c r="F30" s="9">
        <v>0.09976588431065776</v>
      </c>
      <c r="G30" s="9">
        <f t="shared" si="1"/>
        <v>0.15660374133964977</v>
      </c>
      <c r="H30" s="9">
        <f t="shared" si="1"/>
        <v>0.08530005192558093</v>
      </c>
      <c r="I30" s="9">
        <f t="shared" si="1"/>
        <v>0.08368685890746139</v>
      </c>
      <c r="J30" s="9">
        <f t="shared" si="1"/>
        <v>0.11590864924109238</v>
      </c>
      <c r="K30" s="9">
        <f t="shared" si="1"/>
        <v>0.15155140326856414</v>
      </c>
      <c r="L30" s="9">
        <f t="shared" si="1"/>
        <v>0.07840033520333341</v>
      </c>
      <c r="M30" s="9">
        <f t="shared" si="1"/>
        <v>0.15981776932084307</v>
      </c>
      <c r="N30" s="9">
        <f t="shared" si="1"/>
        <v>0.08165422238837763</v>
      </c>
      <c r="O30" s="9">
        <f t="shared" si="1"/>
        <v>0.09832523319871884</v>
      </c>
      <c r="P30" s="13" t="s">
        <v>5</v>
      </c>
    </row>
    <row r="33" ht="11.25">
      <c r="N33" s="19"/>
    </row>
    <row r="34" spans="2:14" ht="15">
      <c r="B34" s="25" t="s">
        <v>27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6" spans="4:16" s="10" customFormat="1" ht="11.2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4"/>
    </row>
    <row r="37" spans="1:16" s="17" customFormat="1" ht="22.5">
      <c r="A37" s="23" t="s">
        <v>12</v>
      </c>
      <c r="B37" s="23" t="s">
        <v>13</v>
      </c>
      <c r="C37" s="23" t="s">
        <v>14</v>
      </c>
      <c r="D37" s="23" t="s">
        <v>15</v>
      </c>
      <c r="E37" s="23" t="s">
        <v>16</v>
      </c>
      <c r="F37" s="23" t="s">
        <v>17</v>
      </c>
      <c r="G37" s="23" t="s">
        <v>18</v>
      </c>
      <c r="H37" s="23" t="s">
        <v>19</v>
      </c>
      <c r="I37" s="23" t="s">
        <v>20</v>
      </c>
      <c r="J37" s="23" t="s">
        <v>21</v>
      </c>
      <c r="K37" s="23" t="s">
        <v>22</v>
      </c>
      <c r="L37" s="23" t="s">
        <v>23</v>
      </c>
      <c r="M37" s="23" t="s">
        <v>24</v>
      </c>
      <c r="N37" s="23" t="s">
        <v>25</v>
      </c>
      <c r="O37" s="15" t="s">
        <v>28</v>
      </c>
      <c r="P37" s="16"/>
    </row>
    <row r="38" spans="1:15" ht="11.25">
      <c r="A38" s="1" t="s">
        <v>0</v>
      </c>
      <c r="B38" s="1" t="s">
        <v>38</v>
      </c>
      <c r="C38" s="2" t="s">
        <v>29</v>
      </c>
      <c r="D38" s="7">
        <v>11685.837599999999</v>
      </c>
      <c r="E38" s="7">
        <v>4012.5803619999992</v>
      </c>
      <c r="F38" s="7">
        <v>8387.562600000001</v>
      </c>
      <c r="G38" s="7">
        <v>2937.2599999999998</v>
      </c>
      <c r="H38" s="7">
        <v>5767.433</v>
      </c>
      <c r="I38" s="7">
        <v>8048.92</v>
      </c>
      <c r="J38" s="7">
        <v>2339.380304499966</v>
      </c>
      <c r="K38" s="7">
        <v>4169.13</v>
      </c>
      <c r="L38" s="7">
        <v>3144.077</v>
      </c>
      <c r="M38" s="7">
        <v>5611.25</v>
      </c>
      <c r="N38" s="7">
        <v>7633.11279995799</v>
      </c>
      <c r="O38" s="7">
        <f>D38+E38+F38+G38+H38+I38+J38+K38+L38+M38+N38</f>
        <v>63736.54366645795</v>
      </c>
    </row>
    <row r="39" spans="1:15" ht="11.25">
      <c r="A39" s="3"/>
      <c r="B39" s="3" t="s">
        <v>30</v>
      </c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aca="true" t="shared" si="2" ref="O39:O56">D39+E39+F39+G39+H39+I39+J39+K39+L39+M39+N39</f>
        <v>0</v>
      </c>
    </row>
    <row r="40" spans="1:15" ht="11.25">
      <c r="A40" s="3"/>
      <c r="B40" s="3" t="s">
        <v>31</v>
      </c>
      <c r="C40" s="4" t="s">
        <v>29</v>
      </c>
      <c r="D40" s="12">
        <v>10942.895457563915</v>
      </c>
      <c r="E40" s="12">
        <v>3558.150162</v>
      </c>
      <c r="F40" s="12">
        <v>8387.5644</v>
      </c>
      <c r="G40" s="8">
        <v>2140.9111323541497</v>
      </c>
      <c r="H40" s="8">
        <v>5767.433</v>
      </c>
      <c r="I40" s="8">
        <v>7351.58</v>
      </c>
      <c r="J40" s="8">
        <v>2339.380304499966</v>
      </c>
      <c r="K40" s="8">
        <v>3838.3451250000003</v>
      </c>
      <c r="L40" s="8">
        <v>2934.62</v>
      </c>
      <c r="M40" s="8">
        <v>4914.419715853647</v>
      </c>
      <c r="N40" s="12">
        <v>7304.059776856153</v>
      </c>
      <c r="O40" s="8">
        <f t="shared" si="2"/>
        <v>59479.35907412783</v>
      </c>
    </row>
    <row r="41" spans="1:15" ht="11.25">
      <c r="A41" s="3"/>
      <c r="B41" s="3" t="s">
        <v>32</v>
      </c>
      <c r="C41" s="4" t="s">
        <v>29</v>
      </c>
      <c r="D41" s="12">
        <v>1928.1307590453998</v>
      </c>
      <c r="E41" s="12">
        <v>765.0539519999999</v>
      </c>
      <c r="F41" s="12">
        <v>2602.0211</v>
      </c>
      <c r="G41" s="8">
        <v>496.7457022212305</v>
      </c>
      <c r="H41" s="8">
        <v>1016.2600199999999</v>
      </c>
      <c r="I41" s="8">
        <v>977.5</v>
      </c>
      <c r="J41" s="8">
        <v>312.56335480274697</v>
      </c>
      <c r="K41" s="8">
        <v>833.1263133176201</v>
      </c>
      <c r="L41" s="8">
        <v>914.3799999999999</v>
      </c>
      <c r="M41" s="8">
        <v>2619.6933056834073</v>
      </c>
      <c r="N41" s="12">
        <v>1525.448775393048</v>
      </c>
      <c r="O41" s="8">
        <f t="shared" si="2"/>
        <v>13990.923282463453</v>
      </c>
    </row>
    <row r="42" spans="1:15" ht="11.25">
      <c r="A42" s="3"/>
      <c r="B42" s="3" t="s">
        <v>33</v>
      </c>
      <c r="C42" s="4" t="s">
        <v>29</v>
      </c>
      <c r="D42" s="12">
        <v>4418.363388</v>
      </c>
      <c r="E42" s="12">
        <v>608.820462</v>
      </c>
      <c r="F42" s="12">
        <v>4825.6827</v>
      </c>
      <c r="G42" s="8">
        <v>1761.249417236879</v>
      </c>
      <c r="H42" s="8">
        <v>1023.6279999999999</v>
      </c>
      <c r="I42" s="8">
        <v>1254.91</v>
      </c>
      <c r="J42" s="8">
        <v>1456.6898239327834</v>
      </c>
      <c r="K42" s="8">
        <v>2078.8673680143174</v>
      </c>
      <c r="L42" s="8">
        <v>927.1920000000001</v>
      </c>
      <c r="M42" s="8">
        <v>1837.7171861621355</v>
      </c>
      <c r="N42" s="12">
        <v>1189.129968302317</v>
      </c>
      <c r="O42" s="8">
        <f t="shared" si="2"/>
        <v>21382.25031364843</v>
      </c>
    </row>
    <row r="43" spans="1:15" ht="11.25">
      <c r="A43" s="3"/>
      <c r="B43" s="3" t="s">
        <v>34</v>
      </c>
      <c r="C43" s="4" t="s">
        <v>29</v>
      </c>
      <c r="D43" s="12">
        <v>2469.526343999999</v>
      </c>
      <c r="E43" s="12">
        <v>379.9587620000001</v>
      </c>
      <c r="F43" s="12">
        <v>3406.6147</v>
      </c>
      <c r="G43" s="8">
        <v>882.0745133820764</v>
      </c>
      <c r="H43" s="8">
        <v>595.9579999999999</v>
      </c>
      <c r="I43" s="8">
        <v>802.54</v>
      </c>
      <c r="J43" s="8">
        <v>837.4087296574149</v>
      </c>
      <c r="K43" s="8">
        <v>1285.07171293286</v>
      </c>
      <c r="L43" s="8">
        <v>525.375</v>
      </c>
      <c r="M43" s="8">
        <v>990.4453407914199</v>
      </c>
      <c r="N43" s="12">
        <v>597.1403534838512</v>
      </c>
      <c r="O43" s="8">
        <f t="shared" si="2"/>
        <v>12772.113456247624</v>
      </c>
    </row>
    <row r="44" spans="1:16" ht="45">
      <c r="A44" s="1" t="s">
        <v>1</v>
      </c>
      <c r="B44" s="24" t="s">
        <v>39</v>
      </c>
      <c r="C44" s="2" t="s">
        <v>29</v>
      </c>
      <c r="D44" s="7">
        <v>10712.837599999999</v>
      </c>
      <c r="E44" s="7">
        <v>3766.5896619999994</v>
      </c>
      <c r="F44" s="7">
        <v>7550.77</v>
      </c>
      <c r="G44" s="7">
        <v>2500.5024</v>
      </c>
      <c r="H44" s="7">
        <v>5275.469</v>
      </c>
      <c r="I44" s="7">
        <v>7369.73</v>
      </c>
      <c r="J44" s="7">
        <v>2065.900337499966</v>
      </c>
      <c r="K44" s="7">
        <v>3515.1559999999995</v>
      </c>
      <c r="L44" s="7">
        <v>2910.9783</v>
      </c>
      <c r="M44" s="7">
        <f>M46+M47+M48+M49</f>
        <v>4711.78</v>
      </c>
      <c r="N44" s="7">
        <v>7034.93829995799</v>
      </c>
      <c r="O44" s="7">
        <f t="shared" si="2"/>
        <v>57414.65159945796</v>
      </c>
      <c r="P44" s="13" t="s">
        <v>6</v>
      </c>
    </row>
    <row r="45" spans="1:15" ht="11.25">
      <c r="A45" s="3"/>
      <c r="B45" s="3" t="s">
        <v>30</v>
      </c>
      <c r="C45" s="4"/>
      <c r="D45" s="8"/>
      <c r="E45" s="8"/>
      <c r="F45" s="8"/>
      <c r="G45" s="8"/>
      <c r="H45" s="8"/>
      <c r="I45" s="12"/>
      <c r="J45" s="12"/>
      <c r="K45" s="12"/>
      <c r="L45" s="12"/>
      <c r="M45" s="8"/>
      <c r="N45" s="8"/>
      <c r="O45" s="8">
        <f t="shared" si="2"/>
        <v>0</v>
      </c>
    </row>
    <row r="46" spans="1:16" ht="11.25">
      <c r="A46" s="3"/>
      <c r="B46" s="3" t="s">
        <v>31</v>
      </c>
      <c r="C46" s="4" t="s">
        <v>29</v>
      </c>
      <c r="D46" s="12">
        <v>6582.026</v>
      </c>
      <c r="E46" s="8">
        <v>2831.1907</v>
      </c>
      <c r="F46" s="12">
        <v>5383.946</v>
      </c>
      <c r="G46" s="8">
        <v>1075.1763847968825</v>
      </c>
      <c r="H46" s="8">
        <v>4085.157</v>
      </c>
      <c r="I46" s="12">
        <v>6177.013</v>
      </c>
      <c r="J46" s="12">
        <v>830.0922889738014</v>
      </c>
      <c r="K46" s="12">
        <v>1736.748</v>
      </c>
      <c r="L46" s="12">
        <v>1804.415</v>
      </c>
      <c r="M46" s="8">
        <v>2195.071612264581</v>
      </c>
      <c r="N46" s="8">
        <v>5190.4412831202535</v>
      </c>
      <c r="O46" s="8">
        <f t="shared" si="2"/>
        <v>37891.277269155515</v>
      </c>
      <c r="P46" s="13" t="s">
        <v>8</v>
      </c>
    </row>
    <row r="47" spans="1:16" ht="11.25">
      <c r="A47" s="3"/>
      <c r="B47" s="3" t="s">
        <v>32</v>
      </c>
      <c r="C47" s="4" t="s">
        <v>29</v>
      </c>
      <c r="D47" s="12">
        <v>429.75</v>
      </c>
      <c r="E47" s="8">
        <v>496.8592</v>
      </c>
      <c r="F47" s="12">
        <v>650.702</v>
      </c>
      <c r="G47" s="8">
        <v>54.22897828672134</v>
      </c>
      <c r="H47" s="8">
        <v>414.089</v>
      </c>
      <c r="I47" s="12">
        <v>270.851</v>
      </c>
      <c r="J47" s="12">
        <v>31.64269171621558</v>
      </c>
      <c r="K47" s="12">
        <v>125.83928999999999</v>
      </c>
      <c r="L47" s="12">
        <v>295.2</v>
      </c>
      <c r="M47" s="8">
        <v>1302.6400251283435</v>
      </c>
      <c r="N47" s="8">
        <v>922.6645134971639</v>
      </c>
      <c r="O47" s="8">
        <f t="shared" si="2"/>
        <v>4994.466698628444</v>
      </c>
      <c r="P47" s="13" t="s">
        <v>9</v>
      </c>
    </row>
    <row r="48" spans="1:16" ht="11.25">
      <c r="A48" s="3"/>
      <c r="B48" s="3" t="s">
        <v>33</v>
      </c>
      <c r="C48" s="4" t="s">
        <v>29</v>
      </c>
      <c r="D48" s="12">
        <v>1590.8330000000003</v>
      </c>
      <c r="E48" s="8">
        <v>150.5556</v>
      </c>
      <c r="F48" s="12">
        <v>599.838</v>
      </c>
      <c r="G48" s="8">
        <v>651.2746515560158</v>
      </c>
      <c r="H48" s="8">
        <v>316.204</v>
      </c>
      <c r="I48" s="12">
        <v>283.457</v>
      </c>
      <c r="J48" s="12">
        <v>933.3554155616865</v>
      </c>
      <c r="K48" s="12">
        <v>616.29712</v>
      </c>
      <c r="L48" s="12">
        <v>348.937</v>
      </c>
      <c r="M48" s="8">
        <v>551.2736078788319</v>
      </c>
      <c r="N48" s="8">
        <v>427.60721040482514</v>
      </c>
      <c r="O48" s="8">
        <f t="shared" si="2"/>
        <v>6469.63260540136</v>
      </c>
      <c r="P48" s="13" t="s">
        <v>10</v>
      </c>
    </row>
    <row r="49" spans="1:16" ht="11.25">
      <c r="A49" s="3"/>
      <c r="B49" s="3" t="s">
        <v>34</v>
      </c>
      <c r="C49" s="4" t="s">
        <v>29</v>
      </c>
      <c r="D49" s="12">
        <v>2110.2285999999995</v>
      </c>
      <c r="E49" s="8">
        <v>287.98416199999946</v>
      </c>
      <c r="F49" s="12">
        <v>916.2858000000006</v>
      </c>
      <c r="G49" s="8">
        <v>719.82238536038</v>
      </c>
      <c r="H49" s="8">
        <v>460.019</v>
      </c>
      <c r="I49" s="12">
        <v>638.411</v>
      </c>
      <c r="J49" s="12">
        <v>270.80994124826253</v>
      </c>
      <c r="K49" s="12">
        <v>1036.2715899999998</v>
      </c>
      <c r="L49" s="12">
        <v>462.4262999999999</v>
      </c>
      <c r="M49" s="8">
        <v>662.7947547282436</v>
      </c>
      <c r="N49" s="8">
        <v>494.2252929357471</v>
      </c>
      <c r="O49" s="8">
        <f t="shared" si="2"/>
        <v>8059.278826272633</v>
      </c>
      <c r="P49" s="13" t="s">
        <v>11</v>
      </c>
    </row>
    <row r="50" spans="1:16" ht="45">
      <c r="A50" s="1" t="s">
        <v>2</v>
      </c>
      <c r="B50" s="5" t="s">
        <v>40</v>
      </c>
      <c r="C50" s="2" t="s">
        <v>29</v>
      </c>
      <c r="D50" s="7">
        <v>10700.862362</v>
      </c>
      <c r="E50" s="7">
        <v>3434.4724620000006</v>
      </c>
      <c r="F50" s="7">
        <v>7024.78</v>
      </c>
      <c r="G50" s="7">
        <v>2486.56</v>
      </c>
      <c r="H50" s="7">
        <v>5014.1810000000005</v>
      </c>
      <c r="I50" s="7">
        <v>7369.733</v>
      </c>
      <c r="J50" s="7">
        <v>1943.81940454</v>
      </c>
      <c r="K50" s="7">
        <v>3493.3867999999993</v>
      </c>
      <c r="L50" s="7">
        <v>2731.317</v>
      </c>
      <c r="M50" s="7">
        <f>M52+M53+M54+M55</f>
        <v>4457.185121769449</v>
      </c>
      <c r="N50" s="7">
        <v>6675.390799957989</v>
      </c>
      <c r="O50" s="7">
        <f t="shared" si="2"/>
        <v>55331.68795026745</v>
      </c>
      <c r="P50" s="13" t="s">
        <v>6</v>
      </c>
    </row>
    <row r="51" spans="1:15" ht="11.25">
      <c r="A51" s="3"/>
      <c r="B51" s="3" t="s">
        <v>30</v>
      </c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f t="shared" si="2"/>
        <v>0</v>
      </c>
    </row>
    <row r="52" spans="1:16" ht="11.25">
      <c r="A52" s="3"/>
      <c r="B52" s="3" t="s">
        <v>31</v>
      </c>
      <c r="C52" s="4" t="s">
        <v>29</v>
      </c>
      <c r="D52" s="12">
        <v>6582.026</v>
      </c>
      <c r="E52" s="12">
        <v>1445.72683</v>
      </c>
      <c r="F52" s="12">
        <v>2754.456</v>
      </c>
      <c r="G52" s="12">
        <v>1018.127</v>
      </c>
      <c r="H52" s="12">
        <v>3036.989</v>
      </c>
      <c r="I52" s="12">
        <v>4961.09</v>
      </c>
      <c r="J52" s="12">
        <v>659.8517886550286</v>
      </c>
      <c r="K52" s="12">
        <v>1629.14330905109</v>
      </c>
      <c r="L52" s="12">
        <v>1020.8580000000001</v>
      </c>
      <c r="M52" s="12">
        <v>1230.725384809307</v>
      </c>
      <c r="N52" s="12">
        <v>3113.1808952587407</v>
      </c>
      <c r="O52" s="8">
        <f t="shared" si="2"/>
        <v>27452.17420777417</v>
      </c>
      <c r="P52" s="13" t="s">
        <v>7</v>
      </c>
    </row>
    <row r="53" spans="1:16" ht="11.25">
      <c r="A53" s="3"/>
      <c r="B53" s="3" t="s">
        <v>32</v>
      </c>
      <c r="C53" s="4" t="s">
        <v>29</v>
      </c>
      <c r="D53" s="12">
        <v>429.75</v>
      </c>
      <c r="E53" s="12">
        <v>155.18695199999996</v>
      </c>
      <c r="F53" s="12">
        <v>284.2</v>
      </c>
      <c r="G53" s="12">
        <v>57.26</v>
      </c>
      <c r="H53" s="12">
        <v>113.161</v>
      </c>
      <c r="I53" s="12">
        <v>144.411</v>
      </c>
      <c r="J53" s="12">
        <v>29.291752</v>
      </c>
      <c r="K53" s="12">
        <v>122.516967040098</v>
      </c>
      <c r="L53" s="12">
        <v>95.762</v>
      </c>
      <c r="M53" s="12">
        <v>348.8956125836537</v>
      </c>
      <c r="N53" s="12">
        <v>704.1616608385647</v>
      </c>
      <c r="O53" s="8">
        <f t="shared" si="2"/>
        <v>2484.5969444623165</v>
      </c>
      <c r="P53" s="13" t="s">
        <v>7</v>
      </c>
    </row>
    <row r="54" spans="1:16" ht="11.25">
      <c r="A54" s="3"/>
      <c r="B54" s="3" t="s">
        <v>33</v>
      </c>
      <c r="C54" s="4" t="s">
        <v>29</v>
      </c>
      <c r="D54" s="12">
        <v>1582.564718</v>
      </c>
      <c r="E54" s="12">
        <v>729.35024</v>
      </c>
      <c r="F54" s="12">
        <v>1136.25</v>
      </c>
      <c r="G54" s="12">
        <v>631.629</v>
      </c>
      <c r="H54" s="12">
        <v>653.641</v>
      </c>
      <c r="I54" s="12">
        <v>733.286</v>
      </c>
      <c r="J54" s="12">
        <v>442.3811673149714</v>
      </c>
      <c r="K54" s="12">
        <v>655.558833908811</v>
      </c>
      <c r="L54" s="12">
        <v>676.5540000000001</v>
      </c>
      <c r="M54" s="12">
        <v>1003.8774454545471</v>
      </c>
      <c r="N54" s="12">
        <v>1248.1123713019729</v>
      </c>
      <c r="O54" s="8">
        <f t="shared" si="2"/>
        <v>9493.204775980303</v>
      </c>
      <c r="P54" s="13" t="s">
        <v>7</v>
      </c>
    </row>
    <row r="55" spans="1:16" ht="11.25">
      <c r="A55" s="3"/>
      <c r="B55" s="3" t="s">
        <v>34</v>
      </c>
      <c r="C55" s="4" t="s">
        <v>29</v>
      </c>
      <c r="D55" s="12">
        <v>2106.5216440000004</v>
      </c>
      <c r="E55" s="12">
        <v>1104.20844</v>
      </c>
      <c r="F55" s="12">
        <v>2849.87</v>
      </c>
      <c r="G55" s="12">
        <v>779.544</v>
      </c>
      <c r="H55" s="12">
        <v>1210.3899999999999</v>
      </c>
      <c r="I55" s="12">
        <v>1530.946</v>
      </c>
      <c r="J55" s="12">
        <v>812.2946965699999</v>
      </c>
      <c r="K55" s="12">
        <v>1086.1676900000002</v>
      </c>
      <c r="L55" s="12">
        <v>938.143</v>
      </c>
      <c r="M55" s="12">
        <v>1873.6866789219412</v>
      </c>
      <c r="N55" s="12">
        <v>1609.9358725587106</v>
      </c>
      <c r="O55" s="8">
        <f t="shared" si="2"/>
        <v>15901.708022050652</v>
      </c>
      <c r="P55" s="13" t="s">
        <v>7</v>
      </c>
    </row>
    <row r="56" spans="1:16" ht="11.25">
      <c r="A56" s="26" t="s">
        <v>3</v>
      </c>
      <c r="B56" s="27" t="s">
        <v>41</v>
      </c>
      <c r="C56" s="2" t="s">
        <v>29</v>
      </c>
      <c r="D56" s="7">
        <v>973</v>
      </c>
      <c r="E56" s="7">
        <v>245.9907</v>
      </c>
      <c r="F56" s="7">
        <v>836.7926</v>
      </c>
      <c r="G56" s="7">
        <v>436.7576</v>
      </c>
      <c r="H56" s="7">
        <v>491.964</v>
      </c>
      <c r="I56" s="7">
        <v>679.188</v>
      </c>
      <c r="J56" s="7">
        <v>273.479967</v>
      </c>
      <c r="K56" s="7">
        <v>653.9739999999999</v>
      </c>
      <c r="L56" s="18">
        <v>233.0987</v>
      </c>
      <c r="M56" s="7">
        <v>899.47</v>
      </c>
      <c r="N56" s="7">
        <v>598.1745000000001</v>
      </c>
      <c r="O56" s="7">
        <f t="shared" si="2"/>
        <v>6321.890067</v>
      </c>
      <c r="P56" s="13" t="s">
        <v>6</v>
      </c>
    </row>
    <row r="57" spans="1:15" ht="11.25" customHeight="1" hidden="1">
      <c r="A57" s="26"/>
      <c r="B57" s="27"/>
      <c r="C57" s="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1.25" customHeight="1" hidden="1">
      <c r="A58" s="26"/>
      <c r="B58" s="27"/>
      <c r="C58" s="4" t="s">
        <v>29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1.25" customHeight="1" hidden="1">
      <c r="A59" s="26"/>
      <c r="B59" s="27"/>
      <c r="C59" s="4" t="s">
        <v>29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1.25" customHeight="1" hidden="1">
      <c r="A60" s="26"/>
      <c r="B60" s="27"/>
      <c r="C60" s="4" t="s">
        <v>29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1.25" customHeight="1" hidden="1">
      <c r="A61" s="26"/>
      <c r="B61" s="27"/>
      <c r="C61" s="4" t="s">
        <v>29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6" ht="11.25">
      <c r="A62" s="26"/>
      <c r="B62" s="27"/>
      <c r="C62" s="2" t="s">
        <v>4</v>
      </c>
      <c r="D62" s="9">
        <f>D56/D38</f>
        <v>0.08326318003940086</v>
      </c>
      <c r="E62" s="9">
        <f aca="true" t="shared" si="3" ref="E62:O62">E56/E38</f>
        <v>0.061304865649442174</v>
      </c>
      <c r="F62" s="9">
        <v>0.09976588431065776</v>
      </c>
      <c r="G62" s="9">
        <f t="shared" si="3"/>
        <v>0.14869558704370742</v>
      </c>
      <c r="H62" s="9">
        <f t="shared" si="3"/>
        <v>0.08530034072350733</v>
      </c>
      <c r="I62" s="9">
        <f t="shared" si="3"/>
        <v>0.08438250100634619</v>
      </c>
      <c r="J62" s="9">
        <f t="shared" si="3"/>
        <v>0.11690273978708876</v>
      </c>
      <c r="K62" s="9">
        <f t="shared" si="3"/>
        <v>0.15686102376275143</v>
      </c>
      <c r="L62" s="9">
        <f t="shared" si="3"/>
        <v>0.07413899214300412</v>
      </c>
      <c r="M62" s="9">
        <f t="shared" si="3"/>
        <v>0.16029761639563378</v>
      </c>
      <c r="N62" s="9">
        <f t="shared" si="3"/>
        <v>0.07836573566727485</v>
      </c>
      <c r="O62" s="9">
        <f t="shared" si="3"/>
        <v>0.09918783955533134</v>
      </c>
      <c r="P62" s="13" t="s">
        <v>5</v>
      </c>
    </row>
    <row r="64" spans="2:16" ht="11.25">
      <c r="B64" s="22" t="s">
        <v>35</v>
      </c>
      <c r="C64" s="20" t="s">
        <v>36</v>
      </c>
      <c r="D64" s="7">
        <v>11471.75</v>
      </c>
      <c r="E64" s="7">
        <v>3801.738</v>
      </c>
      <c r="F64" s="7">
        <v>8281.91</v>
      </c>
      <c r="G64" s="7">
        <v>2923.6197880189993</v>
      </c>
      <c r="H64" s="7">
        <v>5621.398999999999</v>
      </c>
      <c r="I64" s="7">
        <v>7632.789999999999</v>
      </c>
      <c r="J64" s="7">
        <v>2414.7249626046396</v>
      </c>
      <c r="K64" s="7">
        <v>4220</v>
      </c>
      <c r="L64" s="7">
        <v>2920.67</v>
      </c>
      <c r="M64" s="7">
        <v>5619.9616165364705</v>
      </c>
      <c r="N64" s="7">
        <v>7177.270000000001</v>
      </c>
      <c r="O64" s="7">
        <f>D64+E64+F64+G64+H64+I64+J64+K64+L64+M64+N64</f>
        <v>62085.833367160114</v>
      </c>
      <c r="P64"/>
    </row>
    <row r="65" spans="3:16" ht="11.25">
      <c r="C65" s="20" t="s">
        <v>37</v>
      </c>
      <c r="D65" s="7">
        <f>'[6]4_Белгород_котел'!$E$17</f>
        <v>973.35</v>
      </c>
      <c r="E65" s="7">
        <v>246</v>
      </c>
      <c r="F65" s="7">
        <v>820.9000000000001</v>
      </c>
      <c r="G65" s="7">
        <v>437.79999999999916</v>
      </c>
      <c r="H65" s="7">
        <v>491.30999999999995</v>
      </c>
      <c r="I65" s="7">
        <v>679.22</v>
      </c>
      <c r="J65" s="7">
        <v>318.095</v>
      </c>
      <c r="K65" s="7">
        <v>761.4930000000004</v>
      </c>
      <c r="L65" s="18">
        <v>233.09</v>
      </c>
      <c r="M65" s="7">
        <v>899.47</v>
      </c>
      <c r="N65" s="7">
        <v>598.215164</v>
      </c>
      <c r="O65" s="7">
        <f>D65+E65+F65+G65+H65+I65+J65+K65+L65+M65+N65</f>
        <v>6458.943164</v>
      </c>
      <c r="P65"/>
    </row>
    <row r="66" spans="4:16" ht="11.25">
      <c r="D66" s="21">
        <f>D65/D64</f>
        <v>0.08484756031119925</v>
      </c>
      <c r="E66" s="21">
        <f aca="true" t="shared" si="4" ref="E66:O66">E65/E64</f>
        <v>0.06470724705384748</v>
      </c>
      <c r="F66" s="21">
        <f t="shared" si="4"/>
        <v>0.09911964752092212</v>
      </c>
      <c r="G66" s="21">
        <f t="shared" si="4"/>
        <v>0.14974587386297786</v>
      </c>
      <c r="H66" s="21">
        <f t="shared" si="4"/>
        <v>0.08739995150673346</v>
      </c>
      <c r="I66" s="21">
        <f t="shared" si="4"/>
        <v>0.0889871200439158</v>
      </c>
      <c r="J66" s="21">
        <f t="shared" si="4"/>
        <v>0.13173135861273713</v>
      </c>
      <c r="K66" s="21">
        <f t="shared" si="4"/>
        <v>0.18044857819905222</v>
      </c>
      <c r="L66" s="21">
        <f t="shared" si="4"/>
        <v>0.07980703057860011</v>
      </c>
      <c r="M66" s="21">
        <f t="shared" si="4"/>
        <v>0.16004913580785893</v>
      </c>
      <c r="N66" s="21">
        <f t="shared" si="4"/>
        <v>0.08334856623758057</v>
      </c>
      <c r="O66" s="21">
        <f t="shared" si="4"/>
        <v>0.1040324791293921</v>
      </c>
      <c r="P66"/>
    </row>
    <row r="67" spans="13:16" ht="11.25">
      <c r="M67" s="13"/>
      <c r="P67"/>
    </row>
    <row r="68" spans="13:16" ht="11.25">
      <c r="M68" s="13"/>
      <c r="P68"/>
    </row>
    <row r="69" spans="13:16" ht="11.25">
      <c r="M69" s="13"/>
      <c r="P69"/>
    </row>
    <row r="70" spans="13:16" ht="11.25">
      <c r="M70" s="13"/>
      <c r="P70"/>
    </row>
    <row r="71" spans="13:16" ht="11.25">
      <c r="M71" s="13"/>
      <c r="P71"/>
    </row>
    <row r="72" spans="13:16" ht="11.25">
      <c r="M72" s="13"/>
      <c r="P72"/>
    </row>
    <row r="73" spans="13:16" ht="11.25">
      <c r="M73" s="13"/>
      <c r="P73"/>
    </row>
    <row r="74" spans="13:16" ht="11.25">
      <c r="M74" s="13"/>
      <c r="P74"/>
    </row>
    <row r="75" spans="13:16" ht="11.25">
      <c r="M75" s="13"/>
      <c r="P75"/>
    </row>
    <row r="76" spans="13:16" ht="11.25">
      <c r="M76" s="13"/>
      <c r="P76"/>
    </row>
    <row r="77" spans="13:16" ht="11.25">
      <c r="M77" s="13"/>
      <c r="P77"/>
    </row>
    <row r="78" spans="13:16" ht="11.25">
      <c r="M78" s="13"/>
      <c r="P78"/>
    </row>
    <row r="79" spans="13:16" ht="11.25">
      <c r="M79" s="13"/>
      <c r="P79"/>
    </row>
    <row r="80" spans="13:16" ht="11.25">
      <c r="M80" s="13"/>
      <c r="P80"/>
    </row>
    <row r="81" spans="13:16" ht="11.25">
      <c r="M81" s="13"/>
      <c r="P81"/>
    </row>
    <row r="82" spans="13:16" ht="11.25">
      <c r="M82" s="13"/>
      <c r="P82"/>
    </row>
  </sheetData>
  <sheetProtection/>
  <mergeCells count="6">
    <mergeCell ref="B2:N2"/>
    <mergeCell ref="A24:A30"/>
    <mergeCell ref="B24:B30"/>
    <mergeCell ref="B34:N34"/>
    <mergeCell ref="A56:A62"/>
    <mergeCell ref="B56:B62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Lifanova_TV</dc:creator>
  <cp:keywords/>
  <dc:description/>
  <cp:lastModifiedBy>Алабян Мария Андреевна</cp:lastModifiedBy>
  <cp:lastPrinted>2012-02-02T06:36:43Z</cp:lastPrinted>
  <dcterms:created xsi:type="dcterms:W3CDTF">2011-07-19T13:16:27Z</dcterms:created>
  <dcterms:modified xsi:type="dcterms:W3CDTF">2012-02-21T13:17:24Z</dcterms:modified>
  <cp:category/>
  <cp:version/>
  <cp:contentType/>
  <cp:contentStatus/>
</cp:coreProperties>
</file>