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Печатная продукция\Приложение №6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закупки'!$A$5:$M$23</definedName>
    <definedName name="_xlnm.Print_Area" localSheetId="0">'Расчет НМЦ лота закупки'!$A$1:$P$23</definedName>
  </definedNames>
  <calcPr calcId="152511"/>
</workbook>
</file>

<file path=xl/calcChain.xml><?xml version="1.0" encoding="utf-8"?>
<calcChain xmlns="http://schemas.openxmlformats.org/spreadsheetml/2006/main">
  <c r="P21" i="1" l="1"/>
  <c r="M21" i="1"/>
  <c r="J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J6" i="1" l="1"/>
  <c r="M6" i="1" l="1"/>
  <c r="J23" i="1" l="1"/>
  <c r="J22" i="1" s="1"/>
  <c r="M23" i="1"/>
  <c r="M22" i="1" s="1"/>
  <c r="G6" i="1" l="1"/>
  <c r="G23" i="1" s="1"/>
  <c r="G22" i="1" s="1"/>
  <c r="P6" i="1"/>
  <c r="P23" i="1" s="1"/>
  <c r="P22" i="1" s="1"/>
</calcChain>
</file>

<file path=xl/sharedStrings.xml><?xml version="1.0" encoding="utf-8"?>
<sst xmlns="http://schemas.openxmlformats.org/spreadsheetml/2006/main" count="82" uniqueCount="32">
  <si>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</si>
  <si>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</si>
  <si>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</si>
  <si>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</si>
  <si>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</si>
  <si>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</si>
  <si>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</si>
  <si>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</si>
  <si>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</si>
  <si>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</si>
  <si>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</si>
  <si>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</si>
  <si>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</si>
  <si>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</si>
  <si>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>КП №2</t>
  </si>
  <si>
    <t>х</t>
  </si>
  <si>
    <t>Журнал оперативный</t>
  </si>
  <si>
    <t>Журнал учета работ по нарядам и распор.</t>
  </si>
  <si>
    <t>Журнал инструктажа на рабочем месте</t>
  </si>
  <si>
    <t>Журнал регистр.вводного инструктажа</t>
  </si>
  <si>
    <t>Журнал учета проверки знаний</t>
  </si>
  <si>
    <t>Правила раб.с персон.в орган.электроэн.</t>
  </si>
  <si>
    <t>Правила меж.по охран.труда при эксп.эл</t>
  </si>
  <si>
    <t>Правила по ОТ при работе на высоте</t>
  </si>
  <si>
    <t>Брошюра Инструкция по оказ.пер.помощи</t>
  </si>
  <si>
    <t>Журнал по релейной защите</t>
  </si>
  <si>
    <t>Знак-наклейка Опасность пораж. эл. током</t>
  </si>
  <si>
    <t>Бланк Акт проверки состояния схемы э/э</t>
  </si>
  <si>
    <t>Бланк Акт о неучт. потр.эл.энер.юр.лицом</t>
  </si>
  <si>
    <t>Бланк Акт о неучт.потр.эл.энер.физ.лицом</t>
  </si>
  <si>
    <t>шт</t>
  </si>
  <si>
    <t>Расчет начальной максимальной цены лота/закупки (Лот 401G)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</si>
</sst>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view="pageBreakPreview" zoomScale="80" zoomScaleNormal="112" zoomScaleSheetLayoutView="80" workbookViewId="0">
      <selection activeCell="I12" sqref="I12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49.5703125" style="4" customWidth="1"/>
    <col min="4" max="4" width="4.42578125" style="1" bestFit="1" customWidth="1"/>
    <col min="5" max="5" width="7.710937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7" style="10" customWidth="1"/>
    <col min="15" max="15" width="12.28515625" style="10" customWidth="1"/>
    <col min="16" max="16" width="13.5703125" style="10" customWidth="1"/>
    <col min="17" max="16384" width="9.140625" style="1"/>
  </cols>
  <sheetData>
    <row r="1" spans="1:16" x14ac:dyDescent="0.25">
      <c r="P1" s="11" t="s">
        <v>12</v>
      </c>
    </row>
    <row r="2" spans="1:16" s="3" customFormat="1" ht="27.75" customHeight="1" x14ac:dyDescent="0.2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x14ac:dyDescent="0.25">
      <c r="B3" s="5"/>
      <c r="C3" s="6"/>
    </row>
    <row r="4" spans="1:16" ht="15.75" customHeight="1" x14ac:dyDescent="0.25">
      <c r="A4" s="23" t="s">
        <v>2</v>
      </c>
      <c r="B4" s="22" t="s">
        <v>6</v>
      </c>
      <c r="C4" s="22" t="s">
        <v>0</v>
      </c>
      <c r="D4" s="22" t="s">
        <v>1</v>
      </c>
      <c r="E4" s="29" t="s">
        <v>8</v>
      </c>
      <c r="F4" s="30"/>
      <c r="G4" s="31"/>
      <c r="H4" s="26" t="s">
        <v>11</v>
      </c>
      <c r="I4" s="27"/>
      <c r="J4" s="28"/>
      <c r="K4" s="25" t="s">
        <v>13</v>
      </c>
      <c r="L4" s="25"/>
      <c r="M4" s="25"/>
      <c r="N4" s="25" t="s">
        <v>14</v>
      </c>
      <c r="O4" s="25"/>
      <c r="P4" s="25"/>
    </row>
    <row r="5" spans="1:16" s="3" customFormat="1" ht="31.5" customHeight="1" x14ac:dyDescent="0.25">
      <c r="A5" s="23"/>
      <c r="B5" s="22"/>
      <c r="C5" s="22"/>
      <c r="D5" s="22"/>
      <c r="E5" s="18" t="s">
        <v>4</v>
      </c>
      <c r="F5" s="18" t="s">
        <v>5</v>
      </c>
      <c r="G5" s="18" t="s">
        <v>7</v>
      </c>
      <c r="H5" s="18" t="s">
        <v>4</v>
      </c>
      <c r="I5" s="7" t="s">
        <v>5</v>
      </c>
      <c r="J5" s="18" t="s">
        <v>7</v>
      </c>
      <c r="K5" s="18" t="s">
        <v>4</v>
      </c>
      <c r="L5" s="18" t="s">
        <v>5</v>
      </c>
      <c r="M5" s="18" t="s">
        <v>7</v>
      </c>
      <c r="N5" s="18" t="s">
        <v>4</v>
      </c>
      <c r="O5" s="18" t="s">
        <v>5</v>
      </c>
      <c r="P5" s="18" t="s">
        <v>7</v>
      </c>
    </row>
    <row r="6" spans="1:16" s="3" customFormat="1" ht="15.75" customHeight="1" x14ac:dyDescent="0.25">
      <c r="A6" s="19">
        <v>1</v>
      </c>
      <c r="B6" s="12">
        <v>2005276</v>
      </c>
      <c r="C6" s="12" t="s">
        <v>16</v>
      </c>
      <c r="D6" s="12" t="s">
        <v>30</v>
      </c>
      <c r="E6" s="32">
        <v>200</v>
      </c>
      <c r="F6" s="13">
        <v>590</v>
      </c>
      <c r="G6" s="13">
        <f>E6*F6</f>
        <v>118000</v>
      </c>
      <c r="H6" s="32">
        <v>200</v>
      </c>
      <c r="I6" s="13">
        <v>302.56</v>
      </c>
      <c r="J6" s="13">
        <f t="shared" ref="J6:J20" si="0">H6*I6</f>
        <v>60512</v>
      </c>
      <c r="K6" s="32">
        <v>200</v>
      </c>
      <c r="L6" s="13">
        <v>590</v>
      </c>
      <c r="M6" s="13">
        <f>K6*L6</f>
        <v>118000</v>
      </c>
      <c r="N6" s="32">
        <v>200</v>
      </c>
      <c r="O6" s="13">
        <v>619.5</v>
      </c>
      <c r="P6" s="13">
        <f>N6*O6</f>
        <v>123900</v>
      </c>
    </row>
    <row r="7" spans="1:16" s="3" customFormat="1" ht="15.75" customHeight="1" x14ac:dyDescent="0.25">
      <c r="A7" s="19">
        <v>2</v>
      </c>
      <c r="B7" s="12">
        <v>2061633</v>
      </c>
      <c r="C7" s="12" t="s">
        <v>17</v>
      </c>
      <c r="D7" s="12" t="s">
        <v>30</v>
      </c>
      <c r="E7" s="32">
        <v>100</v>
      </c>
      <c r="F7" s="13">
        <v>490</v>
      </c>
      <c r="G7" s="13">
        <f t="shared" ref="G7:G20" si="1">E7*F7</f>
        <v>49000</v>
      </c>
      <c r="H7" s="32">
        <v>100</v>
      </c>
      <c r="I7" s="13">
        <v>270.14</v>
      </c>
      <c r="J7" s="13">
        <f t="shared" si="0"/>
        <v>27014</v>
      </c>
      <c r="K7" s="32">
        <v>100</v>
      </c>
      <c r="L7" s="13">
        <v>490</v>
      </c>
      <c r="M7" s="13">
        <f t="shared" ref="M7:M20" si="2">K7*L7</f>
        <v>49000</v>
      </c>
      <c r="N7" s="32">
        <v>100</v>
      </c>
      <c r="O7" s="13">
        <v>514.5</v>
      </c>
      <c r="P7" s="13">
        <f t="shared" ref="P7:P20" si="3">N7*O7</f>
        <v>51450</v>
      </c>
    </row>
    <row r="8" spans="1:16" s="3" customFormat="1" ht="15.75" customHeight="1" x14ac:dyDescent="0.25">
      <c r="A8" s="19">
        <v>3</v>
      </c>
      <c r="B8" s="12">
        <v>2226277</v>
      </c>
      <c r="C8" s="12" t="s">
        <v>18</v>
      </c>
      <c r="D8" s="12" t="s">
        <v>30</v>
      </c>
      <c r="E8" s="32">
        <v>100</v>
      </c>
      <c r="F8" s="13">
        <v>720</v>
      </c>
      <c r="G8" s="13">
        <f t="shared" si="1"/>
        <v>72000</v>
      </c>
      <c r="H8" s="32">
        <v>100</v>
      </c>
      <c r="I8" s="13">
        <v>154.69999999999999</v>
      </c>
      <c r="J8" s="13">
        <f t="shared" si="0"/>
        <v>15469.999999999998</v>
      </c>
      <c r="K8" s="32">
        <v>100</v>
      </c>
      <c r="L8" s="13">
        <v>720</v>
      </c>
      <c r="M8" s="13">
        <f t="shared" si="2"/>
        <v>72000</v>
      </c>
      <c r="N8" s="32">
        <v>100</v>
      </c>
      <c r="O8" s="13">
        <v>756.00000000000011</v>
      </c>
      <c r="P8" s="13">
        <f t="shared" si="3"/>
        <v>75600.000000000015</v>
      </c>
    </row>
    <row r="9" spans="1:16" s="3" customFormat="1" ht="15.75" customHeight="1" x14ac:dyDescent="0.25">
      <c r="A9" s="19">
        <v>4</v>
      </c>
      <c r="B9" s="12">
        <v>2005469</v>
      </c>
      <c r="C9" s="12" t="s">
        <v>19</v>
      </c>
      <c r="D9" s="12" t="s">
        <v>30</v>
      </c>
      <c r="E9" s="32">
        <v>10</v>
      </c>
      <c r="F9" s="13">
        <v>910</v>
      </c>
      <c r="G9" s="13">
        <f t="shared" si="1"/>
        <v>9100</v>
      </c>
      <c r="H9" s="32">
        <v>10</v>
      </c>
      <c r="I9" s="13">
        <v>302.56</v>
      </c>
      <c r="J9" s="13">
        <f t="shared" si="0"/>
        <v>3025.6</v>
      </c>
      <c r="K9" s="32">
        <v>10</v>
      </c>
      <c r="L9" s="13">
        <v>910</v>
      </c>
      <c r="M9" s="13">
        <f t="shared" si="2"/>
        <v>9100</v>
      </c>
      <c r="N9" s="32">
        <v>10</v>
      </c>
      <c r="O9" s="13">
        <v>955.5</v>
      </c>
      <c r="P9" s="13">
        <f t="shared" si="3"/>
        <v>9555</v>
      </c>
    </row>
    <row r="10" spans="1:16" s="3" customFormat="1" ht="15.75" customHeight="1" x14ac:dyDescent="0.25">
      <c r="A10" s="19">
        <v>5</v>
      </c>
      <c r="B10" s="12">
        <v>2104533</v>
      </c>
      <c r="C10" s="12" t="s">
        <v>20</v>
      </c>
      <c r="D10" s="12" t="s">
        <v>30</v>
      </c>
      <c r="E10" s="32">
        <v>20</v>
      </c>
      <c r="F10" s="13">
        <v>710</v>
      </c>
      <c r="G10" s="13">
        <f t="shared" si="1"/>
        <v>14200</v>
      </c>
      <c r="H10" s="32">
        <v>20</v>
      </c>
      <c r="I10" s="13">
        <v>328.82</v>
      </c>
      <c r="J10" s="13">
        <f t="shared" si="0"/>
        <v>6576.4</v>
      </c>
      <c r="K10" s="32">
        <v>20</v>
      </c>
      <c r="L10" s="13">
        <v>710</v>
      </c>
      <c r="M10" s="13">
        <f t="shared" si="2"/>
        <v>14200</v>
      </c>
      <c r="N10" s="32">
        <v>20</v>
      </c>
      <c r="O10" s="13">
        <v>745.5</v>
      </c>
      <c r="P10" s="13">
        <f t="shared" si="3"/>
        <v>14910</v>
      </c>
    </row>
    <row r="11" spans="1:16" s="3" customFormat="1" ht="15.75" customHeight="1" x14ac:dyDescent="0.25">
      <c r="A11" s="19">
        <v>6</v>
      </c>
      <c r="B11" s="12">
        <v>2288959</v>
      </c>
      <c r="C11" s="12" t="s">
        <v>21</v>
      </c>
      <c r="D11" s="12" t="s">
        <v>30</v>
      </c>
      <c r="E11" s="32">
        <v>100</v>
      </c>
      <c r="F11" s="13">
        <v>90</v>
      </c>
      <c r="G11" s="13">
        <f t="shared" si="1"/>
        <v>9000</v>
      </c>
      <c r="H11" s="32">
        <v>100</v>
      </c>
      <c r="I11" s="13">
        <v>331.5</v>
      </c>
      <c r="J11" s="13">
        <f t="shared" si="0"/>
        <v>33150</v>
      </c>
      <c r="K11" s="32">
        <v>100</v>
      </c>
      <c r="L11" s="13">
        <v>90</v>
      </c>
      <c r="M11" s="13">
        <f t="shared" si="2"/>
        <v>9000</v>
      </c>
      <c r="N11" s="32">
        <v>100</v>
      </c>
      <c r="O11" s="13">
        <v>94.500000000000014</v>
      </c>
      <c r="P11" s="13">
        <f t="shared" si="3"/>
        <v>9450.0000000000018</v>
      </c>
    </row>
    <row r="12" spans="1:16" s="3" customFormat="1" ht="15.75" customHeight="1" x14ac:dyDescent="0.25">
      <c r="A12" s="19">
        <v>7</v>
      </c>
      <c r="B12" s="12">
        <v>2304188</v>
      </c>
      <c r="C12" s="12" t="s">
        <v>22</v>
      </c>
      <c r="D12" s="12" t="s">
        <v>30</v>
      </c>
      <c r="E12" s="32">
        <v>200</v>
      </c>
      <c r="F12" s="13">
        <v>86</v>
      </c>
      <c r="G12" s="13">
        <f t="shared" si="1"/>
        <v>17200</v>
      </c>
      <c r="H12" s="32">
        <v>200</v>
      </c>
      <c r="I12" s="13">
        <v>280.95</v>
      </c>
      <c r="J12" s="13">
        <f t="shared" si="0"/>
        <v>56190</v>
      </c>
      <c r="K12" s="32">
        <v>200</v>
      </c>
      <c r="L12" s="13">
        <v>86</v>
      </c>
      <c r="M12" s="13">
        <f t="shared" si="2"/>
        <v>17200</v>
      </c>
      <c r="N12" s="32">
        <v>200</v>
      </c>
      <c r="O12" s="13">
        <v>90.3</v>
      </c>
      <c r="P12" s="13">
        <f t="shared" si="3"/>
        <v>18060</v>
      </c>
    </row>
    <row r="13" spans="1:16" s="3" customFormat="1" ht="15.75" customHeight="1" x14ac:dyDescent="0.25">
      <c r="A13" s="19">
        <v>8</v>
      </c>
      <c r="B13" s="12">
        <v>2324620</v>
      </c>
      <c r="C13" s="12" t="s">
        <v>23</v>
      </c>
      <c r="D13" s="12" t="s">
        <v>30</v>
      </c>
      <c r="E13" s="32">
        <v>30</v>
      </c>
      <c r="F13" s="13">
        <v>110</v>
      </c>
      <c r="G13" s="13">
        <f t="shared" si="1"/>
        <v>3300</v>
      </c>
      <c r="H13" s="32">
        <v>30</v>
      </c>
      <c r="I13" s="13">
        <v>552.5</v>
      </c>
      <c r="J13" s="13">
        <f t="shared" si="0"/>
        <v>16575</v>
      </c>
      <c r="K13" s="32">
        <v>30</v>
      </c>
      <c r="L13" s="13">
        <v>110</v>
      </c>
      <c r="M13" s="13">
        <f t="shared" si="2"/>
        <v>3300</v>
      </c>
      <c r="N13" s="32">
        <v>30</v>
      </c>
      <c r="O13" s="13">
        <v>115.5</v>
      </c>
      <c r="P13" s="13">
        <f t="shared" si="3"/>
        <v>3465</v>
      </c>
    </row>
    <row r="14" spans="1:16" s="3" customFormat="1" ht="15.75" customHeight="1" x14ac:dyDescent="0.25">
      <c r="A14" s="19">
        <v>9</v>
      </c>
      <c r="B14" s="12">
        <v>2304116</v>
      </c>
      <c r="C14" s="12" t="s">
        <v>24</v>
      </c>
      <c r="D14" s="12" t="s">
        <v>30</v>
      </c>
      <c r="E14" s="32">
        <v>150</v>
      </c>
      <c r="F14" s="13">
        <v>195</v>
      </c>
      <c r="G14" s="13">
        <f t="shared" si="1"/>
        <v>29250</v>
      </c>
      <c r="H14" s="32">
        <v>150</v>
      </c>
      <c r="I14" s="13">
        <v>466.45</v>
      </c>
      <c r="J14" s="13">
        <f t="shared" si="0"/>
        <v>69967.5</v>
      </c>
      <c r="K14" s="32">
        <v>150</v>
      </c>
      <c r="L14" s="13">
        <v>195</v>
      </c>
      <c r="M14" s="13">
        <f t="shared" si="2"/>
        <v>29250</v>
      </c>
      <c r="N14" s="32">
        <v>150</v>
      </c>
      <c r="O14" s="13">
        <v>204.75</v>
      </c>
      <c r="P14" s="13">
        <f t="shared" si="3"/>
        <v>30712.5</v>
      </c>
    </row>
    <row r="15" spans="1:16" s="3" customFormat="1" ht="15.75" customHeight="1" x14ac:dyDescent="0.25">
      <c r="A15" s="19">
        <v>10</v>
      </c>
      <c r="B15" s="12">
        <v>2020939</v>
      </c>
      <c r="C15" s="12" t="s">
        <v>25</v>
      </c>
      <c r="D15" s="12" t="s">
        <v>30</v>
      </c>
      <c r="E15" s="32">
        <v>50</v>
      </c>
      <c r="F15" s="13">
        <v>375</v>
      </c>
      <c r="G15" s="13">
        <f t="shared" si="1"/>
        <v>18750</v>
      </c>
      <c r="H15" s="32">
        <v>50</v>
      </c>
      <c r="I15" s="13">
        <v>241.94</v>
      </c>
      <c r="J15" s="13">
        <f t="shared" si="0"/>
        <v>12097</v>
      </c>
      <c r="K15" s="32">
        <v>50</v>
      </c>
      <c r="L15" s="13">
        <v>375</v>
      </c>
      <c r="M15" s="13">
        <f t="shared" si="2"/>
        <v>18750</v>
      </c>
      <c r="N15" s="32">
        <v>50</v>
      </c>
      <c r="O15" s="13">
        <v>393.75</v>
      </c>
      <c r="P15" s="13">
        <f t="shared" si="3"/>
        <v>19687.5</v>
      </c>
    </row>
    <row r="16" spans="1:16" s="3" customFormat="1" ht="15.75" customHeight="1" x14ac:dyDescent="0.25">
      <c r="A16" s="19">
        <v>11</v>
      </c>
      <c r="B16" s="12">
        <v>2361324</v>
      </c>
      <c r="C16" s="12" t="s">
        <v>26</v>
      </c>
      <c r="D16" s="12" t="s">
        <v>30</v>
      </c>
      <c r="E16" s="32">
        <v>760</v>
      </c>
      <c r="F16" s="13">
        <v>100</v>
      </c>
      <c r="G16" s="13">
        <f t="shared" si="1"/>
        <v>76000</v>
      </c>
      <c r="H16" s="32">
        <v>760</v>
      </c>
      <c r="I16" s="13">
        <v>43.22</v>
      </c>
      <c r="J16" s="13">
        <f t="shared" si="0"/>
        <v>32847.199999999997</v>
      </c>
      <c r="K16" s="32">
        <v>760</v>
      </c>
      <c r="L16" s="13">
        <v>100</v>
      </c>
      <c r="M16" s="13">
        <f t="shared" si="2"/>
        <v>76000</v>
      </c>
      <c r="N16" s="32">
        <v>760</v>
      </c>
      <c r="O16" s="13">
        <v>105</v>
      </c>
      <c r="P16" s="13">
        <f t="shared" si="3"/>
        <v>79800</v>
      </c>
    </row>
    <row r="17" spans="1:16" s="3" customFormat="1" ht="15.75" customHeight="1" x14ac:dyDescent="0.25">
      <c r="A17" s="19">
        <v>12</v>
      </c>
      <c r="B17" s="12">
        <v>2259767</v>
      </c>
      <c r="C17" s="12" t="s">
        <v>27</v>
      </c>
      <c r="D17" s="12" t="s">
        <v>30</v>
      </c>
      <c r="E17" s="32">
        <v>20000</v>
      </c>
      <c r="F17" s="13">
        <v>38</v>
      </c>
      <c r="G17" s="13">
        <f t="shared" si="1"/>
        <v>760000</v>
      </c>
      <c r="H17" s="32">
        <v>20000</v>
      </c>
      <c r="I17" s="13">
        <v>7.65</v>
      </c>
      <c r="J17" s="13">
        <f t="shared" si="0"/>
        <v>153000</v>
      </c>
      <c r="K17" s="32">
        <v>20000</v>
      </c>
      <c r="L17" s="13">
        <v>38</v>
      </c>
      <c r="M17" s="13">
        <f t="shared" si="2"/>
        <v>760000</v>
      </c>
      <c r="N17" s="32">
        <v>20000</v>
      </c>
      <c r="O17" s="13">
        <v>39.900000000000006</v>
      </c>
      <c r="P17" s="13">
        <f t="shared" si="3"/>
        <v>798000.00000000012</v>
      </c>
    </row>
    <row r="18" spans="1:16" s="3" customFormat="1" ht="15.75" customHeight="1" x14ac:dyDescent="0.25">
      <c r="A18" s="19">
        <v>13</v>
      </c>
      <c r="B18" s="12">
        <v>2259767</v>
      </c>
      <c r="C18" s="12" t="s">
        <v>27</v>
      </c>
      <c r="D18" s="12" t="s">
        <v>30</v>
      </c>
      <c r="E18" s="32">
        <v>10000</v>
      </c>
      <c r="F18" s="13">
        <v>17</v>
      </c>
      <c r="G18" s="13">
        <f t="shared" si="1"/>
        <v>170000</v>
      </c>
      <c r="H18" s="32">
        <v>10000</v>
      </c>
      <c r="I18" s="13">
        <v>7.65</v>
      </c>
      <c r="J18" s="13">
        <f t="shared" si="0"/>
        <v>76500</v>
      </c>
      <c r="K18" s="32">
        <v>10000</v>
      </c>
      <c r="L18" s="13">
        <v>17</v>
      </c>
      <c r="M18" s="13">
        <f t="shared" si="2"/>
        <v>170000</v>
      </c>
      <c r="N18" s="32">
        <v>10000</v>
      </c>
      <c r="O18" s="13">
        <v>17.850000000000001</v>
      </c>
      <c r="P18" s="13">
        <f t="shared" si="3"/>
        <v>178500</v>
      </c>
    </row>
    <row r="19" spans="1:16" s="3" customFormat="1" ht="15.75" customHeight="1" x14ac:dyDescent="0.25">
      <c r="A19" s="19">
        <v>14</v>
      </c>
      <c r="B19" s="12">
        <v>2114841</v>
      </c>
      <c r="C19" s="12" t="s">
        <v>28</v>
      </c>
      <c r="D19" s="12" t="s">
        <v>30</v>
      </c>
      <c r="E19" s="32">
        <v>500</v>
      </c>
      <c r="F19" s="13">
        <v>94</v>
      </c>
      <c r="G19" s="13">
        <f t="shared" si="1"/>
        <v>47000</v>
      </c>
      <c r="H19" s="32">
        <v>500</v>
      </c>
      <c r="I19" s="13">
        <v>18.91</v>
      </c>
      <c r="J19" s="13">
        <f t="shared" si="0"/>
        <v>9455</v>
      </c>
      <c r="K19" s="32">
        <v>500</v>
      </c>
      <c r="L19" s="13">
        <v>94</v>
      </c>
      <c r="M19" s="13">
        <f t="shared" si="2"/>
        <v>47000</v>
      </c>
      <c r="N19" s="32">
        <v>500</v>
      </c>
      <c r="O19" s="13">
        <v>98.7</v>
      </c>
      <c r="P19" s="13">
        <f t="shared" si="3"/>
        <v>49350</v>
      </c>
    </row>
    <row r="20" spans="1:16" s="3" customFormat="1" ht="15.75" customHeight="1" x14ac:dyDescent="0.25">
      <c r="A20" s="19">
        <v>15</v>
      </c>
      <c r="B20" s="12">
        <v>2114836</v>
      </c>
      <c r="C20" s="12" t="s">
        <v>29</v>
      </c>
      <c r="D20" s="12" t="s">
        <v>30</v>
      </c>
      <c r="E20" s="32">
        <v>1000</v>
      </c>
      <c r="F20" s="13">
        <v>61.000000000000007</v>
      </c>
      <c r="G20" s="13">
        <f t="shared" si="1"/>
        <v>61000.000000000007</v>
      </c>
      <c r="H20" s="32">
        <v>1000</v>
      </c>
      <c r="I20" s="13">
        <v>6.48</v>
      </c>
      <c r="J20" s="13">
        <f t="shared" si="0"/>
        <v>6480</v>
      </c>
      <c r="K20" s="32">
        <v>1000</v>
      </c>
      <c r="L20" s="13">
        <v>61.000000000000007</v>
      </c>
      <c r="M20" s="13">
        <f t="shared" si="2"/>
        <v>61000.000000000007</v>
      </c>
      <c r="N20" s="32">
        <v>1000</v>
      </c>
      <c r="O20" s="13">
        <v>64.05</v>
      </c>
      <c r="P20" s="13">
        <f t="shared" si="3"/>
        <v>64050</v>
      </c>
    </row>
    <row r="21" spans="1:16" s="8" customFormat="1" ht="14.25" x14ac:dyDescent="0.25">
      <c r="A21" s="24" t="s">
        <v>9</v>
      </c>
      <c r="B21" s="24"/>
      <c r="C21" s="24"/>
      <c r="D21" s="7" t="s">
        <v>15</v>
      </c>
      <c r="E21" s="7" t="s">
        <v>15</v>
      </c>
      <c r="F21" s="7" t="s">
        <v>15</v>
      </c>
      <c r="G21" s="16">
        <f>SUM(G6:G20)</f>
        <v>1453800</v>
      </c>
      <c r="H21" s="7" t="s">
        <v>15</v>
      </c>
      <c r="I21" s="7" t="s">
        <v>15</v>
      </c>
      <c r="J21" s="20">
        <f>SUM(J6:J20)</f>
        <v>578859.69999999995</v>
      </c>
      <c r="K21" s="7" t="s">
        <v>15</v>
      </c>
      <c r="L21" s="7" t="s">
        <v>15</v>
      </c>
      <c r="M21" s="20">
        <f>SUM(M6:M20)</f>
        <v>1453800</v>
      </c>
      <c r="N21" s="7" t="s">
        <v>15</v>
      </c>
      <c r="O21" s="7" t="s">
        <v>15</v>
      </c>
      <c r="P21" s="20">
        <f>SUM(P6:P20)</f>
        <v>1526490</v>
      </c>
    </row>
    <row r="22" spans="1:16" s="9" customFormat="1" x14ac:dyDescent="0.25">
      <c r="A22" s="24" t="s">
        <v>10</v>
      </c>
      <c r="B22" s="24"/>
      <c r="C22" s="24"/>
      <c r="D22" s="7" t="s">
        <v>15</v>
      </c>
      <c r="E22" s="7" t="s">
        <v>15</v>
      </c>
      <c r="F22" s="7" t="s">
        <v>15</v>
      </c>
      <c r="G22" s="16">
        <f>G23-G21</f>
        <v>290760</v>
      </c>
      <c r="H22" s="7" t="s">
        <v>15</v>
      </c>
      <c r="I22" s="7" t="s">
        <v>15</v>
      </c>
      <c r="J22" s="16">
        <f>J23-J21</f>
        <v>115771.93999999994</v>
      </c>
      <c r="K22" s="7" t="s">
        <v>15</v>
      </c>
      <c r="L22" s="7" t="s">
        <v>15</v>
      </c>
      <c r="M22" s="14">
        <f>M23-M21</f>
        <v>290760</v>
      </c>
      <c r="N22" s="7" t="s">
        <v>15</v>
      </c>
      <c r="O22" s="7" t="s">
        <v>15</v>
      </c>
      <c r="P22" s="15">
        <f>P23-P21</f>
        <v>305298</v>
      </c>
    </row>
    <row r="23" spans="1:16" s="9" customFormat="1" x14ac:dyDescent="0.25">
      <c r="A23" s="24" t="s">
        <v>3</v>
      </c>
      <c r="B23" s="24"/>
      <c r="C23" s="24"/>
      <c r="D23" s="7" t="s">
        <v>15</v>
      </c>
      <c r="E23" s="7" t="s">
        <v>15</v>
      </c>
      <c r="F23" s="7" t="s">
        <v>15</v>
      </c>
      <c r="G23" s="16">
        <f>G21*1.2</f>
        <v>1744560</v>
      </c>
      <c r="H23" s="7" t="s">
        <v>15</v>
      </c>
      <c r="I23" s="7" t="s">
        <v>15</v>
      </c>
      <c r="J23" s="16">
        <f>J21*1.2</f>
        <v>694631.6399999999</v>
      </c>
      <c r="K23" s="7" t="s">
        <v>15</v>
      </c>
      <c r="L23" s="7" t="s">
        <v>15</v>
      </c>
      <c r="M23" s="14">
        <f>M21*1.2</f>
        <v>1744560</v>
      </c>
      <c r="N23" s="7" t="s">
        <v>15</v>
      </c>
      <c r="O23" s="7" t="s">
        <v>15</v>
      </c>
      <c r="P23" s="17">
        <f>P21*1.2</f>
        <v>1831788</v>
      </c>
    </row>
  </sheetData>
  <mergeCells count="12">
    <mergeCell ref="A23:C23"/>
    <mergeCell ref="A22:C22"/>
    <mergeCell ref="N4:P4"/>
    <mergeCell ref="H4:J4"/>
    <mergeCell ref="E4:G4"/>
    <mergeCell ref="D4:D5"/>
    <mergeCell ref="K4:M4"/>
    <mergeCell ref="A2:P2"/>
    <mergeCell ref="C4:C5"/>
    <mergeCell ref="B4:B5"/>
    <mergeCell ref="A4:A5"/>
    <mergeCell ref="A21:C21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2022-03-21T06:02:08Z</dcterms:modified>
</cp:coreProperties>
</file>