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Заявки\Заявки 2022\№0423-КР-22 Поставка бензина и ДТ для Золотухинского РЭС\Расчет стоимости\"/>
    </mc:Choice>
  </mc:AlternateContent>
  <xr:revisionPtr revIDLastSave="0" documentId="13_ncr:1_{92CFC82B-DD4E-4206-A5D6-397F35C182D7}" xr6:coauthVersionLast="36" xr6:coauthVersionMax="36" xr10:uidLastSave="{00000000-0000-0000-0000-000000000000}"/>
  <bookViews>
    <workbookView xWindow="14505" yWindow="45" windowWidth="14310" windowHeight="12795" xr2:uid="{00000000-000D-0000-FFFF-FFFF00000000}"/>
  </bookViews>
  <sheets>
    <sheet name="Расчет НМЦ лота закупки" sheetId="1" r:id="rId1"/>
  </sheets>
  <definedNames>
    <definedName name="_xlnm._FilterDatabase" localSheetId="0" hidden="1">'Расчет НМЦ лота закупки'!$A$5:$M$10</definedName>
    <definedName name="_xlnm.Print_Area" localSheetId="0">'Расчет НМЦ лота закупки'!$A$1:$Q$24</definedName>
  </definedNames>
  <calcPr calcId="191029"/>
</workbook>
</file>

<file path=xl/calcChain.xml><?xml version="1.0" encoding="utf-8"?>
<calcChain xmlns="http://schemas.openxmlformats.org/spreadsheetml/2006/main">
  <c r="P10" i="1" l="1"/>
  <c r="M10" i="1"/>
  <c r="J7" i="1" l="1"/>
  <c r="J6" i="1"/>
  <c r="P7" i="1" l="1"/>
  <c r="P6" i="1"/>
  <c r="M7" i="1"/>
  <c r="M6" i="1"/>
  <c r="G6" i="1"/>
  <c r="P8" i="1" l="1"/>
  <c r="M8" i="1"/>
  <c r="G7" i="1"/>
  <c r="G8" i="1" s="1"/>
  <c r="G10" i="1" s="1"/>
  <c r="G9" i="1" s="1"/>
  <c r="J8" i="1"/>
  <c r="J10" i="1" s="1"/>
  <c r="J9" i="1" s="1"/>
</calcChain>
</file>

<file path=xl/sharedStrings.xml><?xml version="1.0" encoding="utf-8"?>
<sst xmlns="http://schemas.openxmlformats.org/spreadsheetml/2006/main" count="38" uniqueCount="28">
  <si>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</si>
  <si>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</si>
  <si>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</si>
  <si>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</si>
  <si>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</si>
  <si>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</si>
  <si>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</si>
  <si>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</si>
  <si>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</si>
  <si>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</si>
  <si>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</si>
  <si>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</si>
  <si>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</si>
  <si>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</si>
  <si>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</si>
  <si>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Приложение №1</t>
  </si>
  <si>
    <t>________________ /</t>
  </si>
  <si>
    <t>Бензин Регуляр-92</t>
  </si>
  <si>
    <t>л</t>
  </si>
  <si>
    <t>Топливо дизельное Евро</t>
  </si>
  <si>
    <t>Начальник СМиТ филиала Курскэнерго ПАО "Россети Центр"                            _____________________/Татаренков Ю.С./</t>
  </si>
  <si>
    <t>Солянин Р.В./</t>
  </si>
  <si>
    <t>Расчет начальной максимальной цены лота/закупки (бензина и дизельного топлива для нужд Золотухинского РЭС) от 24.11.2022г.</t>
  </si>
  <si>
    <t>Руководитель дирекции по логистике и МТО ПАО "Россети Центр"</t>
  </si>
  <si>
    <t>Начальник управления обеспечения производства филиала ПАО "Россети Центр"-"Курскэнерго"  ____________________/Симонов И.В./</t>
  </si>
  <si>
    <t>За расчетную стоимость лота/закупки принять стоимость КП №1 -1 933 881,00 руб. без НДС.</t>
  </si>
  <si>
    <t>КП №1</t>
  </si>
  <si>
    <t>КП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</si>
</sst>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4"/>
  <sheetViews>
    <sheetView tabSelected="1" view="pageBreakPreview" zoomScale="120" zoomScaleNormal="112" zoomScaleSheetLayoutView="120" workbookViewId="0">
      <selection activeCell="N5" sqref="N5"/>
    </sheetView>
  </sheetViews>
  <sheetFormatPr defaultColWidth="9.140625" defaultRowHeight="15" x14ac:dyDescent="0.25"/>
  <cols>
    <col min="1" max="1" width="3" style="1" bestFit="1" customWidth="1"/>
    <col min="2" max="2" width="11.7109375" style="1" customWidth="1"/>
    <col min="3" max="3" width="21.140625" style="4" customWidth="1"/>
    <col min="4" max="4" width="4.140625" style="1" customWidth="1"/>
    <col min="5" max="5" width="11.42578125" style="1" customWidth="1"/>
    <col min="6" max="6" width="11.140625" style="2" bestFit="1" customWidth="1"/>
    <col min="7" max="7" width="13.85546875" style="2" customWidth="1"/>
    <col min="8" max="8" width="12.42578125" style="1" customWidth="1"/>
    <col min="9" max="9" width="11.140625" style="1" bestFit="1" customWidth="1"/>
    <col min="10" max="10" width="12.42578125" style="1" customWidth="1"/>
    <col min="11" max="11" width="11.28515625" style="1" customWidth="1"/>
    <col min="12" max="12" width="11" style="16" customWidth="1"/>
    <col min="13" max="13" width="13.85546875" style="16" customWidth="1"/>
    <col min="14" max="14" width="11.28515625" style="16" customWidth="1"/>
    <col min="15" max="15" width="10.7109375" style="16" customWidth="1"/>
    <col min="16" max="16" width="15.140625" style="16" customWidth="1"/>
    <col min="17" max="17" width="2.28515625" style="1" customWidth="1"/>
    <col min="18" max="16384" width="9.140625" style="1"/>
  </cols>
  <sheetData>
    <row r="1" spans="1:16" x14ac:dyDescent="0.25">
      <c r="P1" s="27" t="s">
        <v>15</v>
      </c>
    </row>
    <row r="2" spans="1:16" s="3" customFormat="1" ht="27.75" customHeight="1" x14ac:dyDescent="0.25">
      <c r="A2" s="44" t="s">
        <v>22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x14ac:dyDescent="0.25">
      <c r="B3" s="5"/>
      <c r="C3" s="6"/>
    </row>
    <row r="4" spans="1:16" ht="27.75" customHeight="1" x14ac:dyDescent="0.25">
      <c r="A4" s="52" t="s">
        <v>2</v>
      </c>
      <c r="B4" s="47" t="s">
        <v>9</v>
      </c>
      <c r="C4" s="47" t="s">
        <v>0</v>
      </c>
      <c r="D4" s="47" t="s">
        <v>1</v>
      </c>
      <c r="E4" s="47" t="s">
        <v>11</v>
      </c>
      <c r="F4" s="47"/>
      <c r="G4" s="47"/>
      <c r="H4" s="47" t="s">
        <v>7</v>
      </c>
      <c r="I4" s="47"/>
      <c r="J4" s="47"/>
      <c r="K4" s="45" t="s">
        <v>26</v>
      </c>
      <c r="L4" s="50"/>
      <c r="M4" s="46"/>
      <c r="N4" s="45" t="s">
        <v>27</v>
      </c>
      <c r="O4" s="50"/>
      <c r="P4" s="46"/>
    </row>
    <row r="5" spans="1:16" s="3" customFormat="1" ht="64.5" customHeight="1" thickBot="1" x14ac:dyDescent="0.3">
      <c r="A5" s="52"/>
      <c r="B5" s="47"/>
      <c r="C5" s="47"/>
      <c r="D5" s="51"/>
      <c r="E5" s="7" t="s">
        <v>5</v>
      </c>
      <c r="F5" s="7" t="s">
        <v>6</v>
      </c>
      <c r="G5" s="7" t="s">
        <v>10</v>
      </c>
      <c r="H5" s="7" t="s">
        <v>5</v>
      </c>
      <c r="I5" s="7" t="s">
        <v>6</v>
      </c>
      <c r="J5" s="7" t="s">
        <v>10</v>
      </c>
      <c r="K5" s="7" t="s">
        <v>5</v>
      </c>
      <c r="L5" s="7" t="s">
        <v>6</v>
      </c>
      <c r="M5" s="7" t="s">
        <v>10</v>
      </c>
      <c r="N5" s="7" t="s">
        <v>5</v>
      </c>
      <c r="O5" s="7" t="s">
        <v>6</v>
      </c>
      <c r="P5" s="7" t="s">
        <v>10</v>
      </c>
    </row>
    <row r="6" spans="1:16" s="3" customFormat="1" ht="29.45" customHeight="1" thickBot="1" x14ac:dyDescent="0.3">
      <c r="A6" s="29">
        <v>1</v>
      </c>
      <c r="B6" s="30">
        <v>2048007</v>
      </c>
      <c r="C6" s="33" t="s">
        <v>17</v>
      </c>
      <c r="D6" s="39" t="s">
        <v>18</v>
      </c>
      <c r="E6" s="40">
        <v>19330</v>
      </c>
      <c r="F6" s="42">
        <v>47.7</v>
      </c>
      <c r="G6" s="35">
        <f>E6*F6</f>
        <v>922041</v>
      </c>
      <c r="H6" s="40">
        <v>19330</v>
      </c>
      <c r="I6" s="41">
        <v>45.82</v>
      </c>
      <c r="J6" s="35">
        <f>H6*I6</f>
        <v>885700.6</v>
      </c>
      <c r="K6" s="40">
        <v>19330</v>
      </c>
      <c r="L6" s="42">
        <v>47.7</v>
      </c>
      <c r="M6" s="42">
        <f>K6*L6</f>
        <v>922041</v>
      </c>
      <c r="N6" s="40">
        <v>19330</v>
      </c>
      <c r="O6" s="42">
        <v>47.19</v>
      </c>
      <c r="P6" s="32">
        <f>N6*O6</f>
        <v>912182.7</v>
      </c>
    </row>
    <row r="7" spans="1:16" s="11" customFormat="1" ht="30.75" thickBot="1" x14ac:dyDescent="0.3">
      <c r="A7" s="9">
        <v>1</v>
      </c>
      <c r="B7" s="31">
        <v>2229769</v>
      </c>
      <c r="C7" s="34" t="s">
        <v>19</v>
      </c>
      <c r="D7" s="39" t="s">
        <v>18</v>
      </c>
      <c r="E7" s="40">
        <v>19200</v>
      </c>
      <c r="F7" s="42">
        <v>52.7</v>
      </c>
      <c r="G7" s="36">
        <f>F7*E7</f>
        <v>1011840</v>
      </c>
      <c r="H7" s="40">
        <v>19200</v>
      </c>
      <c r="I7" s="41">
        <v>51.07</v>
      </c>
      <c r="J7" s="35">
        <f>H7*I7</f>
        <v>980544</v>
      </c>
      <c r="K7" s="40">
        <v>19200</v>
      </c>
      <c r="L7" s="42">
        <v>52.7</v>
      </c>
      <c r="M7" s="42">
        <f>K7*L7</f>
        <v>1011840</v>
      </c>
      <c r="N7" s="40">
        <v>19200</v>
      </c>
      <c r="O7" s="42">
        <v>57.6</v>
      </c>
      <c r="P7" s="42">
        <f>N7*O7</f>
        <v>1105920</v>
      </c>
    </row>
    <row r="8" spans="1:16" s="12" customFormat="1" ht="14.25" x14ac:dyDescent="0.25">
      <c r="A8" s="53" t="s">
        <v>12</v>
      </c>
      <c r="B8" s="54"/>
      <c r="C8" s="55"/>
      <c r="D8" s="37"/>
      <c r="E8" s="38"/>
      <c r="F8" s="38"/>
      <c r="G8" s="28">
        <f>SUM(G6:G7)</f>
        <v>1933881</v>
      </c>
      <c r="H8" s="38"/>
      <c r="I8" s="38"/>
      <c r="J8" s="28">
        <f>SUM(J6:J7)</f>
        <v>1866244.6</v>
      </c>
      <c r="K8" s="38"/>
      <c r="L8" s="38"/>
      <c r="M8" s="38">
        <f>SUM(M6:M7)</f>
        <v>1933881</v>
      </c>
      <c r="N8" s="38"/>
      <c r="O8" s="28"/>
      <c r="P8" s="8">
        <f>SUM(P6:P7)</f>
        <v>2018102.7</v>
      </c>
    </row>
    <row r="9" spans="1:16" s="14" customFormat="1" x14ac:dyDescent="0.25">
      <c r="A9" s="53" t="s">
        <v>13</v>
      </c>
      <c r="B9" s="54"/>
      <c r="C9" s="55"/>
      <c r="D9" s="13"/>
      <c r="E9" s="13"/>
      <c r="F9" s="13"/>
      <c r="G9" s="43">
        <f>G10-G8</f>
        <v>386776.19999999972</v>
      </c>
      <c r="H9" s="10"/>
      <c r="I9" s="10"/>
      <c r="J9" s="43">
        <f>J10-J8</f>
        <v>373248.91999999993</v>
      </c>
      <c r="K9" s="10"/>
      <c r="L9" s="10"/>
      <c r="M9" s="43">
        <v>0</v>
      </c>
      <c r="N9" s="10"/>
      <c r="O9" s="10"/>
      <c r="P9" s="43">
        <v>0</v>
      </c>
    </row>
    <row r="10" spans="1:16" s="14" customFormat="1" x14ac:dyDescent="0.25">
      <c r="A10" s="53" t="s">
        <v>3</v>
      </c>
      <c r="B10" s="54"/>
      <c r="C10" s="55"/>
      <c r="D10" s="26"/>
      <c r="E10" s="26"/>
      <c r="F10" s="26"/>
      <c r="G10" s="8">
        <f>G8*1.2</f>
        <v>2320657.1999999997</v>
      </c>
      <c r="H10" s="8"/>
      <c r="I10" s="8"/>
      <c r="J10" s="8">
        <f>J8*1.2</f>
        <v>2239493.52</v>
      </c>
      <c r="K10" s="8"/>
      <c r="L10" s="10"/>
      <c r="M10" s="38">
        <f>SUM(M8:M9)</f>
        <v>1933881</v>
      </c>
      <c r="N10" s="8"/>
      <c r="O10" s="8"/>
      <c r="P10" s="8">
        <f>SUM(P8:P9)</f>
        <v>2018102.7</v>
      </c>
    </row>
    <row r="12" spans="1:16" x14ac:dyDescent="0.25">
      <c r="B12" s="48" t="s">
        <v>8</v>
      </c>
      <c r="C12" s="48"/>
      <c r="D12" s="48"/>
      <c r="E12" s="48"/>
      <c r="F12" s="48"/>
      <c r="G12" s="48"/>
      <c r="H12" s="48"/>
      <c r="I12" s="48"/>
      <c r="J12" s="48"/>
      <c r="K12" s="16"/>
    </row>
    <row r="13" spans="1:16" x14ac:dyDescent="0.25">
      <c r="B13" s="21" t="s">
        <v>25</v>
      </c>
      <c r="C13" s="21"/>
      <c r="D13" s="21"/>
      <c r="E13" s="21"/>
      <c r="F13" s="21"/>
      <c r="G13" s="21"/>
      <c r="H13" s="21"/>
      <c r="I13" s="21"/>
      <c r="J13" s="21"/>
      <c r="K13" s="16"/>
    </row>
    <row r="14" spans="1:16" x14ac:dyDescent="0.25">
      <c r="B14" s="49" t="s">
        <v>14</v>
      </c>
      <c r="C14" s="49"/>
      <c r="D14" s="49"/>
      <c r="E14" s="49"/>
      <c r="F14" s="49"/>
      <c r="G14" s="49"/>
      <c r="H14" s="49"/>
      <c r="I14" s="49"/>
      <c r="J14" s="49"/>
      <c r="K14" s="16"/>
    </row>
    <row r="15" spans="1:16" ht="15" customHeight="1" x14ac:dyDescent="0.25">
      <c r="C15" s="1"/>
      <c r="E15" s="22"/>
      <c r="F15" s="22"/>
      <c r="G15" s="1"/>
      <c r="K15" s="16"/>
      <c r="L15" s="3"/>
      <c r="M15" s="3"/>
      <c r="N15" s="3"/>
      <c r="O15" s="3"/>
      <c r="P15" s="3"/>
    </row>
    <row r="16" spans="1:16" x14ac:dyDescent="0.25">
      <c r="B16" s="49"/>
      <c r="C16" s="49"/>
      <c r="D16" s="49"/>
      <c r="E16" s="49"/>
      <c r="F16" s="49"/>
      <c r="G16" s="49"/>
      <c r="H16" s="49"/>
      <c r="I16" s="49"/>
      <c r="J16" s="49"/>
      <c r="K16" s="49"/>
    </row>
    <row r="17" spans="1:16" s="15" customFormat="1" x14ac:dyDescent="0.25">
      <c r="A17" s="1"/>
      <c r="B17" s="57" t="s">
        <v>20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</row>
    <row r="18" spans="1:16" s="15" customFormat="1" x14ac:dyDescent="0.25">
      <c r="A18" s="1"/>
      <c r="B18" s="1"/>
      <c r="C18" s="1"/>
      <c r="D18" s="1"/>
      <c r="E18" s="22"/>
      <c r="F18" s="22"/>
      <c r="G18" s="1"/>
      <c r="H18" s="1"/>
      <c r="I18" s="1"/>
      <c r="J18" s="1"/>
      <c r="K18" s="16"/>
      <c r="L18" s="17"/>
      <c r="M18" s="17"/>
      <c r="N18" s="17"/>
      <c r="O18" s="17"/>
      <c r="P18" s="17"/>
    </row>
    <row r="19" spans="1:16" s="15" customFormat="1" x14ac:dyDescent="0.25">
      <c r="B19" s="56" t="s">
        <v>24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</row>
    <row r="20" spans="1:16" s="15" customFormat="1" x14ac:dyDescent="0.25">
      <c r="B20" s="18"/>
      <c r="C20" s="23"/>
      <c r="D20" s="18"/>
      <c r="E20" s="19"/>
      <c r="F20" s="20"/>
      <c r="K20" s="17"/>
      <c r="L20" s="17"/>
      <c r="M20" s="17"/>
      <c r="N20" s="17"/>
      <c r="O20" s="17"/>
      <c r="P20" s="17"/>
    </row>
    <row r="21" spans="1:16" s="15" customFormat="1" x14ac:dyDescent="0.25">
      <c r="B21" s="24" t="s">
        <v>4</v>
      </c>
      <c r="C21" s="24"/>
      <c r="D21" s="24"/>
      <c r="E21" s="25"/>
      <c r="F21" s="25"/>
      <c r="K21" s="17"/>
      <c r="L21" s="17"/>
      <c r="M21" s="17"/>
      <c r="N21" s="17"/>
      <c r="O21" s="17"/>
      <c r="P21" s="17"/>
    </row>
    <row r="22" spans="1:16" x14ac:dyDescent="0.25">
      <c r="A22" s="15"/>
      <c r="B22" s="24" t="s">
        <v>23</v>
      </c>
      <c r="C22" s="24"/>
      <c r="D22" s="24"/>
      <c r="E22" s="25"/>
      <c r="F22" s="25"/>
      <c r="G22" s="15"/>
      <c r="H22" s="1" t="s">
        <v>16</v>
      </c>
      <c r="I22" s="23"/>
      <c r="J22" s="23" t="s">
        <v>21</v>
      </c>
      <c r="K22" s="17"/>
    </row>
    <row r="23" spans="1:16" x14ac:dyDescent="0.25">
      <c r="E23" s="2"/>
      <c r="G23" s="1"/>
      <c r="K23" s="16"/>
    </row>
    <row r="24" spans="1:16" x14ac:dyDescent="0.25">
      <c r="E24" s="2"/>
      <c r="G24" s="1"/>
      <c r="K24" s="16"/>
    </row>
  </sheetData>
  <mergeCells count="17">
    <mergeCell ref="B19:P19"/>
    <mergeCell ref="B17:P17"/>
    <mergeCell ref="N4:P4"/>
    <mergeCell ref="A2:P2"/>
    <mergeCell ref="B12:J12"/>
    <mergeCell ref="B16:K16"/>
    <mergeCell ref="K4:M4"/>
    <mergeCell ref="H4:J4"/>
    <mergeCell ref="E4:G4"/>
    <mergeCell ref="D4:D5"/>
    <mergeCell ref="C4:C5"/>
    <mergeCell ref="B4:B5"/>
    <mergeCell ref="A4:A5"/>
    <mergeCell ref="A8:C8"/>
    <mergeCell ref="A10:C10"/>
    <mergeCell ref="A9:C9"/>
    <mergeCell ref="B14:J14"/>
  </mergeCells>
  <printOptions horizontalCentered="1"/>
  <pageMargins left="0.25" right="0.25" top="0.75" bottom="0.75" header="0.3" footer="0.3"/>
  <pageSetup paperSize="9" scale="6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2021-11-12T08:21:59Z</cp:lastPrinted>
  <dcterms:created xsi:type="dcterms:W3CDTF">2014-06-26T05:52:50Z</dcterms:created>
  <dcterms:modified xsi:type="dcterms:W3CDTF">2022-12-16T06:41:37Z</dcterms:modified>
</cp:coreProperties>
</file>