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60" windowWidth="25440" windowHeight="10275" activeTab="1"/>
  </bookViews>
  <sheets>
    <sheet name="УП 4кв 2021 Центр" sheetId="1" r:id="rId1"/>
    <sheet name="Калькулятор" sheetId="2" r:id="rId2"/>
  </sheets>
  <definedNames>
    <definedName name="_xlnm._FilterDatabase" localSheetId="0" hidden="1">'УП 4кв 2021 Центр'!$A$4:$BF$31</definedName>
  </definedNames>
  <calcPr calcId="152511"/>
</workbook>
</file>

<file path=xl/calcChain.xml><?xml version="1.0" encoding="utf-8"?>
<calcChain xmlns="http://schemas.openxmlformats.org/spreadsheetml/2006/main">
  <c r="P8" i="2" l="1"/>
  <c r="P9" i="2"/>
  <c r="P10" i="2"/>
  <c r="N8" i="2"/>
  <c r="N9" i="2"/>
  <c r="N10" i="2"/>
  <c r="M8" i="2"/>
  <c r="M9" i="2"/>
  <c r="M10" i="2"/>
  <c r="P7" i="2"/>
  <c r="N7" i="2"/>
  <c r="M7" i="2"/>
  <c r="I9" i="2" l="1"/>
  <c r="I10" i="2"/>
  <c r="I8" i="2"/>
  <c r="I7" i="2"/>
  <c r="R10" i="2" l="1"/>
  <c r="R9" i="2"/>
  <c r="R8" i="2"/>
  <c r="R7" i="2"/>
  <c r="R11" i="2" l="1"/>
  <c r="R12" i="2" s="1"/>
  <c r="R13" i="2" s="1"/>
</calcChain>
</file>

<file path=xl/sharedStrings.xml><?xml version="1.0" encoding="utf-8"?>
<sst xmlns="http://schemas.openxmlformats.org/spreadsheetml/2006/main" count="152" uniqueCount="73">
  <si>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</si>
  <si>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</si>
  <si>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</si>
  <si>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</si>
  <si>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</si>
  <si>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</si>
  <si>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</si>
  <si>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</si>
  <si>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</si>
  <si>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</si>
  <si>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</si>
  <si>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</si>
  <si>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</si>
  <si>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</si>
  <si>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</si>
  <si>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</si>
  <si>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</si>
  <si>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</si>
  <si>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</si>
  <si>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</si>
  <si>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</si>
  <si>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</si>
  <si>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</si>
  <si>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</si>
  <si>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</si>
  <si>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</si>
  <si>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</si>
  <si>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</si>
  <si>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</si>
  <si>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</si>
  <si>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</si>
  <si>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</si>
  <si>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</si>
  <si>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</si>
  <si>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</si>
  <si>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</si>
  <si>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</si>
  <si>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</si>
  <si>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</si>
  <si>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</si>
  <si>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</si>
  <si>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</si>
  <si>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</si>
  <si>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</si>
  <si>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</si>
  <si>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</si>
  <si>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</si>
  <si>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</si>
  <si>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 xml:space="preserve">Текущий уровень цен </t>
  </si>
  <si>
    <t>Объем работ по расчетному объекту</t>
  </si>
  <si>
    <t>Индекс- дефлятор на 2022г</t>
  </si>
  <si>
    <t xml:space="preserve">Оборудование </t>
  </si>
  <si>
    <t>4 кв.2021</t>
  </si>
  <si>
    <t>1 км</t>
  </si>
  <si>
    <t>ИТОГО без НДС:</t>
  </si>
  <si>
    <t>НДС 20%</t>
  </si>
  <si>
    <t>Итого с НДС:</t>
  </si>
  <si>
    <t>Индекс- дефлятор на 2023г</t>
  </si>
  <si>
    <t>Стоимость лота "под ключ", 
тыс. руб. без учета НДС с учётом индексов-дефляторов на 2023</t>
  </si>
  <si>
    <t>О.А. Широков</t>
  </si>
  <si>
    <t>Наименование работ</t>
  </si>
  <si>
    <t>Прочее</t>
  </si>
  <si>
    <t xml:space="preserve">Стоимость единичного показателя стоимости работ по объекту-аналогу, руб. без учета НДС в текущем уровне цен утверждения  ПСД </t>
  </si>
  <si>
    <t>И.М. Боброва</t>
  </si>
  <si>
    <t>Заместитель директора по инвестиционной деятельности 
филиала ПАО "Россети Центр" - "Смоленскэнерго"</t>
  </si>
  <si>
    <t>Составил: Специалист 2 кат. УИ</t>
  </si>
  <si>
    <t>Торгово-закупочная процедура будет проводиться по единичным расценкам.</t>
  </si>
  <si>
    <r>
      <t xml:space="preserve">Предельная стоимость договора, заключаемого по результатам торгово-закупочной процедуры, определена в соответствии с источником финансирования в Инвестиционной программе филиала ПАО "Россети Центр"-"Смоленскэнерго" и состовляет </t>
    </r>
    <r>
      <rPr>
        <b/>
        <i/>
        <sz val="18"/>
        <color theme="1"/>
        <rFont val="Times New Roman"/>
        <family val="1"/>
        <charset val="204"/>
      </rPr>
      <t>10 690 319 руб. 00 коп. без НДС.</t>
    </r>
  </si>
  <si>
    <t>Расчет начальной максимальной цены закупки 
проектно-изыскательских, строительно-монтажных, пусконаладочных работ на объектах распределительной сети КВЛ 6-10/0,4 кВ Смоленской области для технологического присоединения заявителей 
филиала ПАО «Россети Центр» - «Смоленскэнерго» (Технологическое присоединение до 150 кВт)</t>
  </si>
  <si>
    <t>Согласовано: Начальник  СО УИ</t>
  </si>
  <si>
    <t>Ю.Н. Журов</t>
  </si>
  <si>
    <t>Единичная расценка стоимости работ определена в соответствии с Приказом №544-ЦА от 30.11.2021 г. "Об утверждении удельных показателей стоимости строительства объектов капитального характера для типовых технических решений, применяемых в распределительных сетях филиалов ПАО "Россети Центра", ПАО "Россети Центра и Приволжья" и указана в графе 19.</t>
  </si>
  <si>
    <t>Единичный показатель
1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</si>
</sst>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783">
    <xf numFmtId="0" fontId="0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6" fillId="0" borderId="1">
      <alignment horizontal="center"/>
    </xf>
    <xf numFmtId="0" fontId="5" fillId="0" borderId="0">
      <alignment vertical="top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8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0" fontId="10" fillId="20" borderId="9" applyNumberFormat="0" applyAlignment="0" applyProtection="0"/>
    <xf numFmtId="0" fontId="11" fillId="20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15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6" fillId="21" borderId="14" applyNumberFormat="0" applyAlignment="0" applyProtection="0"/>
    <xf numFmtId="0" fontId="6" fillId="0" borderId="1">
      <alignment horizontal="center" wrapText="1"/>
    </xf>
    <xf numFmtId="0" fontId="5" fillId="0" borderId="0">
      <alignment vertical="top"/>
    </xf>
    <xf numFmtId="0" fontId="5" fillId="0" borderId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5" applyNumberFormat="0" applyFont="0" applyAlignment="0" applyProtection="0"/>
    <xf numFmtId="0" fontId="6" fillId="0" borderId="1">
      <alignment horizontal="center"/>
    </xf>
    <xf numFmtId="0" fontId="5" fillId="0" borderId="0"/>
    <xf numFmtId="0" fontId="6" fillId="0" borderId="1">
      <alignment horizontal="center" wrapText="1"/>
    </xf>
    <xf numFmtId="0" fontId="5" fillId="0" borderId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>
      <alignment horizontal="center"/>
    </xf>
    <xf numFmtId="0" fontId="6" fillId="0" borderId="0">
      <alignment horizontal="left" vertical="top"/>
    </xf>
    <xf numFmtId="0" fontId="23" fillId="4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8" applyNumberFormat="0" applyAlignment="0" applyProtection="0"/>
    <xf numFmtId="0" fontId="10" fillId="20" borderId="9" applyNumberFormat="0" applyAlignment="0" applyProtection="0"/>
    <xf numFmtId="0" fontId="11" fillId="20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21" borderId="14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5" applyNumberFormat="0" applyFont="0" applyAlignment="0" applyProtection="0"/>
    <xf numFmtId="0" fontId="5" fillId="0" borderId="0"/>
    <xf numFmtId="0" fontId="21" fillId="0" borderId="16" applyNumberFormat="0" applyFill="0" applyAlignment="0" applyProtection="0"/>
    <xf numFmtId="0" fontId="2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4" fillId="0" borderId="0"/>
    <xf numFmtId="0" fontId="24" fillId="0" borderId="0"/>
    <xf numFmtId="0" fontId="5" fillId="0" borderId="0"/>
    <xf numFmtId="0" fontId="26" fillId="0" borderId="0"/>
    <xf numFmtId="0" fontId="7" fillId="0" borderId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6" fillId="0" borderId="17">
      <alignment horizontal="center"/>
    </xf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41" borderId="0" applyNumberFormat="0" applyBorder="0" applyAlignment="0" applyProtection="0"/>
    <xf numFmtId="0" fontId="9" fillId="29" borderId="8" applyNumberFormat="0" applyAlignment="0" applyProtection="0"/>
    <xf numFmtId="0" fontId="6" fillId="0" borderId="17">
      <alignment horizontal="center"/>
    </xf>
    <xf numFmtId="0" fontId="10" fillId="42" borderId="9" applyNumberFormat="0" applyAlignment="0" applyProtection="0"/>
    <xf numFmtId="0" fontId="11" fillId="42" borderId="8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6" fillId="43" borderId="14" applyNumberFormat="0" applyAlignment="0" applyProtection="0"/>
    <xf numFmtId="0" fontId="6" fillId="0" borderId="17">
      <alignment horizontal="center" wrapText="1"/>
    </xf>
    <xf numFmtId="0" fontId="18" fillId="44" borderId="0" applyNumberFormat="0" applyBorder="0" applyAlignment="0" applyProtection="0"/>
    <xf numFmtId="0" fontId="24" fillId="0" borderId="0"/>
    <xf numFmtId="0" fontId="7" fillId="0" borderId="0"/>
    <xf numFmtId="0" fontId="5" fillId="0" borderId="0"/>
    <xf numFmtId="0" fontId="6" fillId="0" borderId="17">
      <alignment horizontal="center" wrapText="1"/>
    </xf>
    <xf numFmtId="0" fontId="19" fillId="25" borderId="0" applyNumberFormat="0" applyBorder="0" applyAlignment="0" applyProtection="0"/>
    <xf numFmtId="0" fontId="7" fillId="23" borderId="15" applyNumberFormat="0" applyFont="0" applyAlignment="0" applyProtection="0"/>
    <xf numFmtId="0" fontId="24" fillId="45" borderId="15" applyNumberFormat="0" applyAlignment="0" applyProtection="0"/>
    <xf numFmtId="9" fontId="7" fillId="0" borderId="0" applyFont="0" applyFill="0" applyBorder="0" applyAlignment="0" applyProtection="0"/>
    <xf numFmtId="0" fontId="6" fillId="0" borderId="17">
      <alignment horizontal="center"/>
    </xf>
    <xf numFmtId="0" fontId="6" fillId="0" borderId="17">
      <alignment horizontal="center" wrapText="1"/>
    </xf>
    <xf numFmtId="0" fontId="7" fillId="0" borderId="0"/>
    <xf numFmtId="0" fontId="23" fillId="26" borderId="0" applyNumberFormat="0" applyBorder="0" applyAlignment="0" applyProtection="0"/>
    <xf numFmtId="0" fontId="15" fillId="0" borderId="13" applyNumberFormat="0" applyFill="0" applyAlignment="0" applyProtection="0"/>
    <xf numFmtId="0" fontId="9" fillId="29" borderId="8" applyNumberFormat="0" applyAlignment="0" applyProtection="0"/>
    <xf numFmtId="0" fontId="19" fillId="25" borderId="0" applyNumberFormat="0" applyBorder="0" applyAlignment="0" applyProtection="0"/>
    <xf numFmtId="0" fontId="8" fillId="39" borderId="0" applyNumberFormat="0" applyBorder="0" applyAlignment="0" applyProtection="0"/>
    <xf numFmtId="0" fontId="19" fillId="25" borderId="0" applyNumberFormat="0" applyBorder="0" applyAlignment="0" applyProtection="0"/>
    <xf numFmtId="0" fontId="1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4" fillId="45" borderId="15" applyNumberFormat="0" applyAlignment="0" applyProtection="0"/>
    <xf numFmtId="0" fontId="12" fillId="0" borderId="10" applyNumberFormat="0" applyFill="0" applyAlignment="0" applyProtection="0"/>
    <xf numFmtId="0" fontId="7" fillId="30" borderId="0" applyNumberFormat="0" applyBorder="0" applyAlignment="0" applyProtection="0"/>
    <xf numFmtId="0" fontId="21" fillId="0" borderId="16" applyNumberFormat="0" applyFill="0" applyAlignment="0" applyProtection="0"/>
    <xf numFmtId="0" fontId="16" fillId="43" borderId="14" applyNumberFormat="0" applyAlignment="0" applyProtection="0"/>
    <xf numFmtId="0" fontId="22" fillId="0" borderId="0" applyNumberFormat="0" applyFill="0" applyBorder="0" applyAlignment="0" applyProtection="0"/>
    <xf numFmtId="0" fontId="31" fillId="0" borderId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38" fontId="3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3" fillId="0" borderId="0"/>
    <xf numFmtId="0" fontId="30" fillId="46" borderId="0">
      <alignment horizontal="left" vertical="center"/>
    </xf>
    <xf numFmtId="0" fontId="30" fillId="46" borderId="0">
      <alignment horizontal="right" vertical="center"/>
    </xf>
    <xf numFmtId="0" fontId="30" fillId="46" borderId="0">
      <alignment horizontal="left" vertical="center"/>
    </xf>
    <xf numFmtId="0" fontId="30" fillId="46" borderId="0">
      <alignment horizontal="center" vertical="center"/>
    </xf>
    <xf numFmtId="0" fontId="34" fillId="46" borderId="0">
      <alignment horizontal="left" vertical="center"/>
    </xf>
    <xf numFmtId="0" fontId="28" fillId="46" borderId="0">
      <alignment horizontal="left" vertical="top"/>
    </xf>
    <xf numFmtId="0" fontId="30" fillId="46" borderId="0">
      <alignment horizontal="center" vertical="top"/>
    </xf>
    <xf numFmtId="0" fontId="34" fillId="46" borderId="0">
      <alignment horizontal="left" vertical="center"/>
    </xf>
    <xf numFmtId="0" fontId="30" fillId="46" borderId="0">
      <alignment horizontal="center" vertical="center"/>
    </xf>
    <xf numFmtId="0" fontId="28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left" vertical="center"/>
    </xf>
    <xf numFmtId="0" fontId="30" fillId="46" borderId="0">
      <alignment horizontal="left" vertical="center"/>
    </xf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24" fillId="0" borderId="0"/>
    <xf numFmtId="0" fontId="36" fillId="0" borderId="0"/>
    <xf numFmtId="0" fontId="24" fillId="0" borderId="0"/>
    <xf numFmtId="0" fontId="24" fillId="0" borderId="0"/>
    <xf numFmtId="0" fontId="27" fillId="0" borderId="0"/>
    <xf numFmtId="170" fontId="24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15" fillId="0" borderId="13" applyNumberFormat="0" applyFill="0" applyAlignment="0" applyProtection="0"/>
    <xf numFmtId="0" fontId="24" fillId="45" borderId="15" applyNumberFormat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7" fillId="0" borderId="0"/>
    <xf numFmtId="0" fontId="37" fillId="0" borderId="0"/>
    <xf numFmtId="0" fontId="1" fillId="0" borderId="0"/>
    <xf numFmtId="164" fontId="42" fillId="48" borderId="0">
      <alignment vertical="top"/>
    </xf>
    <xf numFmtId="38" fontId="5" fillId="0" borderId="0">
      <alignment vertical="top"/>
    </xf>
    <xf numFmtId="173" fontId="24" fillId="49" borderId="20" applyNumberFormat="0" applyFont="0">
      <alignment shrinkToFit="1"/>
      <protection locked="0"/>
    </xf>
    <xf numFmtId="0" fontId="24" fillId="0" borderId="0"/>
    <xf numFmtId="173" fontId="24" fillId="0" borderId="0"/>
    <xf numFmtId="173" fontId="24" fillId="0" borderId="0"/>
    <xf numFmtId="0" fontId="24" fillId="0" borderId="0"/>
    <xf numFmtId="173" fontId="24" fillId="0" borderId="0"/>
    <xf numFmtId="173" fontId="24" fillId="0" borderId="0"/>
    <xf numFmtId="174" fontId="24" fillId="50" borderId="0" applyFont="0" applyBorder="0">
      <alignment horizontal="center" vertical="center" shrinkToFit="1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3" fontId="44" fillId="0" borderId="0">
      <protection locked="0"/>
    </xf>
    <xf numFmtId="173" fontId="44" fillId="0" borderId="0">
      <protection locked="0"/>
    </xf>
    <xf numFmtId="173" fontId="43" fillId="0" borderId="21">
      <protection locked="0"/>
    </xf>
    <xf numFmtId="0" fontId="7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0" fontId="8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0" fontId="8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0" fontId="8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0" fontId="8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0" fontId="8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45" fillId="53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45" fillId="56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45" fillId="59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45" fillId="55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45" fillId="53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0" fontId="45" fillId="65" borderId="0" applyNumberFormat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4" fontId="28" fillId="0" borderId="0" applyFont="0" applyBorder="0">
      <alignment vertical="top"/>
    </xf>
    <xf numFmtId="14" fontId="46" fillId="0" borderId="0">
      <alignment vertical="top"/>
    </xf>
    <xf numFmtId="38" fontId="5" fillId="0" borderId="0">
      <alignment vertical="top"/>
    </xf>
    <xf numFmtId="0" fontId="47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173" fontId="48" fillId="0" borderId="0" applyFont="0" applyFill="0" applyBorder="0" applyAlignment="0" applyProtection="0"/>
    <xf numFmtId="173" fontId="5" fillId="0" borderId="0">
      <alignment vertical="top"/>
    </xf>
    <xf numFmtId="38" fontId="5" fillId="0" borderId="0">
      <alignment vertical="top"/>
    </xf>
    <xf numFmtId="0" fontId="41" fillId="0" borderId="0"/>
    <xf numFmtId="173" fontId="69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9" fillId="0" borderId="0"/>
    <xf numFmtId="173" fontId="7" fillId="0" borderId="0"/>
    <xf numFmtId="173" fontId="7" fillId="0" borderId="0"/>
    <xf numFmtId="0" fontId="39" fillId="0" borderId="0"/>
    <xf numFmtId="173" fontId="24" fillId="0" borderId="0"/>
    <xf numFmtId="173" fontId="24" fillId="0" borderId="0"/>
    <xf numFmtId="173" fontId="49" fillId="0" borderId="0"/>
    <xf numFmtId="0" fontId="39" fillId="0" borderId="0"/>
    <xf numFmtId="173" fontId="5" fillId="0" borderId="0"/>
    <xf numFmtId="173" fontId="38" fillId="0" borderId="0"/>
    <xf numFmtId="0" fontId="5" fillId="0" borderId="0"/>
    <xf numFmtId="173" fontId="50" fillId="0" borderId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173" fontId="40" fillId="0" borderId="0" applyNumberFormat="0">
      <alignment horizontal="left"/>
    </xf>
    <xf numFmtId="4" fontId="5" fillId="49" borderId="23" applyNumberFormat="0" applyProtection="0">
      <alignment vertical="center"/>
    </xf>
    <xf numFmtId="4" fontId="5" fillId="49" borderId="23" applyNumberFormat="0" applyProtection="0">
      <alignment vertical="center"/>
    </xf>
    <xf numFmtId="4" fontId="5" fillId="49" borderId="23" applyNumberFormat="0" applyProtection="0">
      <alignment vertical="center"/>
    </xf>
    <xf numFmtId="4" fontId="5" fillId="49" borderId="23" applyNumberFormat="0" applyProtection="0">
      <alignment vertical="center"/>
    </xf>
    <xf numFmtId="4" fontId="5" fillId="49" borderId="23" applyNumberFormat="0" applyProtection="0">
      <alignment horizontal="left" vertical="center" indent="1"/>
    </xf>
    <xf numFmtId="4" fontId="5" fillId="49" borderId="23" applyNumberFormat="0" applyProtection="0">
      <alignment horizontal="left" vertical="center" indent="1"/>
    </xf>
    <xf numFmtId="4" fontId="5" fillId="49" borderId="23" applyNumberFormat="0" applyProtection="0">
      <alignment horizontal="left" vertical="center" indent="1"/>
    </xf>
    <xf numFmtId="4" fontId="5" fillId="4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4" fontId="5" fillId="70" borderId="23" applyNumberFormat="0" applyProtection="0">
      <alignment horizontal="right" vertical="center"/>
    </xf>
    <xf numFmtId="4" fontId="5" fillId="70" borderId="23" applyNumberFormat="0" applyProtection="0">
      <alignment horizontal="right" vertical="center"/>
    </xf>
    <xf numFmtId="4" fontId="5" fillId="71" borderId="23" applyNumberFormat="0" applyProtection="0">
      <alignment horizontal="right" vertical="center"/>
    </xf>
    <xf numFmtId="4" fontId="5" fillId="71" borderId="23" applyNumberFormat="0" applyProtection="0">
      <alignment horizontal="right" vertical="center"/>
    </xf>
    <xf numFmtId="4" fontId="5" fillId="72" borderId="23" applyNumberFormat="0" applyProtection="0">
      <alignment horizontal="right" vertical="center"/>
    </xf>
    <xf numFmtId="4" fontId="5" fillId="72" borderId="23" applyNumberFormat="0" applyProtection="0">
      <alignment horizontal="right" vertical="center"/>
    </xf>
    <xf numFmtId="4" fontId="5" fillId="73" borderId="23" applyNumberFormat="0" applyProtection="0">
      <alignment horizontal="right" vertical="center"/>
    </xf>
    <xf numFmtId="4" fontId="5" fillId="73" borderId="23" applyNumberFormat="0" applyProtection="0">
      <alignment horizontal="right" vertical="center"/>
    </xf>
    <xf numFmtId="4" fontId="5" fillId="74" borderId="23" applyNumberFormat="0" applyProtection="0">
      <alignment horizontal="right" vertical="center"/>
    </xf>
    <xf numFmtId="4" fontId="5" fillId="74" borderId="23" applyNumberFormat="0" applyProtection="0">
      <alignment horizontal="right" vertical="center"/>
    </xf>
    <xf numFmtId="4" fontId="5" fillId="75" borderId="23" applyNumberFormat="0" applyProtection="0">
      <alignment horizontal="right" vertical="center"/>
    </xf>
    <xf numFmtId="4" fontId="5" fillId="75" borderId="23" applyNumberFormat="0" applyProtection="0">
      <alignment horizontal="right" vertical="center"/>
    </xf>
    <xf numFmtId="4" fontId="5" fillId="76" borderId="23" applyNumberFormat="0" applyProtection="0">
      <alignment horizontal="right" vertical="center"/>
    </xf>
    <xf numFmtId="4" fontId="5" fillId="76" borderId="23" applyNumberFormat="0" applyProtection="0">
      <alignment horizontal="right" vertical="center"/>
    </xf>
    <xf numFmtId="4" fontId="5" fillId="77" borderId="23" applyNumberFormat="0" applyProtection="0">
      <alignment horizontal="right" vertical="center"/>
    </xf>
    <xf numFmtId="4" fontId="5" fillId="77" borderId="23" applyNumberFormat="0" applyProtection="0">
      <alignment horizontal="right" vertical="center"/>
    </xf>
    <xf numFmtId="4" fontId="5" fillId="78" borderId="23" applyNumberFormat="0" applyProtection="0">
      <alignment horizontal="right" vertical="center"/>
    </xf>
    <xf numFmtId="4" fontId="5" fillId="78" borderId="23" applyNumberFormat="0" applyProtection="0">
      <alignment horizontal="right" vertical="center"/>
    </xf>
    <xf numFmtId="4" fontId="5" fillId="79" borderId="23" applyNumberFormat="0" applyProtection="0">
      <alignment horizontal="left" vertical="center" indent="1"/>
    </xf>
    <xf numFmtId="4" fontId="5" fillId="79" borderId="23" applyNumberFormat="0" applyProtection="0">
      <alignment horizontal="left" vertical="center" indent="1"/>
    </xf>
    <xf numFmtId="4" fontId="5" fillId="80" borderId="24" applyNumberFormat="0" applyProtection="0">
      <alignment horizontal="left" vertical="center" indent="1"/>
    </xf>
    <xf numFmtId="4" fontId="5" fillId="80" borderId="24" applyNumberFormat="0" applyProtection="0">
      <alignment horizontal="left" vertical="center" indent="1"/>
    </xf>
    <xf numFmtId="4" fontId="5" fillId="81" borderId="0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4" fontId="5" fillId="80" borderId="23" applyNumberFormat="0" applyProtection="0">
      <alignment horizontal="left" vertical="center" indent="1"/>
    </xf>
    <xf numFmtId="4" fontId="5" fillId="80" borderId="23" applyNumberFormat="0" applyProtection="0">
      <alignment horizontal="left" vertical="center" indent="1"/>
    </xf>
    <xf numFmtId="4" fontId="5" fillId="82" borderId="23" applyNumberFormat="0" applyProtection="0">
      <alignment horizontal="left" vertical="center" indent="1"/>
    </xf>
    <xf numFmtId="4" fontId="5" fillId="82" borderId="23" applyNumberFormat="0" applyProtection="0">
      <alignment horizontal="left" vertical="center" indent="1"/>
    </xf>
    <xf numFmtId="173" fontId="52" fillId="82" borderId="23" applyNumberFormat="0" applyProtection="0">
      <alignment horizontal="left" vertical="center" indent="1"/>
    </xf>
    <xf numFmtId="173" fontId="52" fillId="82" borderId="23" applyNumberFormat="0" applyProtection="0">
      <alignment horizontal="left" vertical="center" indent="1"/>
    </xf>
    <xf numFmtId="173" fontId="52" fillId="82" borderId="23" applyNumberFormat="0" applyProtection="0">
      <alignment horizontal="left" vertical="center" indent="1"/>
    </xf>
    <xf numFmtId="173" fontId="52" fillId="82" borderId="23" applyNumberFormat="0" applyProtection="0">
      <alignment horizontal="left" vertical="center" indent="1"/>
    </xf>
    <xf numFmtId="173" fontId="52" fillId="83" borderId="23" applyNumberFormat="0" applyProtection="0">
      <alignment horizontal="left" vertical="center" indent="1"/>
    </xf>
    <xf numFmtId="173" fontId="52" fillId="83" borderId="23" applyNumberFormat="0" applyProtection="0">
      <alignment horizontal="left" vertical="center" indent="1"/>
    </xf>
    <xf numFmtId="173" fontId="52" fillId="83" borderId="23" applyNumberFormat="0" applyProtection="0">
      <alignment horizontal="left" vertical="center" indent="1"/>
    </xf>
    <xf numFmtId="173" fontId="52" fillId="83" borderId="23" applyNumberFormat="0" applyProtection="0">
      <alignment horizontal="left" vertical="center" indent="1"/>
    </xf>
    <xf numFmtId="173" fontId="52" fillId="84" borderId="23" applyNumberFormat="0" applyProtection="0">
      <alignment horizontal="left" vertical="center" indent="1"/>
    </xf>
    <xf numFmtId="173" fontId="52" fillId="84" borderId="23" applyNumberFormat="0" applyProtection="0">
      <alignment horizontal="left" vertical="center" indent="1"/>
    </xf>
    <xf numFmtId="173" fontId="52" fillId="84" borderId="23" applyNumberFormat="0" applyProtection="0">
      <alignment horizontal="left" vertical="center" indent="1"/>
    </xf>
    <xf numFmtId="173" fontId="52" fillId="84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0" fontId="53" fillId="46" borderId="25" applyNumberFormat="0">
      <protection locked="0"/>
    </xf>
    <xf numFmtId="0" fontId="54" fillId="85" borderId="26" applyBorder="0"/>
    <xf numFmtId="4" fontId="5" fillId="86" borderId="23" applyNumberFormat="0" applyProtection="0">
      <alignment vertical="center"/>
    </xf>
    <xf numFmtId="4" fontId="5" fillId="86" borderId="23" applyNumberFormat="0" applyProtection="0">
      <alignment vertical="center"/>
    </xf>
    <xf numFmtId="4" fontId="5" fillId="86" borderId="23" applyNumberFormat="0" applyProtection="0">
      <alignment vertical="center"/>
    </xf>
    <xf numFmtId="4" fontId="5" fillId="86" borderId="23" applyNumberFormat="0" applyProtection="0">
      <alignment vertical="center"/>
    </xf>
    <xf numFmtId="4" fontId="5" fillId="86" borderId="23" applyNumberFormat="0" applyProtection="0">
      <alignment horizontal="left" vertical="center" indent="1"/>
    </xf>
    <xf numFmtId="4" fontId="5" fillId="86" borderId="23" applyNumberFormat="0" applyProtection="0">
      <alignment horizontal="left" vertical="center" indent="1"/>
    </xf>
    <xf numFmtId="4" fontId="5" fillId="86" borderId="23" applyNumberFormat="0" applyProtection="0">
      <alignment horizontal="left" vertical="center" indent="1"/>
    </xf>
    <xf numFmtId="4" fontId="5" fillId="86" borderId="23" applyNumberFormat="0" applyProtection="0">
      <alignment horizontal="left" vertical="center" indent="1"/>
    </xf>
    <xf numFmtId="4" fontId="5" fillId="80" borderId="23" applyNumberFormat="0" applyProtection="0">
      <alignment horizontal="right" vertical="center"/>
    </xf>
    <xf numFmtId="4" fontId="5" fillId="80" borderId="23" applyNumberFormat="0" applyProtection="0">
      <alignment horizontal="right" vertical="center"/>
    </xf>
    <xf numFmtId="4" fontId="5" fillId="80" borderId="23" applyNumberFormat="0" applyProtection="0">
      <alignment horizontal="right" vertical="center"/>
    </xf>
    <xf numFmtId="4" fontId="5" fillId="80" borderId="23" applyNumberFormat="0" applyProtection="0">
      <alignment horizontal="right" vertical="center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2" fillId="69" borderId="23" applyNumberFormat="0" applyProtection="0">
      <alignment horizontal="left" vertical="center" indent="1"/>
    </xf>
    <xf numFmtId="173" fontId="5" fillId="0" borderId="0"/>
    <xf numFmtId="0" fontId="55" fillId="87" borderId="1"/>
    <xf numFmtId="4" fontId="5" fillId="80" borderId="23" applyNumberFormat="0" applyProtection="0">
      <alignment horizontal="right" vertical="center"/>
    </xf>
    <xf numFmtId="4" fontId="5" fillId="80" borderId="23" applyNumberFormat="0" applyProtection="0">
      <alignment horizontal="right" vertical="center"/>
    </xf>
    <xf numFmtId="0" fontId="56" fillId="0" borderId="0" applyNumberFormat="0" applyFill="0" applyBorder="0" applyAlignment="0" applyProtection="0"/>
    <xf numFmtId="173" fontId="31" fillId="0" borderId="0"/>
    <xf numFmtId="38" fontId="5" fillId="88" borderId="0">
      <alignment horizontal="right" vertical="top"/>
    </xf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6" fontId="57" fillId="0" borderId="28">
      <protection locked="0"/>
    </xf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7" borderId="8" applyNumberFormat="0" applyAlignment="0" applyProtection="0"/>
    <xf numFmtId="173" fontId="5" fillId="52" borderId="8" applyNumberFormat="0" applyAlignment="0" applyProtection="0"/>
    <xf numFmtId="0" fontId="10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20" borderId="23" applyNumberFormat="0" applyAlignment="0" applyProtection="0"/>
    <xf numFmtId="173" fontId="5" fillId="42" borderId="23" applyNumberFormat="0" applyAlignment="0" applyProtection="0"/>
    <xf numFmtId="0" fontId="10" fillId="20" borderId="23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20" borderId="8" applyNumberFormat="0" applyAlignment="0" applyProtection="0"/>
    <xf numFmtId="173" fontId="5" fillId="42" borderId="8" applyNumberFormat="0" applyAlignment="0" applyProtection="0"/>
    <xf numFmtId="173" fontId="58" fillId="0" borderId="0" applyBorder="0">
      <alignment horizontal="center" vertical="center" wrapText="1"/>
    </xf>
    <xf numFmtId="173" fontId="5" fillId="0" borderId="10" applyNumberFormat="0" applyFill="0" applyAlignment="0" applyProtection="0"/>
    <xf numFmtId="173" fontId="5" fillId="0" borderId="10" applyNumberFormat="0" applyFill="0" applyAlignment="0" applyProtection="0"/>
    <xf numFmtId="173" fontId="5" fillId="0" borderId="10" applyNumberFormat="0" applyFill="0" applyAlignment="0" applyProtection="0"/>
    <xf numFmtId="173" fontId="5" fillId="0" borderId="10" applyNumberFormat="0" applyFill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" fillId="0" borderId="12" applyNumberFormat="0" applyFill="0" applyAlignment="0" applyProtection="0"/>
    <xf numFmtId="173" fontId="5" fillId="0" borderId="12" applyNumberFormat="0" applyFill="0" applyAlignment="0" applyProtection="0"/>
    <xf numFmtId="173" fontId="5" fillId="0" borderId="12" applyNumberFormat="0" applyFill="0" applyAlignment="0" applyProtection="0"/>
    <xf numFmtId="173" fontId="5" fillId="0" borderId="12" applyNumberFormat="0" applyFill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9" fillId="0" borderId="29" applyBorder="0">
      <alignment horizontal="center" vertical="center" wrapText="1"/>
    </xf>
    <xf numFmtId="173" fontId="59" fillId="0" borderId="29" applyBorder="0">
      <alignment horizontal="center" vertical="center" wrapText="1"/>
    </xf>
    <xf numFmtId="176" fontId="60" fillId="89" borderId="28"/>
    <xf numFmtId="4" fontId="61" fillId="49" borderId="1" applyBorder="0">
      <alignment horizontal="right"/>
    </xf>
    <xf numFmtId="4" fontId="61" fillId="49" borderId="1" applyBorder="0">
      <alignment horizontal="right"/>
    </xf>
    <xf numFmtId="49" fontId="62" fillId="0" borderId="0" applyBorder="0">
      <alignment vertical="center"/>
    </xf>
    <xf numFmtId="0" fontId="1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173" fontId="5" fillId="0" borderId="27" applyNumberFormat="0" applyFill="0" applyAlignment="0" applyProtection="0"/>
    <xf numFmtId="0" fontId="15" fillId="0" borderId="27" applyNumberFormat="0" applyFill="0" applyAlignment="0" applyProtection="0"/>
    <xf numFmtId="3" fontId="60" fillId="0" borderId="1" applyBorder="0">
      <alignment vertical="center"/>
    </xf>
    <xf numFmtId="3" fontId="60" fillId="0" borderId="1" applyBorder="0">
      <alignment vertical="center"/>
    </xf>
    <xf numFmtId="173" fontId="5" fillId="21" borderId="14" applyNumberFormat="0" applyAlignment="0" applyProtection="0"/>
    <xf numFmtId="173" fontId="5" fillId="21" borderId="14" applyNumberFormat="0" applyAlignment="0" applyProtection="0"/>
    <xf numFmtId="173" fontId="5" fillId="21" borderId="14" applyNumberFormat="0" applyAlignment="0" applyProtection="0"/>
    <xf numFmtId="173" fontId="5" fillId="21" borderId="14" applyNumberFormat="0" applyAlignment="0" applyProtection="0"/>
    <xf numFmtId="173" fontId="64" fillId="48" borderId="0" applyFill="0">
      <alignment wrapText="1"/>
    </xf>
    <xf numFmtId="173" fontId="63" fillId="0" borderId="0">
      <alignment horizontal="center" vertical="top" wrapText="1"/>
    </xf>
    <xf numFmtId="173" fontId="6" fillId="0" borderId="0">
      <alignment horizontal="center" vertical="center" wrapText="1"/>
    </xf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0" fontId="3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3" fontId="27" fillId="0" borderId="0"/>
    <xf numFmtId="173" fontId="27" fillId="0" borderId="0"/>
    <xf numFmtId="0" fontId="27" fillId="0" borderId="0"/>
    <xf numFmtId="173" fontId="27" fillId="0" borderId="0"/>
    <xf numFmtId="173" fontId="27" fillId="0" borderId="0"/>
    <xf numFmtId="0" fontId="27" fillId="0" borderId="0"/>
    <xf numFmtId="0" fontId="24" fillId="0" borderId="0"/>
    <xf numFmtId="0" fontId="5" fillId="0" borderId="0"/>
    <xf numFmtId="173" fontId="27" fillId="0" borderId="0"/>
    <xf numFmtId="0" fontId="27" fillId="0" borderId="0"/>
    <xf numFmtId="173" fontId="27" fillId="0" borderId="0"/>
    <xf numFmtId="173" fontId="27" fillId="0" borderId="0"/>
    <xf numFmtId="0" fontId="24" fillId="0" borderId="0"/>
    <xf numFmtId="0" fontId="24" fillId="0" borderId="0"/>
    <xf numFmtId="0" fontId="24" fillId="0" borderId="0"/>
    <xf numFmtId="173" fontId="52" fillId="0" borderId="0"/>
    <xf numFmtId="0" fontId="27" fillId="0" borderId="0"/>
    <xf numFmtId="173" fontId="27" fillId="0" borderId="0"/>
    <xf numFmtId="173" fontId="27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24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173" fontId="52" fillId="0" borderId="0"/>
    <xf numFmtId="0" fontId="38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2" fillId="0" borderId="0"/>
    <xf numFmtId="173" fontId="57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" fillId="0" borderId="0"/>
    <xf numFmtId="0" fontId="5" fillId="0" borderId="0"/>
    <xf numFmtId="0" fontId="27" fillId="0" borderId="0"/>
    <xf numFmtId="173" fontId="57" fillId="0" borderId="0"/>
    <xf numFmtId="0" fontId="24" fillId="0" borderId="0"/>
    <xf numFmtId="0" fontId="24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8" fillId="0" borderId="0"/>
    <xf numFmtId="0" fontId="53" fillId="90" borderId="0"/>
    <xf numFmtId="173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9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" fillId="0" borderId="0"/>
    <xf numFmtId="0" fontId="39" fillId="0" borderId="0"/>
    <xf numFmtId="173" fontId="57" fillId="0" borderId="0"/>
    <xf numFmtId="0" fontId="24" fillId="0" borderId="0"/>
    <xf numFmtId="173" fontId="38" fillId="0" borderId="0"/>
    <xf numFmtId="0" fontId="39" fillId="0" borderId="0"/>
    <xf numFmtId="0" fontId="27" fillId="0" borderId="0"/>
    <xf numFmtId="173" fontId="57" fillId="0" borderId="0"/>
    <xf numFmtId="0" fontId="39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71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39" fillId="0" borderId="0"/>
    <xf numFmtId="173" fontId="70" fillId="0" borderId="0"/>
    <xf numFmtId="173" fontId="27" fillId="0" borderId="0"/>
    <xf numFmtId="173" fontId="2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173" fontId="65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7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7" fillId="0" borderId="0"/>
    <xf numFmtId="0" fontId="39" fillId="0" borderId="0"/>
    <xf numFmtId="173" fontId="27" fillId="0" borderId="0"/>
    <xf numFmtId="173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7" fontId="66" fillId="49" borderId="30" applyNumberFormat="0" applyBorder="0" applyAlignment="0">
      <alignment vertical="center"/>
      <protection locked="0"/>
    </xf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2" fillId="23" borderId="22" applyNumberFormat="0" applyFont="0" applyAlignment="0" applyProtection="0"/>
    <xf numFmtId="173" fontId="5" fillId="23" borderId="22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47" borderId="18" applyNumberFormat="0" applyFont="0" applyAlignment="0" applyProtection="0"/>
    <xf numFmtId="0" fontId="7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173" fontId="5" fillId="23" borderId="22" applyNumberFormat="0" applyFont="0" applyAlignment="0" applyProtection="0"/>
    <xf numFmtId="9" fontId="24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39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173" fontId="5" fillId="0" borderId="16" applyNumberFormat="0" applyFill="0" applyAlignment="0" applyProtection="0"/>
    <xf numFmtId="173" fontId="5" fillId="0" borderId="16" applyNumberFormat="0" applyFill="0" applyAlignment="0" applyProtection="0"/>
    <xf numFmtId="173" fontId="5" fillId="0" borderId="16" applyNumberFormat="0" applyFill="0" applyAlignment="0" applyProtection="0"/>
    <xf numFmtId="173" fontId="5" fillId="0" borderId="16" applyNumberFormat="0" applyFill="0" applyAlignment="0" applyProtection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25" fillId="0" borderId="0"/>
    <xf numFmtId="0" fontId="24" fillId="0" borderId="0"/>
    <xf numFmtId="173" fontId="52" fillId="0" borderId="0"/>
    <xf numFmtId="0" fontId="31" fillId="0" borderId="0"/>
    <xf numFmtId="173" fontId="24" fillId="0" borderId="0"/>
    <xf numFmtId="173" fontId="24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49" fontId="67" fillId="0" borderId="0">
      <alignment horizontal="center"/>
    </xf>
    <xf numFmtId="41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2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3" fontId="7" fillId="0" borderId="0"/>
    <xf numFmtId="173" fontId="7" fillId="0" borderId="0"/>
    <xf numFmtId="0" fontId="7" fillId="0" borderId="0"/>
    <xf numFmtId="0" fontId="7" fillId="23" borderId="22" applyNumberFormat="0" applyFont="0" applyAlignment="0" applyProtection="0"/>
    <xf numFmtId="0" fontId="7" fillId="23" borderId="22" applyNumberFormat="0" applyFon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3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3" fontId="65" fillId="0" borderId="1" applyBorder="0">
      <alignment vertical="center"/>
    </xf>
    <xf numFmtId="4" fontId="61" fillId="48" borderId="0" applyBorder="0">
      <alignment horizontal="right"/>
    </xf>
    <xf numFmtId="3" fontId="65" fillId="0" borderId="1" applyBorder="0">
      <alignment vertical="center"/>
    </xf>
    <xf numFmtId="3" fontId="65" fillId="0" borderId="1" applyBorder="0">
      <alignment vertical="center"/>
    </xf>
    <xf numFmtId="3" fontId="65" fillId="0" borderId="1" applyBorder="0">
      <alignment vertical="center"/>
    </xf>
    <xf numFmtId="4" fontId="61" fillId="48" borderId="31" applyBorder="0">
      <alignment horizontal="right"/>
    </xf>
    <xf numFmtId="4" fontId="61" fillId="48" borderId="31" applyBorder="0">
      <alignment horizontal="right"/>
    </xf>
    <xf numFmtId="4" fontId="61" fillId="91" borderId="32" applyBorder="0">
      <alignment horizontal="right"/>
    </xf>
    <xf numFmtId="4" fontId="61" fillId="91" borderId="32" applyBorder="0">
      <alignment horizontal="right"/>
    </xf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5" fontId="43" fillId="0" borderId="0">
      <protection locked="0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5" fontId="43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wrapText="1"/>
    </xf>
    <xf numFmtId="4" fontId="3" fillId="0" borderId="17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0" fillId="0" borderId="0" xfId="0" applyAlignment="1"/>
    <xf numFmtId="4" fontId="3" fillId="93" borderId="1" xfId="0" applyNumberFormat="1" applyFont="1" applyFill="1" applyBorder="1" applyAlignment="1">
      <alignment horizontal="center" vertical="center"/>
    </xf>
    <xf numFmtId="4" fontId="3" fillId="93" borderId="1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Fill="1" applyBorder="1" applyAlignment="1">
      <alignment wrapText="1"/>
    </xf>
    <xf numFmtId="178" fontId="0" fillId="0" borderId="0" xfId="0" applyNumberFormat="1" applyFill="1" applyBorder="1"/>
    <xf numFmtId="0" fontId="0" fillId="0" borderId="0" xfId="0" applyFill="1"/>
    <xf numFmtId="178" fontId="72" fillId="0" borderId="36" xfId="0" applyNumberFormat="1" applyFont="1" applyFill="1" applyBorder="1" applyAlignment="1">
      <alignment horizontal="center" vertical="center" wrapText="1"/>
    </xf>
    <xf numFmtId="0" fontId="73" fillId="0" borderId="0" xfId="0" applyFont="1"/>
    <xf numFmtId="0" fontId="74" fillId="0" borderId="0" xfId="0" applyFont="1"/>
    <xf numFmtId="0" fontId="75" fillId="0" borderId="0" xfId="0" applyFont="1" applyBorder="1" applyAlignment="1">
      <alignment horizontal="center"/>
    </xf>
    <xf numFmtId="0" fontId="75" fillId="0" borderId="0" xfId="0" applyFont="1"/>
    <xf numFmtId="0" fontId="75" fillId="0" borderId="0" xfId="0" applyFont="1" applyAlignment="1"/>
    <xf numFmtId="0" fontId="77" fillId="0" borderId="0" xfId="0" applyFont="1" applyBorder="1" applyAlignment="1">
      <alignment horizontal="center" vertical="center"/>
    </xf>
    <xf numFmtId="0" fontId="77" fillId="0" borderId="4" xfId="0" applyFont="1" applyBorder="1" applyAlignment="1">
      <alignment horizontal="center" vertical="center"/>
    </xf>
    <xf numFmtId="0" fontId="75" fillId="0" borderId="0" xfId="0" applyFont="1" applyAlignment="1">
      <alignment horizontal="left" wrapText="1"/>
    </xf>
    <xf numFmtId="0" fontId="7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9" fillId="0" borderId="1" xfId="0" applyFont="1" applyFill="1" applyBorder="1" applyAlignment="1">
      <alignment horizontal="center" vertical="center" wrapText="1"/>
    </xf>
    <xf numFmtId="178" fontId="79" fillId="0" borderId="1" xfId="0" applyNumberFormat="1" applyFont="1" applyFill="1" applyBorder="1" applyAlignment="1">
      <alignment horizontal="center" vertical="center" wrapText="1"/>
    </xf>
    <xf numFmtId="178" fontId="80" fillId="0" borderId="1" xfId="0" applyNumberFormat="1" applyFont="1" applyFill="1" applyBorder="1" applyAlignment="1">
      <alignment horizontal="center" vertical="center" wrapText="1"/>
    </xf>
    <xf numFmtId="1" fontId="79" fillId="0" borderId="3" xfId="0" applyNumberFormat="1" applyFont="1" applyFill="1" applyBorder="1" applyAlignment="1">
      <alignment horizontal="center" vertical="center" wrapText="1"/>
    </xf>
    <xf numFmtId="1" fontId="79" fillId="0" borderId="3" xfId="0" applyNumberFormat="1" applyFont="1" applyFill="1" applyBorder="1" applyAlignment="1">
      <alignment horizontal="center" wrapText="1"/>
    </xf>
    <xf numFmtId="1" fontId="79" fillId="92" borderId="3" xfId="0" applyNumberFormat="1" applyFont="1" applyFill="1" applyBorder="1" applyAlignment="1">
      <alignment horizontal="center" wrapText="1"/>
    </xf>
    <xf numFmtId="0" fontId="76" fillId="0" borderId="1" xfId="0" applyFont="1" applyFill="1" applyBorder="1" applyAlignment="1">
      <alignment horizontal="center" vertical="center" wrapText="1"/>
    </xf>
    <xf numFmtId="0" fontId="78" fillId="0" borderId="1" xfId="0" applyFont="1" applyFill="1" applyBorder="1" applyAlignment="1">
      <alignment vertical="center" wrapText="1"/>
    </xf>
    <xf numFmtId="0" fontId="76" fillId="0" borderId="3" xfId="0" applyFont="1" applyFill="1" applyBorder="1" applyAlignment="1">
      <alignment horizontal="center" vertical="center" wrapText="1"/>
    </xf>
    <xf numFmtId="4" fontId="76" fillId="0" borderId="1" xfId="0" applyNumberFormat="1" applyFont="1" applyFill="1" applyBorder="1" applyAlignment="1">
      <alignment horizontal="center" vertical="center" wrapText="1"/>
    </xf>
    <xf numFmtId="178" fontId="76" fillId="92" borderId="1" xfId="0" applyNumberFormat="1" applyFont="1" applyFill="1" applyBorder="1" applyAlignment="1">
      <alignment horizontal="center" vertical="center" wrapText="1"/>
    </xf>
    <xf numFmtId="179" fontId="76" fillId="0" borderId="1" xfId="0" applyNumberFormat="1" applyFont="1" applyFill="1" applyBorder="1" applyAlignment="1">
      <alignment horizontal="center" vertical="center" wrapText="1"/>
    </xf>
    <xf numFmtId="178" fontId="76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vertical="center" wrapText="1"/>
    </xf>
    <xf numFmtId="0" fontId="76" fillId="0" borderId="0" xfId="0" applyFont="1" applyAlignment="1">
      <alignment wrapText="1"/>
    </xf>
    <xf numFmtId="0" fontId="76" fillId="0" borderId="1" xfId="0" applyFont="1" applyBorder="1" applyAlignment="1">
      <alignment horizontal="left" vertical="center" wrapText="1"/>
    </xf>
    <xf numFmtId="0" fontId="76" fillId="0" borderId="1" xfId="0" applyFont="1" applyBorder="1" applyAlignment="1">
      <alignment wrapText="1"/>
    </xf>
    <xf numFmtId="0" fontId="76" fillId="0" borderId="1" xfId="0" applyFont="1" applyBorder="1" applyAlignment="1">
      <alignment vertical="center" wrapText="1"/>
    </xf>
    <xf numFmtId="178" fontId="76" fillId="0" borderId="1" xfId="0" applyNumberFormat="1" applyFont="1" applyBorder="1" applyAlignment="1">
      <alignment horizontal="center" vertical="center" wrapText="1"/>
    </xf>
    <xf numFmtId="178" fontId="82" fillId="0" borderId="1" xfId="0" applyNumberFormat="1" applyFont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left" vertical="center" wrapText="1"/>
    </xf>
    <xf numFmtId="0" fontId="84" fillId="0" borderId="0" xfId="0" applyFont="1"/>
    <xf numFmtId="0" fontId="83" fillId="0" borderId="0" xfId="0" applyFont="1"/>
    <xf numFmtId="0" fontId="83" fillId="0" borderId="0" xfId="0" applyFont="1" applyAlignment="1">
      <alignment horizontal="right"/>
    </xf>
    <xf numFmtId="0" fontId="83" fillId="0" borderId="0" xfId="0" applyFont="1" applyAlignment="1">
      <alignment horizontal="left"/>
    </xf>
    <xf numFmtId="0" fontId="84" fillId="0" borderId="0" xfId="0" applyFont="1" applyAlignment="1"/>
    <xf numFmtId="0" fontId="83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83" fillId="0" borderId="0" xfId="0" applyFont="1" applyAlignment="1">
      <alignment horizontal="left" wrapText="1"/>
    </xf>
    <xf numFmtId="0" fontId="84" fillId="0" borderId="0" xfId="0" applyFont="1" applyAlignment="1"/>
    <xf numFmtId="1" fontId="79" fillId="0" borderId="33" xfId="0" applyNumberFormat="1" applyFont="1" applyFill="1" applyBorder="1" applyAlignment="1">
      <alignment horizontal="center" vertical="center" wrapText="1"/>
    </xf>
    <xf numFmtId="1" fontId="79" fillId="0" borderId="3" xfId="0" applyNumberFormat="1" applyFont="1" applyFill="1" applyBorder="1" applyAlignment="1">
      <alignment horizontal="center" vertical="center" wrapText="1"/>
    </xf>
    <xf numFmtId="178" fontId="79" fillId="0" borderId="19" xfId="0" applyNumberFormat="1" applyFont="1" applyFill="1" applyBorder="1" applyAlignment="1">
      <alignment horizontal="center" vertical="center" wrapText="1"/>
    </xf>
    <xf numFmtId="178" fontId="79" fillId="0" borderId="34" xfId="0" applyNumberFormat="1" applyFont="1" applyFill="1" applyBorder="1" applyAlignment="1">
      <alignment horizontal="center" vertical="center" wrapText="1"/>
    </xf>
    <xf numFmtId="178" fontId="79" fillId="0" borderId="35" xfId="0" applyNumberFormat="1" applyFont="1" applyFill="1" applyBorder="1" applyAlignment="1">
      <alignment horizontal="center" vertical="center" wrapText="1"/>
    </xf>
    <xf numFmtId="0" fontId="76" fillId="0" borderId="0" xfId="0" applyFont="1" applyAlignment="1">
      <alignment horizontal="left" wrapText="1"/>
    </xf>
    <xf numFmtId="0" fontId="0" fillId="0" borderId="0" xfId="0" applyAlignment="1">
      <alignment wrapText="1"/>
    </xf>
    <xf numFmtId="178" fontId="79" fillId="92" borderId="33" xfId="0" applyNumberFormat="1" applyFont="1" applyFill="1" applyBorder="1" applyAlignment="1">
      <alignment horizontal="center" vertical="center" wrapText="1"/>
    </xf>
    <xf numFmtId="178" fontId="79" fillId="92" borderId="3" xfId="0" applyNumberFormat="1" applyFont="1" applyFill="1" applyBorder="1" applyAlignment="1">
      <alignment horizontal="center" vertical="center" wrapText="1"/>
    </xf>
    <xf numFmtId="0" fontId="78" fillId="0" borderId="0" xfId="0" applyFont="1" applyBorder="1" applyAlignment="1">
      <alignment horizontal="center" vertical="center" wrapText="1"/>
    </xf>
    <xf numFmtId="0" fontId="78" fillId="0" borderId="0" xfId="0" applyFont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9" fillId="0" borderId="3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19" xfId="0" applyFont="1" applyFill="1" applyBorder="1" applyAlignment="1">
      <alignment horizontal="center" vertical="center" wrapText="1"/>
    </xf>
    <xf numFmtId="0" fontId="79" fillId="0" borderId="34" xfId="0" applyFont="1" applyFill="1" applyBorder="1" applyAlignment="1">
      <alignment horizontal="center" vertical="center" wrapText="1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и наименования показателей" xfId="1021"/>
    <cellStyle name="Мой заголовок" xfId="1022"/>
    <cellStyle name="Мой заголовок листа" xfId="1023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1"/>
  <sheetViews>
    <sheetView topLeftCell="B1" zoomScale="70" zoomScaleNormal="70" workbookViewId="0">
      <pane xSplit="2" topLeftCell="D1" activePane="topRight" state="frozen"/>
      <selection activeCell="B1" sqref="B1"/>
      <selection pane="topRight" activeCell="AM28" sqref="AM28:AP31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hidden="1" customWidth="1"/>
    <col min="5" max="5" width="16.28515625" style="14" hidden="1" customWidth="1"/>
    <col min="6" max="6" width="18.7109375" style="14" hidden="1" customWidth="1"/>
    <col min="7" max="7" width="14.28515625" style="14" hidden="1" customWidth="1"/>
    <col min="8" max="8" width="16.28515625" style="14" hidden="1" customWidth="1"/>
    <col min="9" max="9" width="14.28515625" style="14" hidden="1" customWidth="1"/>
    <col min="10" max="10" width="16.28515625" style="14" hidden="1" customWidth="1"/>
    <col min="11" max="11" width="18.28515625" style="14" hidden="1" customWidth="1"/>
    <col min="12" max="12" width="12.5703125" style="14" hidden="1" customWidth="1"/>
    <col min="13" max="13" width="16.28515625" style="14" hidden="1" customWidth="1"/>
    <col min="14" max="14" width="14.28515625" style="14" hidden="1" customWidth="1"/>
    <col min="15" max="15" width="16.28515625" style="14" hidden="1" customWidth="1"/>
    <col min="16" max="28" width="18.28515625" style="14" hidden="1" customWidth="1"/>
    <col min="29" max="29" width="18" style="14" hidden="1" customWidth="1"/>
    <col min="30" max="31" width="19.140625" style="14" hidden="1" customWidth="1"/>
    <col min="32" max="32" width="18.42578125" style="14" hidden="1" customWidth="1"/>
    <col min="33" max="33" width="20.85546875" style="14" hidden="1" customWidth="1"/>
    <col min="34" max="34" width="17.28515625" style="14" hidden="1" customWidth="1"/>
    <col min="35" max="35" width="17.42578125" style="14" hidden="1" customWidth="1"/>
    <col min="36" max="36" width="22" style="14" hidden="1" customWidth="1"/>
    <col min="37" max="37" width="16.85546875" style="14" hidden="1" customWidth="1"/>
    <col min="38" max="38" width="17.28515625" style="31" hidden="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4" hidden="1" customWidth="1"/>
    <col min="46" max="46" width="18.85546875" style="14" hidden="1" customWidth="1"/>
    <col min="47" max="50" width="17.5703125" style="14" hidden="1" customWidth="1"/>
    <col min="51" max="51" width="19.140625" style="14" hidden="1" customWidth="1"/>
    <col min="52" max="53" width="17.5703125" style="14" hidden="1" customWidth="1"/>
    <col min="54" max="54" width="18.7109375" style="3" hidden="1" customWidth="1"/>
    <col min="55" max="55" width="17.42578125" style="1" hidden="1" customWidth="1"/>
    <col min="56" max="56" width="18.42578125" style="1" hidden="1" customWidth="1"/>
    <col min="57" max="57" width="17.7109375" style="1" hidden="1" customWidth="1"/>
    <col min="58" max="58" width="16.28515625" style="1" hidden="1" customWidth="1"/>
    <col min="59" max="16384" width="8.85546875" style="1"/>
  </cols>
  <sheetData>
    <row r="1" spans="1:58" ht="32.25" customHeight="1" x14ac:dyDescent="0.3">
      <c r="C1" s="21"/>
      <c r="D1" s="83" t="s">
        <v>11</v>
      </c>
      <c r="E1" s="84"/>
      <c r="F1" s="84"/>
      <c r="G1" s="84"/>
      <c r="H1" s="85"/>
      <c r="I1" s="83" t="s">
        <v>20</v>
      </c>
      <c r="J1" s="84"/>
      <c r="K1" s="84"/>
      <c r="L1" s="84"/>
      <c r="M1" s="85"/>
      <c r="N1" s="83" t="s">
        <v>18</v>
      </c>
      <c r="O1" s="84"/>
      <c r="P1" s="84"/>
      <c r="Q1" s="84"/>
      <c r="R1" s="85"/>
      <c r="S1" s="83" t="s">
        <v>19</v>
      </c>
      <c r="T1" s="84"/>
      <c r="U1" s="84"/>
      <c r="V1" s="84"/>
      <c r="W1" s="85"/>
      <c r="X1" s="83" t="s">
        <v>15</v>
      </c>
      <c r="Y1" s="84"/>
      <c r="Z1" s="84"/>
      <c r="AA1" s="84"/>
      <c r="AB1" s="85"/>
      <c r="AC1" s="83" t="s">
        <v>14</v>
      </c>
      <c r="AD1" s="84"/>
      <c r="AE1" s="84"/>
      <c r="AF1" s="84"/>
      <c r="AG1" s="85"/>
      <c r="AH1" s="83" t="s">
        <v>13</v>
      </c>
      <c r="AI1" s="84"/>
      <c r="AJ1" s="84"/>
      <c r="AK1" s="84"/>
      <c r="AL1" s="85"/>
      <c r="AM1" s="83" t="s">
        <v>17</v>
      </c>
      <c r="AN1" s="84"/>
      <c r="AO1" s="84"/>
      <c r="AP1" s="84"/>
      <c r="AQ1" s="85"/>
      <c r="AR1" s="83" t="s">
        <v>16</v>
      </c>
      <c r="AS1" s="84"/>
      <c r="AT1" s="84"/>
      <c r="AU1" s="84"/>
      <c r="AV1" s="85"/>
      <c r="AW1" s="83" t="s">
        <v>21</v>
      </c>
      <c r="AX1" s="84"/>
      <c r="AY1" s="84"/>
      <c r="AZ1" s="84"/>
      <c r="BA1" s="85"/>
      <c r="BB1" s="83" t="s">
        <v>12</v>
      </c>
      <c r="BC1" s="84"/>
      <c r="BD1" s="84"/>
      <c r="BE1" s="84"/>
      <c r="BF1" s="85"/>
    </row>
    <row r="2" spans="1:58" s="3" customFormat="1" ht="22.5" customHeight="1" x14ac:dyDescent="0.25">
      <c r="A2" s="80" t="s">
        <v>5</v>
      </c>
      <c r="B2" s="32"/>
      <c r="C2" s="81" t="s">
        <v>0</v>
      </c>
      <c r="D2" s="83" t="s">
        <v>6</v>
      </c>
      <c r="E2" s="84"/>
      <c r="F2" s="84"/>
      <c r="G2" s="84"/>
      <c r="H2" s="85"/>
      <c r="I2" s="83" t="s">
        <v>6</v>
      </c>
      <c r="J2" s="84"/>
      <c r="K2" s="84"/>
      <c r="L2" s="84"/>
      <c r="M2" s="85"/>
      <c r="N2" s="83" t="s">
        <v>6</v>
      </c>
      <c r="O2" s="84"/>
      <c r="P2" s="84"/>
      <c r="Q2" s="84"/>
      <c r="R2" s="85"/>
      <c r="S2" s="83" t="s">
        <v>6</v>
      </c>
      <c r="T2" s="84"/>
      <c r="U2" s="84"/>
      <c r="V2" s="84"/>
      <c r="W2" s="85"/>
      <c r="X2" s="83" t="s">
        <v>6</v>
      </c>
      <c r="Y2" s="84"/>
      <c r="Z2" s="84"/>
      <c r="AA2" s="84"/>
      <c r="AB2" s="85"/>
      <c r="AC2" s="83" t="s">
        <v>6</v>
      </c>
      <c r="AD2" s="84"/>
      <c r="AE2" s="84"/>
      <c r="AF2" s="84"/>
      <c r="AG2" s="85"/>
      <c r="AH2" s="83" t="s">
        <v>6</v>
      </c>
      <c r="AI2" s="84"/>
      <c r="AJ2" s="84"/>
      <c r="AK2" s="84"/>
      <c r="AL2" s="85"/>
      <c r="AM2" s="83" t="s">
        <v>6</v>
      </c>
      <c r="AN2" s="84"/>
      <c r="AO2" s="84"/>
      <c r="AP2" s="84"/>
      <c r="AQ2" s="85"/>
      <c r="AR2" s="83" t="s">
        <v>6</v>
      </c>
      <c r="AS2" s="84"/>
      <c r="AT2" s="84"/>
      <c r="AU2" s="84"/>
      <c r="AV2" s="85"/>
      <c r="AW2" s="83" t="s">
        <v>6</v>
      </c>
      <c r="AX2" s="84"/>
      <c r="AY2" s="84"/>
      <c r="AZ2" s="84"/>
      <c r="BA2" s="85"/>
      <c r="BB2" s="80" t="s">
        <v>6</v>
      </c>
      <c r="BC2" s="80"/>
      <c r="BD2" s="80"/>
      <c r="BE2" s="80"/>
      <c r="BF2" s="80"/>
    </row>
    <row r="3" spans="1:58" s="3" customFormat="1" ht="35.25" customHeight="1" x14ac:dyDescent="0.25">
      <c r="A3" s="80"/>
      <c r="B3" s="23"/>
      <c r="C3" s="82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23" t="s">
        <v>8</v>
      </c>
      <c r="AS3" s="23" t="s">
        <v>9</v>
      </c>
      <c r="AT3" s="23" t="s">
        <v>10</v>
      </c>
      <c r="AU3" s="23" t="s">
        <v>25</v>
      </c>
      <c r="AV3" s="23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35">
        <v>25441</v>
      </c>
      <c r="AN5" s="35">
        <v>110756</v>
      </c>
      <c r="AO5" s="35">
        <v>749263.20098360255</v>
      </c>
      <c r="AP5" s="35">
        <v>33247.69</v>
      </c>
      <c r="AQ5" s="16">
        <v>918707.8909836025</v>
      </c>
      <c r="AR5" s="16">
        <v>25441</v>
      </c>
      <c r="AS5" s="16">
        <v>111620</v>
      </c>
      <c r="AT5" s="16">
        <v>749263.20098360255</v>
      </c>
      <c r="AU5" s="16">
        <v>33042.04</v>
      </c>
      <c r="AV5" s="16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36">
        <v>25441</v>
      </c>
      <c r="AN6" s="36">
        <v>110756</v>
      </c>
      <c r="AO6" s="36">
        <v>791475.21601872006</v>
      </c>
      <c r="AP6" s="36">
        <v>33247.69</v>
      </c>
      <c r="AQ6" s="16">
        <v>960919.90601872001</v>
      </c>
      <c r="AR6" s="26">
        <v>25441</v>
      </c>
      <c r="AS6" s="26">
        <v>111620</v>
      </c>
      <c r="AT6" s="26">
        <v>791475.21601872006</v>
      </c>
      <c r="AU6" s="26">
        <v>33042.04</v>
      </c>
      <c r="AV6" s="16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36">
        <v>25441</v>
      </c>
      <c r="AN7" s="36">
        <v>110756</v>
      </c>
      <c r="AO7" s="36">
        <v>844240.22573079017</v>
      </c>
      <c r="AP7" s="36">
        <v>33247.69</v>
      </c>
      <c r="AQ7" s="16">
        <v>1013684.9157307902</v>
      </c>
      <c r="AR7" s="26">
        <v>25441</v>
      </c>
      <c r="AS7" s="26">
        <v>111620</v>
      </c>
      <c r="AT7" s="26">
        <v>844240.22573079017</v>
      </c>
      <c r="AU7" s="26">
        <v>33042.04</v>
      </c>
      <c r="AV7" s="16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36">
        <v>25441</v>
      </c>
      <c r="AN8" s="36">
        <v>110756</v>
      </c>
      <c r="AO8" s="36">
        <v>1081682.78296158</v>
      </c>
      <c r="AP8" s="36">
        <v>33247.69</v>
      </c>
      <c r="AQ8" s="16">
        <v>1251127.4729615799</v>
      </c>
      <c r="AR8" s="26">
        <v>25441</v>
      </c>
      <c r="AS8" s="26">
        <v>111620</v>
      </c>
      <c r="AT8" s="26">
        <v>1081682.78296158</v>
      </c>
      <c r="AU8" s="26">
        <v>33042.04</v>
      </c>
      <c r="AV8" s="16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36">
        <v>25441</v>
      </c>
      <c r="AN9" s="36">
        <v>110756</v>
      </c>
      <c r="AO9" s="36">
        <v>2227761.7371900002</v>
      </c>
      <c r="AP9" s="36">
        <v>33247.69</v>
      </c>
      <c r="AQ9" s="16">
        <v>2397206.4271900002</v>
      </c>
      <c r="AR9" s="26">
        <v>25441</v>
      </c>
      <c r="AS9" s="26">
        <v>111620</v>
      </c>
      <c r="AT9" s="26">
        <v>2227761.7371900002</v>
      </c>
      <c r="AU9" s="26">
        <v>33042.04</v>
      </c>
      <c r="AV9" s="16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35">
        <v>50882</v>
      </c>
      <c r="AN10" s="35">
        <v>189317</v>
      </c>
      <c r="AO10" s="35">
        <v>2227761.52617699</v>
      </c>
      <c r="AP10" s="35">
        <v>96842.96</v>
      </c>
      <c r="AQ10" s="16">
        <v>2564803.48617699</v>
      </c>
      <c r="AR10" s="16">
        <v>50882</v>
      </c>
      <c r="AS10" s="16">
        <v>188992</v>
      </c>
      <c r="AT10" s="16">
        <v>2227761.52617699</v>
      </c>
      <c r="AU10" s="16">
        <v>96254.67</v>
      </c>
      <c r="AV10" s="16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35">
        <v>50882</v>
      </c>
      <c r="AN11" s="35">
        <v>189317</v>
      </c>
      <c r="AO11" s="35">
        <v>2302261.6766863805</v>
      </c>
      <c r="AP11" s="35">
        <v>96842.96</v>
      </c>
      <c r="AQ11" s="16">
        <v>2639303.6366863805</v>
      </c>
      <c r="AR11" s="16">
        <v>50882</v>
      </c>
      <c r="AS11" s="16">
        <v>188992</v>
      </c>
      <c r="AT11" s="16">
        <v>2302261.6766863805</v>
      </c>
      <c r="AU11" s="16">
        <v>96254.67</v>
      </c>
      <c r="AV11" s="16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35">
        <v>50882</v>
      </c>
      <c r="AN12" s="35">
        <v>189317</v>
      </c>
      <c r="AO12" s="35">
        <v>2822728.0252522803</v>
      </c>
      <c r="AP12" s="35">
        <v>96842.96</v>
      </c>
      <c r="AQ12" s="16">
        <v>3159769.9852522803</v>
      </c>
      <c r="AR12" s="16">
        <v>50882</v>
      </c>
      <c r="AS12" s="16">
        <v>188992</v>
      </c>
      <c r="AT12" s="16">
        <v>2822728.0252522803</v>
      </c>
      <c r="AU12" s="16">
        <v>96254.67</v>
      </c>
      <c r="AV12" s="16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35">
        <v>50882</v>
      </c>
      <c r="AN13" s="35">
        <v>189317</v>
      </c>
      <c r="AO13" s="35">
        <v>2922061.5556577407</v>
      </c>
      <c r="AP13" s="35">
        <v>96842.96</v>
      </c>
      <c r="AQ13" s="16">
        <v>3259103.5156577406</v>
      </c>
      <c r="AR13" s="16">
        <v>50882</v>
      </c>
      <c r="AS13" s="16">
        <v>188992</v>
      </c>
      <c r="AT13" s="16">
        <v>2922061.5556577407</v>
      </c>
      <c r="AU13" s="16">
        <v>96254.67</v>
      </c>
      <c r="AV13" s="16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35">
        <v>50882</v>
      </c>
      <c r="AN14" s="35">
        <v>189317</v>
      </c>
      <c r="AO14" s="35">
        <v>3046228.4821910397</v>
      </c>
      <c r="AP14" s="35">
        <v>96842.96</v>
      </c>
      <c r="AQ14" s="16">
        <v>3383270.4421910397</v>
      </c>
      <c r="AR14" s="16">
        <v>50882</v>
      </c>
      <c r="AS14" s="16">
        <v>188992</v>
      </c>
      <c r="AT14" s="16">
        <v>3046228.4821910397</v>
      </c>
      <c r="AU14" s="16">
        <v>96254.67</v>
      </c>
      <c r="AV14" s="16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35">
        <v>16145.249999999998</v>
      </c>
      <c r="AN15" s="35">
        <v>84210</v>
      </c>
      <c r="AO15" s="35">
        <v>429961.54839294002</v>
      </c>
      <c r="AP15" s="35">
        <v>9900.0000000000309</v>
      </c>
      <c r="AQ15" s="16">
        <v>540216.79839294008</v>
      </c>
      <c r="AR15" s="16">
        <v>16145.249999999998</v>
      </c>
      <c r="AS15" s="16">
        <v>89313</v>
      </c>
      <c r="AT15" s="16">
        <v>429961.54839294002</v>
      </c>
      <c r="AU15" s="16">
        <v>9865.75</v>
      </c>
      <c r="AV15" s="16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35">
        <v>16145.249999999998</v>
      </c>
      <c r="AN16" s="35">
        <v>84210</v>
      </c>
      <c r="AO16" s="35">
        <v>435011.43600000005</v>
      </c>
      <c r="AP16" s="35">
        <v>9900.0000000000309</v>
      </c>
      <c r="AQ16" s="16">
        <v>545266.68599999999</v>
      </c>
      <c r="AR16" s="16">
        <v>16145.249999999998</v>
      </c>
      <c r="AS16" s="16">
        <v>89313</v>
      </c>
      <c r="AT16" s="16">
        <v>435011.43600000005</v>
      </c>
      <c r="AU16" s="16">
        <v>9865.75</v>
      </c>
      <c r="AV16" s="16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35">
        <v>16145.249999999998</v>
      </c>
      <c r="AN17" s="35">
        <v>84210</v>
      </c>
      <c r="AO17" s="35">
        <v>522302.29160706</v>
      </c>
      <c r="AP17" s="35">
        <v>9900.0000000000309</v>
      </c>
      <c r="AQ17" s="16">
        <v>632557.54160706</v>
      </c>
      <c r="AR17" s="16">
        <v>16145.249999999998</v>
      </c>
      <c r="AS17" s="16">
        <v>89313</v>
      </c>
      <c r="AT17" s="16">
        <v>522302.29160706</v>
      </c>
      <c r="AU17" s="16">
        <v>9865.75</v>
      </c>
      <c r="AV17" s="16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35">
        <v>16145.249999999998</v>
      </c>
      <c r="AN18" s="35">
        <v>84210</v>
      </c>
      <c r="AO18" s="35">
        <v>623299.96799999999</v>
      </c>
      <c r="AP18" s="35">
        <v>9900.0000000000309</v>
      </c>
      <c r="AQ18" s="16">
        <v>733555.21799999999</v>
      </c>
      <c r="AR18" s="16">
        <v>16145.249999999998</v>
      </c>
      <c r="AS18" s="16">
        <v>89313</v>
      </c>
      <c r="AT18" s="16">
        <v>623299.96799999999</v>
      </c>
      <c r="AU18" s="16">
        <v>9865.75</v>
      </c>
      <c r="AV18" s="16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35">
        <v>50882</v>
      </c>
      <c r="AN19" s="35">
        <v>507933</v>
      </c>
      <c r="AO19" s="35">
        <v>3970039.6633792203</v>
      </c>
      <c r="AP19" s="35">
        <v>96843.05</v>
      </c>
      <c r="AQ19" s="16">
        <v>4625697.7133792201</v>
      </c>
      <c r="AR19" s="16">
        <v>50882</v>
      </c>
      <c r="AS19" s="16">
        <v>511224</v>
      </c>
      <c r="AT19" s="16">
        <v>3970039.6633792203</v>
      </c>
      <c r="AU19" s="16">
        <v>96274.240000000005</v>
      </c>
      <c r="AV19" s="16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35">
        <v>50882</v>
      </c>
      <c r="AN20" s="35">
        <v>507933</v>
      </c>
      <c r="AO20" s="35">
        <v>5767553.5237534801</v>
      </c>
      <c r="AP20" s="35">
        <v>96843.05</v>
      </c>
      <c r="AQ20" s="16">
        <v>6423211.5737534799</v>
      </c>
      <c r="AR20" s="16">
        <v>50882</v>
      </c>
      <c r="AS20" s="16">
        <v>511224</v>
      </c>
      <c r="AT20" s="16">
        <v>5767553.5237534801</v>
      </c>
      <c r="AU20" s="16">
        <v>96274.240000000005</v>
      </c>
      <c r="AV20" s="16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35">
        <v>50882</v>
      </c>
      <c r="AN21" s="35">
        <v>507933</v>
      </c>
      <c r="AO21" s="35">
        <v>5919657.9992882395</v>
      </c>
      <c r="AP21" s="35">
        <v>96843.05</v>
      </c>
      <c r="AQ21" s="16">
        <v>6575316.0492882393</v>
      </c>
      <c r="AR21" s="16">
        <v>50882</v>
      </c>
      <c r="AS21" s="16">
        <v>511224</v>
      </c>
      <c r="AT21" s="16">
        <v>5919657.9992882395</v>
      </c>
      <c r="AU21" s="16">
        <v>96274.240000000005</v>
      </c>
      <c r="AV21" s="16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35">
        <v>50882</v>
      </c>
      <c r="AN22" s="35">
        <v>507933</v>
      </c>
      <c r="AO22" s="35">
        <v>6140792.3402929204</v>
      </c>
      <c r="AP22" s="35">
        <v>96843.05</v>
      </c>
      <c r="AQ22" s="16">
        <v>6796450.3902929202</v>
      </c>
      <c r="AR22" s="16">
        <v>50882</v>
      </c>
      <c r="AS22" s="16">
        <v>511224</v>
      </c>
      <c r="AT22" s="16">
        <v>6140792.3402929204</v>
      </c>
      <c r="AU22" s="16">
        <v>96274.240000000005</v>
      </c>
      <c r="AV22" s="16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35">
        <v>50882</v>
      </c>
      <c r="AN23" s="35">
        <v>507933</v>
      </c>
      <c r="AO23" s="35">
        <v>7562281.8284356799</v>
      </c>
      <c r="AP23" s="35">
        <v>96843.05</v>
      </c>
      <c r="AQ23" s="16">
        <v>8217939.8784356797</v>
      </c>
      <c r="AR23" s="16">
        <v>50882</v>
      </c>
      <c r="AS23" s="16">
        <v>511224</v>
      </c>
      <c r="AT23" s="16">
        <v>7562281.8284356799</v>
      </c>
      <c r="AU23" s="16">
        <v>96274.240000000005</v>
      </c>
      <c r="AV23" s="16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35">
        <v>335964.53900709224</v>
      </c>
      <c r="AN24" s="35">
        <v>1738794.3262411347</v>
      </c>
      <c r="AO24" s="35"/>
      <c r="AP24" s="35">
        <v>25276.595744680853</v>
      </c>
      <c r="AQ24" s="16">
        <v>2100035.4609929081</v>
      </c>
      <c r="AR24" s="16">
        <v>335964.53900709224</v>
      </c>
      <c r="AS24" s="16">
        <v>1741368.7943262414</v>
      </c>
      <c r="AT24" s="16"/>
      <c r="AU24" s="16">
        <v>25105.957446808512</v>
      </c>
      <c r="AV24" s="16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35">
        <v>217892</v>
      </c>
      <c r="AN25" s="35">
        <v>2195880</v>
      </c>
      <c r="AO25" s="35"/>
      <c r="AP25" s="35"/>
      <c r="AQ25" s="16">
        <v>2413772</v>
      </c>
      <c r="AR25" s="16">
        <v>217892</v>
      </c>
      <c r="AS25" s="16">
        <v>2196316</v>
      </c>
      <c r="AT25" s="16"/>
      <c r="AU25" s="16"/>
      <c r="AV25" s="16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35">
        <v>241558.82352941178</v>
      </c>
      <c r="AN26" s="35">
        <v>3148857.1428571427</v>
      </c>
      <c r="AO26" s="35"/>
      <c r="AP26" s="35">
        <v>4021.0084033613443</v>
      </c>
      <c r="AQ26" s="16">
        <v>3394436.9747899156</v>
      </c>
      <c r="AR26" s="16">
        <v>241558.82352941178</v>
      </c>
      <c r="AS26" s="16">
        <v>3149686.9747899161</v>
      </c>
      <c r="AT26" s="16"/>
      <c r="AU26" s="16">
        <v>3997.1512605042017</v>
      </c>
      <c r="AV26" s="16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35">
        <v>752214.28571428568</v>
      </c>
      <c r="AN27" s="35">
        <v>3391301.2729844409</v>
      </c>
      <c r="AO27" s="35"/>
      <c r="AP27" s="35">
        <v>46364.568599717117</v>
      </c>
      <c r="AQ27" s="16">
        <v>4189880.127298444</v>
      </c>
      <c r="AR27" s="16">
        <v>752214.28571428568</v>
      </c>
      <c r="AS27" s="16">
        <v>3393646.0396039602</v>
      </c>
      <c r="AT27" s="16"/>
      <c r="AU27" s="16">
        <v>38133.309759547388</v>
      </c>
      <c r="AV27" s="16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35">
        <v>98006.666666666657</v>
      </c>
      <c r="AN28" s="35">
        <v>1459547.4485321101</v>
      </c>
      <c r="AO28" s="35"/>
      <c r="AP28" s="35">
        <v>33293.883792048931</v>
      </c>
      <c r="AQ28" s="16">
        <v>1590847.9989908258</v>
      </c>
      <c r="AR28" s="16">
        <v>98006.666666666657</v>
      </c>
      <c r="AS28" s="16">
        <v>1475977.4006116206</v>
      </c>
      <c r="AT28" s="16"/>
      <c r="AU28" s="16">
        <v>33098.593272171252</v>
      </c>
      <c r="AV28" s="16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35">
        <v>622620</v>
      </c>
      <c r="AN29" s="35">
        <v>4082239.9999999995</v>
      </c>
      <c r="AO29" s="35"/>
      <c r="AP29" s="35">
        <v>73580</v>
      </c>
      <c r="AQ29" s="16">
        <v>4778440</v>
      </c>
      <c r="AR29" s="16">
        <v>622620</v>
      </c>
      <c r="AS29" s="16">
        <v>4097100</v>
      </c>
      <c r="AT29" s="16"/>
      <c r="AU29" s="16">
        <v>73125.600000000006</v>
      </c>
      <c r="AV29" s="16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35">
        <v>62886.559802712698</v>
      </c>
      <c r="AN30" s="35">
        <v>1957849.5684340319</v>
      </c>
      <c r="AO30" s="35"/>
      <c r="AP30" s="35">
        <v>13122.416769419975</v>
      </c>
      <c r="AQ30" s="16">
        <v>2033858.5450061646</v>
      </c>
      <c r="AR30" s="16">
        <v>62886.559802712698</v>
      </c>
      <c r="AS30" s="16">
        <v>1996540.0739827373</v>
      </c>
      <c r="AT30" s="16"/>
      <c r="AU30" s="16">
        <v>13041.035758323058</v>
      </c>
      <c r="AV30" s="16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35">
        <v>1567.9611650485438</v>
      </c>
      <c r="AN31" s="35">
        <v>30459.223300970873</v>
      </c>
      <c r="AO31" s="35">
        <v>51566.25607960792</v>
      </c>
      <c r="AP31" s="35"/>
      <c r="AQ31" s="16">
        <v>83593.440545627338</v>
      </c>
      <c r="AR31" s="16">
        <v>1567.9611650485438</v>
      </c>
      <c r="AS31" s="16">
        <v>30680.582524271846</v>
      </c>
      <c r="AT31" s="16">
        <v>51566.25607960792</v>
      </c>
      <c r="AU31" s="16">
        <v>0</v>
      </c>
      <c r="AV31" s="16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7"/>
  <sheetViews>
    <sheetView tabSelected="1" zoomScale="50" zoomScaleNormal="50" workbookViewId="0">
      <selection activeCell="L10" sqref="L10"/>
    </sheetView>
  </sheetViews>
  <sheetFormatPr defaultRowHeight="15" x14ac:dyDescent="0.25"/>
  <cols>
    <col min="1" max="1" width="8.85546875" bestFit="1" customWidth="1"/>
    <col min="2" max="2" width="42.5703125" style="34" customWidth="1"/>
    <col min="3" max="3" width="18.5703125" customWidth="1"/>
    <col min="4" max="4" width="15.85546875" customWidth="1"/>
    <col min="5" max="5" width="18" customWidth="1"/>
    <col min="6" max="6" width="20.140625" bestFit="1" customWidth="1"/>
    <col min="7" max="7" width="14.7109375" bestFit="1" customWidth="1"/>
    <col min="8" max="8" width="17.140625" customWidth="1"/>
    <col min="9" max="9" width="20.140625" bestFit="1" customWidth="1"/>
    <col min="10" max="10" width="24.28515625" customWidth="1"/>
    <col min="11" max="11" width="28.5703125" customWidth="1"/>
    <col min="12" max="12" width="28.28515625" customWidth="1"/>
    <col min="13" max="13" width="20.5703125" customWidth="1"/>
    <col min="14" max="14" width="21.28515625" customWidth="1"/>
    <col min="15" max="15" width="21.85546875" customWidth="1"/>
    <col min="16" max="16" width="19.42578125" customWidth="1"/>
    <col min="17" max="17" width="13.5703125" customWidth="1"/>
    <col min="18" max="18" width="18.28515625" customWidth="1"/>
    <col min="19" max="19" width="9.140625" style="40"/>
    <col min="20" max="21" width="9.140625" style="37"/>
    <col min="22" max="22" width="27.140625" style="37" customWidth="1"/>
    <col min="23" max="34" width="9.140625" style="37"/>
  </cols>
  <sheetData>
    <row r="2" spans="1:33" ht="90.75" customHeight="1" x14ac:dyDescent="0.25">
      <c r="A2" s="97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9"/>
      <c r="M2" s="99"/>
      <c r="N2" s="99"/>
      <c r="O2" s="99"/>
      <c r="P2" s="99"/>
      <c r="Q2" s="99"/>
      <c r="R2" s="99"/>
    </row>
    <row r="3" spans="1:33" ht="20.25" x14ac:dyDescent="0.3">
      <c r="A3" s="47"/>
      <c r="B3" s="47"/>
      <c r="C3" s="47"/>
      <c r="D3" s="47"/>
      <c r="E3" s="48"/>
      <c r="F3" s="48"/>
      <c r="G3" s="48"/>
      <c r="H3" s="48"/>
      <c r="I3" s="48"/>
      <c r="J3" s="47"/>
      <c r="K3" s="47"/>
      <c r="L3" s="44"/>
      <c r="M3" s="44"/>
      <c r="N3" s="44"/>
      <c r="O3" s="44"/>
      <c r="P3" s="44"/>
      <c r="Q3" s="44"/>
      <c r="R3" s="44"/>
    </row>
    <row r="4" spans="1:33" ht="69" customHeight="1" x14ac:dyDescent="0.25">
      <c r="A4" s="100" t="s">
        <v>5</v>
      </c>
      <c r="B4" s="100" t="s">
        <v>60</v>
      </c>
      <c r="C4" s="100" t="s">
        <v>72</v>
      </c>
      <c r="D4" s="100" t="s">
        <v>48</v>
      </c>
      <c r="E4" s="102" t="s">
        <v>62</v>
      </c>
      <c r="F4" s="103"/>
      <c r="G4" s="103"/>
      <c r="H4" s="103"/>
      <c r="I4" s="103"/>
      <c r="J4" s="95" t="s">
        <v>49</v>
      </c>
      <c r="K4" s="88" t="s">
        <v>50</v>
      </c>
      <c r="L4" s="88" t="s">
        <v>57</v>
      </c>
      <c r="M4" s="90" t="s">
        <v>58</v>
      </c>
      <c r="N4" s="91"/>
      <c r="O4" s="91"/>
      <c r="P4" s="91"/>
      <c r="Q4" s="91"/>
      <c r="R4" s="92"/>
    </row>
    <row r="5" spans="1:33" ht="39.75" customHeight="1" x14ac:dyDescent="0.25">
      <c r="A5" s="101"/>
      <c r="B5" s="101"/>
      <c r="C5" s="101"/>
      <c r="D5" s="101"/>
      <c r="E5" s="52" t="s">
        <v>8</v>
      </c>
      <c r="F5" s="52" t="s">
        <v>9</v>
      </c>
      <c r="G5" s="53" t="s">
        <v>51</v>
      </c>
      <c r="H5" s="53" t="s">
        <v>25</v>
      </c>
      <c r="I5" s="54" t="s">
        <v>46</v>
      </c>
      <c r="J5" s="96"/>
      <c r="K5" s="89"/>
      <c r="L5" s="89"/>
      <c r="M5" s="53" t="s">
        <v>8</v>
      </c>
      <c r="N5" s="53" t="s">
        <v>9</v>
      </c>
      <c r="O5" s="53" t="s">
        <v>51</v>
      </c>
      <c r="P5" s="53" t="s">
        <v>25</v>
      </c>
      <c r="Q5" s="53" t="s">
        <v>61</v>
      </c>
      <c r="R5" s="54" t="s">
        <v>46</v>
      </c>
    </row>
    <row r="6" spans="1:33" ht="20.25" x14ac:dyDescent="0.3">
      <c r="A6" s="55">
        <v>1</v>
      </c>
      <c r="B6" s="56">
        <v>2</v>
      </c>
      <c r="C6" s="56">
        <v>3</v>
      </c>
      <c r="D6" s="55">
        <v>4</v>
      </c>
      <c r="E6" s="55">
        <v>5</v>
      </c>
      <c r="F6" s="56">
        <v>6</v>
      </c>
      <c r="G6" s="56">
        <v>7</v>
      </c>
      <c r="H6" s="55">
        <v>8</v>
      </c>
      <c r="I6" s="55">
        <v>9</v>
      </c>
      <c r="J6" s="57">
        <v>11</v>
      </c>
      <c r="K6" s="55">
        <v>12</v>
      </c>
      <c r="L6" s="55">
        <v>13</v>
      </c>
      <c r="M6" s="55">
        <v>14</v>
      </c>
      <c r="N6" s="56">
        <v>15</v>
      </c>
      <c r="O6" s="56">
        <v>16</v>
      </c>
      <c r="P6" s="55">
        <v>17</v>
      </c>
      <c r="Q6" s="55">
        <v>18</v>
      </c>
      <c r="R6" s="56">
        <v>19</v>
      </c>
    </row>
    <row r="7" spans="1:33" ht="57.75" customHeight="1" x14ac:dyDescent="0.25">
      <c r="A7" s="58">
        <v>1</v>
      </c>
      <c r="B7" s="59" t="s">
        <v>1</v>
      </c>
      <c r="C7" s="58" t="s">
        <v>53</v>
      </c>
      <c r="D7" s="60" t="s">
        <v>52</v>
      </c>
      <c r="E7" s="61">
        <v>335964.53900709224</v>
      </c>
      <c r="F7" s="61">
        <v>1738794.3262411347</v>
      </c>
      <c r="G7" s="61">
        <v>0</v>
      </c>
      <c r="H7" s="61">
        <v>25276.595744680853</v>
      </c>
      <c r="I7" s="61">
        <f>E7+F7+H7</f>
        <v>2100035.4609929081</v>
      </c>
      <c r="J7" s="62">
        <v>1</v>
      </c>
      <c r="K7" s="63">
        <v>1.1387439215858599</v>
      </c>
      <c r="L7" s="63">
        <v>1.0294585340507001</v>
      </c>
      <c r="M7" s="64">
        <f>E7/1000*J7*K7*L7</f>
        <v>393.84775123187495</v>
      </c>
      <c r="N7" s="64">
        <f>F7/1000*K7*L7</f>
        <v>2038.3705889577752</v>
      </c>
      <c r="O7" s="64">
        <v>0</v>
      </c>
      <c r="P7" s="64">
        <f>H7/1000*K7*L7</f>
        <v>29.631491532591721</v>
      </c>
      <c r="Q7" s="64">
        <v>0</v>
      </c>
      <c r="R7" s="65">
        <f>M7+N7+O7+P7</f>
        <v>2461.8498317222416</v>
      </c>
      <c r="S7" s="41"/>
      <c r="V7" s="38"/>
      <c r="AA7" s="39"/>
      <c r="AC7" s="39"/>
      <c r="AD7" s="39"/>
      <c r="AE7" s="39"/>
      <c r="AF7" s="39"/>
      <c r="AG7" s="39"/>
    </row>
    <row r="8" spans="1:33" ht="63.75" customHeight="1" x14ac:dyDescent="0.25">
      <c r="A8" s="58">
        <v>2</v>
      </c>
      <c r="B8" s="59" t="s">
        <v>3</v>
      </c>
      <c r="C8" s="58" t="s">
        <v>53</v>
      </c>
      <c r="D8" s="60" t="s">
        <v>52</v>
      </c>
      <c r="E8" s="61">
        <v>241558.82352941178</v>
      </c>
      <c r="F8" s="61">
        <v>3148857.1428571427</v>
      </c>
      <c r="G8" s="61">
        <v>0</v>
      </c>
      <c r="H8" s="61">
        <v>4021.0084033613443</v>
      </c>
      <c r="I8" s="61">
        <f>E8+F8+H8</f>
        <v>3394436.9747899156</v>
      </c>
      <c r="J8" s="62">
        <v>1</v>
      </c>
      <c r="K8" s="63">
        <v>1.1387439215858599</v>
      </c>
      <c r="L8" s="63">
        <v>1.0294585340507001</v>
      </c>
      <c r="M8" s="64">
        <f>E8/1000*J8*K8*L8</f>
        <v>283.17690824884289</v>
      </c>
      <c r="N8" s="64">
        <f>F8/1000*K8*L8</f>
        <v>3691.372632153098</v>
      </c>
      <c r="O8" s="64">
        <v>0</v>
      </c>
      <c r="P8" s="64">
        <f>H8/1000*K8*L8</f>
        <v>4.7137865264848866</v>
      </c>
      <c r="Q8" s="64">
        <v>0</v>
      </c>
      <c r="R8" s="65">
        <f t="shared" ref="R8:R10" si="0">M8+N8+O8+P8</f>
        <v>3979.2633269284261</v>
      </c>
      <c r="S8" s="41"/>
      <c r="V8" s="38"/>
      <c r="AA8" s="39"/>
      <c r="AC8" s="39"/>
      <c r="AD8" s="39"/>
      <c r="AE8" s="39"/>
      <c r="AF8" s="39"/>
      <c r="AG8" s="39"/>
    </row>
    <row r="9" spans="1:33" ht="72.75" customHeight="1" x14ac:dyDescent="0.25">
      <c r="A9" s="60">
        <v>3</v>
      </c>
      <c r="B9" s="59" t="s">
        <v>27</v>
      </c>
      <c r="C9" s="58" t="s">
        <v>53</v>
      </c>
      <c r="D9" s="60" t="s">
        <v>52</v>
      </c>
      <c r="E9" s="61">
        <v>98006.666666666657</v>
      </c>
      <c r="F9" s="61">
        <v>1459547.4485321101</v>
      </c>
      <c r="G9" s="61">
        <v>0</v>
      </c>
      <c r="H9" s="61">
        <v>33293.883792048931</v>
      </c>
      <c r="I9" s="61">
        <f t="shared" ref="I9:I10" si="1">E9+F9+H9</f>
        <v>1590847.9989908258</v>
      </c>
      <c r="J9" s="62">
        <v>1</v>
      </c>
      <c r="K9" s="63">
        <v>1.1387439215858599</v>
      </c>
      <c r="L9" s="63">
        <v>1.0294585340507001</v>
      </c>
      <c r="M9" s="64">
        <f>E9/1000*J9*K9*L9</f>
        <v>114.89220078546379</v>
      </c>
      <c r="N9" s="64">
        <f>F9/1000*K9*L9</f>
        <v>1711.0123649343163</v>
      </c>
      <c r="O9" s="64">
        <v>0</v>
      </c>
      <c r="P9" s="64">
        <f>H9/1000*K9*L9</f>
        <v>39.03007531695787</v>
      </c>
      <c r="Q9" s="64">
        <v>0</v>
      </c>
      <c r="R9" s="65">
        <f t="shared" si="0"/>
        <v>1864.934641036738</v>
      </c>
      <c r="T9" s="39"/>
      <c r="U9" s="39"/>
      <c r="V9" s="38"/>
      <c r="AA9" s="39"/>
      <c r="AC9" s="39"/>
      <c r="AD9" s="39"/>
      <c r="AE9" s="39"/>
      <c r="AF9" s="39"/>
      <c r="AG9" s="39"/>
    </row>
    <row r="10" spans="1:33" ht="70.5" customHeight="1" x14ac:dyDescent="0.25">
      <c r="A10" s="58">
        <v>4</v>
      </c>
      <c r="B10" s="66" t="s">
        <v>29</v>
      </c>
      <c r="C10" s="58" t="s">
        <v>53</v>
      </c>
      <c r="D10" s="60" t="s">
        <v>52</v>
      </c>
      <c r="E10" s="61">
        <v>62886.559802712698</v>
      </c>
      <c r="F10" s="61">
        <v>1957849.5684340319</v>
      </c>
      <c r="G10" s="61">
        <v>0</v>
      </c>
      <c r="H10" s="61">
        <v>13122.416769419975</v>
      </c>
      <c r="I10" s="61">
        <f t="shared" si="1"/>
        <v>2033858.5450061646</v>
      </c>
      <c r="J10" s="62">
        <v>1</v>
      </c>
      <c r="K10" s="63">
        <v>1.1387439215858599</v>
      </c>
      <c r="L10" s="63">
        <v>1.0294585340507001</v>
      </c>
      <c r="M10" s="64">
        <f>E10/1000*J10*K10*L10</f>
        <v>73.721263066053439</v>
      </c>
      <c r="N10" s="64">
        <f>F10/1000*K10*L10</f>
        <v>2295.1667817589596</v>
      </c>
      <c r="O10" s="64">
        <v>0</v>
      </c>
      <c r="P10" s="64">
        <f>H10/1000*K10*L10</f>
        <v>15.383273337828074</v>
      </c>
      <c r="Q10" s="64">
        <v>0</v>
      </c>
      <c r="R10" s="65">
        <f t="shared" si="0"/>
        <v>2384.271318162841</v>
      </c>
      <c r="V10" s="38"/>
      <c r="AA10" s="39"/>
      <c r="AC10" s="39"/>
      <c r="AD10" s="39"/>
      <c r="AE10" s="39"/>
      <c r="AF10" s="39"/>
      <c r="AG10" s="39"/>
    </row>
    <row r="11" spans="1:33" ht="39.75" customHeight="1" x14ac:dyDescent="0.35">
      <c r="A11" s="67"/>
      <c r="B11" s="68" t="s">
        <v>54</v>
      </c>
      <c r="C11" s="69"/>
      <c r="D11" s="70"/>
      <c r="E11" s="69"/>
      <c r="F11" s="69"/>
      <c r="G11" s="69"/>
      <c r="H11" s="69"/>
      <c r="I11" s="69"/>
      <c r="J11" s="70"/>
      <c r="K11" s="71"/>
      <c r="L11" s="71"/>
      <c r="M11" s="71"/>
      <c r="N11" s="71"/>
      <c r="O11" s="71"/>
      <c r="P11" s="71"/>
      <c r="Q11" s="71"/>
      <c r="R11" s="72">
        <f>SUM(R7:R10)</f>
        <v>10690.319117850246</v>
      </c>
      <c r="V11" s="38"/>
    </row>
    <row r="12" spans="1:33" ht="35.25" customHeight="1" x14ac:dyDescent="0.35">
      <c r="A12" s="67"/>
      <c r="B12" s="73" t="s">
        <v>55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1"/>
      <c r="N12" s="71"/>
      <c r="O12" s="71"/>
      <c r="P12" s="71"/>
      <c r="Q12" s="71"/>
      <c r="R12" s="72">
        <f t="shared" ref="R12" si="2">R11*0.2</f>
        <v>2138.0638235700494</v>
      </c>
    </row>
    <row r="13" spans="1:33" ht="41.25" customHeight="1" x14ac:dyDescent="0.35">
      <c r="A13" s="67"/>
      <c r="B13" s="73" t="s">
        <v>56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71"/>
      <c r="N13" s="71"/>
      <c r="O13" s="71"/>
      <c r="P13" s="71"/>
      <c r="Q13" s="71"/>
      <c r="R13" s="72">
        <f t="shared" ref="R13" si="3">R12+R11</f>
        <v>12828.382941420296</v>
      </c>
    </row>
    <row r="14" spans="1:33" ht="18.75" x14ac:dyDescent="0.3">
      <c r="A14" s="45"/>
      <c r="B14" s="46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33" ht="61.5" customHeight="1" x14ac:dyDescent="0.35">
      <c r="A15" s="45"/>
      <c r="B15" s="93" t="s">
        <v>67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</row>
    <row r="16" spans="1:33" ht="23.25" x14ac:dyDescent="0.35">
      <c r="A16" s="45"/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1:18" ht="19.5" x14ac:dyDescent="0.35">
      <c r="A17" s="45"/>
      <c r="B17" s="93" t="s">
        <v>66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18" ht="23.25" x14ac:dyDescent="0.35">
      <c r="A18" s="45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</row>
    <row r="19" spans="1:18" ht="61.5" customHeight="1" x14ac:dyDescent="0.35">
      <c r="A19" s="45"/>
      <c r="B19" s="93" t="s">
        <v>71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18" ht="18.75" x14ac:dyDescent="0.3">
      <c r="A20" s="45"/>
      <c r="C20" s="49"/>
      <c r="D20" s="49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</row>
    <row r="21" spans="1:18" s="42" customFormat="1" ht="119.25" customHeight="1" x14ac:dyDescent="0.4">
      <c r="B21" s="86" t="s">
        <v>64</v>
      </c>
      <c r="C21" s="87"/>
      <c r="D21" s="87"/>
      <c r="E21" s="87"/>
      <c r="F21" s="74"/>
      <c r="G21" s="75"/>
      <c r="H21" s="74"/>
      <c r="I21" s="76" t="s">
        <v>59</v>
      </c>
      <c r="J21" s="45"/>
      <c r="K21" s="45"/>
      <c r="L21" s="45"/>
      <c r="M21" s="45"/>
      <c r="N21" s="45"/>
      <c r="O21" s="45"/>
      <c r="P21" s="45"/>
      <c r="Q21" s="45"/>
      <c r="R21" s="45"/>
    </row>
    <row r="22" spans="1:18" s="42" customFormat="1" ht="26.25" x14ac:dyDescent="0.4">
      <c r="B22" s="74"/>
      <c r="C22" s="77"/>
      <c r="D22" s="77"/>
      <c r="E22" s="75"/>
      <c r="F22" s="74"/>
      <c r="G22" s="75"/>
      <c r="H22" s="74"/>
      <c r="I22" s="75"/>
      <c r="J22" s="45"/>
      <c r="K22" s="45"/>
      <c r="L22" s="45"/>
      <c r="M22" s="45"/>
      <c r="N22" s="45"/>
      <c r="O22" s="45"/>
      <c r="P22" s="45"/>
      <c r="Q22" s="45"/>
      <c r="R22" s="45"/>
    </row>
    <row r="23" spans="1:18" s="42" customFormat="1" ht="26.25" x14ac:dyDescent="0.4">
      <c r="B23" s="74"/>
      <c r="C23" s="77"/>
      <c r="D23" s="77"/>
      <c r="E23" s="75"/>
      <c r="F23" s="74"/>
      <c r="G23" s="75"/>
      <c r="H23" s="74"/>
      <c r="I23" s="75"/>
      <c r="J23" s="45"/>
      <c r="K23" s="45"/>
      <c r="L23" s="45"/>
      <c r="M23" s="45"/>
      <c r="N23" s="45"/>
      <c r="O23" s="45"/>
      <c r="P23" s="45"/>
      <c r="Q23" s="45"/>
      <c r="R23" s="45"/>
    </row>
    <row r="24" spans="1:18" s="42" customFormat="1" ht="26.25" x14ac:dyDescent="0.4">
      <c r="B24" s="74"/>
      <c r="C24" s="77"/>
      <c r="D24" s="77"/>
      <c r="E24" s="75"/>
      <c r="F24" s="74"/>
      <c r="G24" s="75"/>
      <c r="H24" s="74"/>
      <c r="I24" s="75"/>
      <c r="J24" s="45"/>
      <c r="K24" s="45"/>
      <c r="L24" s="45"/>
      <c r="M24" s="45"/>
      <c r="N24" s="45"/>
      <c r="O24" s="45"/>
      <c r="P24" s="45"/>
      <c r="Q24" s="45"/>
      <c r="R24" s="45"/>
    </row>
    <row r="25" spans="1:18" s="42" customFormat="1" ht="75.75" customHeight="1" x14ac:dyDescent="0.4">
      <c r="B25" s="86" t="s">
        <v>65</v>
      </c>
      <c r="C25" s="87"/>
      <c r="D25" s="87"/>
      <c r="E25" s="78"/>
      <c r="F25" s="74"/>
      <c r="G25" s="75"/>
      <c r="H25" s="74"/>
      <c r="I25" s="76" t="s">
        <v>63</v>
      </c>
      <c r="J25" s="45"/>
      <c r="K25" s="45"/>
      <c r="L25" s="45"/>
      <c r="M25" s="45"/>
      <c r="N25" s="45"/>
      <c r="O25" s="45"/>
      <c r="P25" s="45"/>
      <c r="Q25" s="45"/>
      <c r="R25" s="45"/>
    </row>
    <row r="26" spans="1:18" s="42" customFormat="1" ht="26.25" x14ac:dyDescent="0.4">
      <c r="B26" s="75"/>
      <c r="C26" s="79"/>
      <c r="D26" s="75"/>
      <c r="E26" s="75"/>
      <c r="F26" s="74"/>
      <c r="G26" s="75"/>
      <c r="H26" s="74"/>
      <c r="I26" s="75"/>
      <c r="J26" s="45"/>
      <c r="K26" s="45"/>
      <c r="L26" s="45"/>
      <c r="M26" s="45"/>
      <c r="N26" s="45"/>
      <c r="O26" s="45"/>
      <c r="P26" s="45"/>
      <c r="Q26" s="45"/>
      <c r="R26" s="45"/>
    </row>
    <row r="27" spans="1:18" s="42" customFormat="1" ht="26.25" x14ac:dyDescent="0.4">
      <c r="B27" s="74"/>
      <c r="C27" s="74"/>
      <c r="D27" s="74"/>
      <c r="E27" s="75"/>
      <c r="F27" s="74"/>
      <c r="G27" s="75"/>
      <c r="H27" s="74"/>
      <c r="I27" s="75"/>
      <c r="J27" s="45"/>
      <c r="K27" s="45"/>
      <c r="L27" s="45"/>
      <c r="M27" s="45"/>
      <c r="N27" s="45"/>
      <c r="O27" s="45"/>
      <c r="P27" s="45"/>
      <c r="Q27" s="45"/>
      <c r="R27" s="45"/>
    </row>
    <row r="28" spans="1:18" s="42" customFormat="1" ht="26.25" x14ac:dyDescent="0.4">
      <c r="B28" s="74"/>
      <c r="C28" s="74"/>
      <c r="D28" s="74"/>
      <c r="E28" s="75"/>
      <c r="F28" s="74"/>
      <c r="G28" s="75"/>
      <c r="H28" s="74"/>
      <c r="I28" s="75"/>
      <c r="J28" s="45"/>
      <c r="K28" s="45"/>
      <c r="L28" s="45"/>
      <c r="M28" s="45"/>
      <c r="N28" s="45"/>
      <c r="O28" s="45"/>
      <c r="P28" s="45"/>
      <c r="Q28" s="45"/>
      <c r="R28" s="45"/>
    </row>
    <row r="29" spans="1:18" s="42" customFormat="1" ht="26.25" x14ac:dyDescent="0.4">
      <c r="B29" s="86" t="s">
        <v>69</v>
      </c>
      <c r="C29" s="87"/>
      <c r="D29" s="87"/>
      <c r="E29" s="75"/>
      <c r="F29" s="74"/>
      <c r="G29" s="75"/>
      <c r="H29" s="74"/>
      <c r="I29" s="76" t="s">
        <v>70</v>
      </c>
      <c r="J29" s="45"/>
      <c r="K29" s="45"/>
      <c r="L29" s="45"/>
      <c r="M29" s="45"/>
      <c r="N29" s="45"/>
      <c r="O29" s="45"/>
      <c r="P29" s="45"/>
      <c r="Q29" s="45"/>
      <c r="R29" s="45"/>
    </row>
    <row r="30" spans="1:18" ht="26.25" x14ac:dyDescent="0.4">
      <c r="A30" s="43"/>
      <c r="B30" s="78"/>
      <c r="C30" s="74"/>
      <c r="D30" s="74"/>
      <c r="E30" s="74"/>
      <c r="F30" s="74"/>
      <c r="G30" s="74"/>
      <c r="H30" s="74"/>
      <c r="I30" s="74"/>
    </row>
    <row r="37" spans="2:2" ht="23.25" x14ac:dyDescent="0.35">
      <c r="B37" s="50"/>
    </row>
  </sheetData>
  <mergeCells count="16">
    <mergeCell ref="A2:R2"/>
    <mergeCell ref="A4:A5"/>
    <mergeCell ref="B4:B5"/>
    <mergeCell ref="C4:C5"/>
    <mergeCell ref="D4:D5"/>
    <mergeCell ref="E4:I4"/>
    <mergeCell ref="B29:D29"/>
    <mergeCell ref="L4:L5"/>
    <mergeCell ref="M4:R4"/>
    <mergeCell ref="B25:D25"/>
    <mergeCell ref="B21:E21"/>
    <mergeCell ref="B15:R15"/>
    <mergeCell ref="B17:R17"/>
    <mergeCell ref="B19:R19"/>
    <mergeCell ref="J4:J5"/>
    <mergeCell ref="K4:K5"/>
  </mergeCells>
  <pageMargins left="0.7" right="0.7" top="0.75" bottom="0.75" header="0.3" footer="0.3"/>
  <pageSetup paperSize="9" scale="33" fitToHeight="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УП 4кв 2021 Центр</vt:lpstr>
      <vt:lpstr>Калькулятор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2023-04-17T12:51:37Z</dcterms:modified>
</cp:coreProperties>
</file>