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шаблон!$A$2:$BV$88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шаблон!$A$1:$BN$17</definedName>
  </definedNames>
  <calcPr calcId="145621" calcMode="manual"/>
</workbook>
</file>

<file path=xl/calcChain.xml><?xml version="1.0" encoding="utf-8"?>
<calcChain xmlns="http://schemas.openxmlformats.org/spreadsheetml/2006/main">
  <c r="AD12" i="4" l="1"/>
  <c r="U12" i="4"/>
  <c r="V12" i="4"/>
  <c r="W12" i="4"/>
  <c r="X12" i="4"/>
  <c r="Y12" i="4"/>
  <c r="Z12" i="4"/>
  <c r="AA12" i="4"/>
  <c r="AB12" i="4"/>
  <c r="AE12" i="4"/>
  <c r="AF12" i="4"/>
  <c r="AI12" i="4"/>
  <c r="AJ12" i="4"/>
  <c r="AM12" i="4"/>
  <c r="AN12" i="4"/>
  <c r="AO12" i="4"/>
  <c r="AP12" i="4"/>
  <c r="AQ12" i="4"/>
  <c r="AR12" i="4"/>
  <c r="AU12" i="4"/>
  <c r="AV12" i="4"/>
  <c r="AW12" i="4"/>
  <c r="AX12" i="4"/>
  <c r="AY12" i="4"/>
  <c r="AZ12" i="4"/>
  <c r="BE12" i="4"/>
  <c r="BF12" i="4"/>
  <c r="BG12" i="4"/>
  <c r="BH12" i="4"/>
  <c r="BI12" i="4"/>
  <c r="BJ12" i="4"/>
  <c r="BK12" i="4"/>
  <c r="BL12" i="4"/>
  <c r="T10" i="4" l="1"/>
  <c r="N10" i="4" s="1"/>
  <c r="M11" i="4"/>
  <c r="N11" i="4" s="1"/>
  <c r="O8" i="4"/>
  <c r="R8" i="4"/>
  <c r="T9" i="4"/>
  <c r="N9" i="4" l="1"/>
  <c r="N8" i="4" s="1"/>
  <c r="BB8" i="4"/>
  <c r="BB12" i="4" s="1"/>
  <c r="S11" i="4"/>
  <c r="S8" i="4" s="1"/>
  <c r="P11" i="4"/>
  <c r="Q11" i="4"/>
  <c r="Q8" i="4" s="1"/>
  <c r="M7" i="4"/>
  <c r="N7" i="4" s="1"/>
  <c r="S7" i="4" s="1"/>
  <c r="T6" i="4"/>
  <c r="N6" i="4" s="1"/>
  <c r="M6" i="4"/>
  <c r="T5" i="4"/>
  <c r="N5" i="4" s="1"/>
  <c r="M5" i="4"/>
  <c r="M4" i="4"/>
  <c r="N4" i="4" s="1"/>
  <c r="S4" i="4" s="1"/>
  <c r="R3" i="4"/>
  <c r="R12" i="4" s="1"/>
  <c r="O3" i="4"/>
  <c r="O12" i="4" s="1"/>
  <c r="N3" i="4" l="1"/>
  <c r="N12" i="4" s="1"/>
  <c r="AL3" i="4"/>
  <c r="AL12" i="4" s="1"/>
  <c r="P8" i="4"/>
  <c r="T11" i="4"/>
  <c r="AT3" i="4"/>
  <c r="AT12" i="4" s="1"/>
  <c r="S3" i="4"/>
  <c r="S12" i="4" s="1"/>
  <c r="Q4" i="4"/>
  <c r="Q7" i="4"/>
  <c r="P4" i="4"/>
  <c r="P7" i="4"/>
  <c r="T7" i="4" s="1"/>
  <c r="BD3" i="4" s="1"/>
  <c r="BD8" i="4" l="1"/>
  <c r="BD12" i="4" s="1"/>
  <c r="T8" i="4"/>
  <c r="T4" i="4"/>
  <c r="P3" i="4"/>
  <c r="P12" i="4" s="1"/>
  <c r="Q3" i="4"/>
  <c r="Q12" i="4" s="1"/>
  <c r="T3" i="4" l="1"/>
  <c r="T12" i="4" s="1"/>
  <c r="AH3" i="4"/>
  <c r="AH12" i="4" s="1"/>
  <c r="BR3" i="4" l="1"/>
  <c r="BS3" i="4" s="1"/>
  <c r="BR8" i="4"/>
  <c r="BS8" i="4" s="1"/>
  <c r="BR13" i="4" l="1"/>
  <c r="BS13" i="4" s="1"/>
  <c r="BR12" i="4"/>
  <c r="BS12" i="4" s="1"/>
  <c r="BM3" i="4" l="1"/>
  <c r="BR26" i="4"/>
  <c r="BS26" i="4" s="1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S74" i="4" s="1"/>
  <c r="BR75" i="4"/>
  <c r="BR23" i="4"/>
  <c r="BS23" i="4" s="1"/>
  <c r="BM23" i="4"/>
  <c r="BR14" i="4"/>
  <c r="BS14" i="4" s="1"/>
  <c r="BR15" i="4"/>
  <c r="BS15" i="4" s="1"/>
  <c r="BR16" i="4"/>
  <c r="BS16" i="4" s="1"/>
  <c r="BR17" i="4"/>
  <c r="BS17" i="4" s="1"/>
  <c r="BR18" i="4"/>
  <c r="BS18" i="4" s="1"/>
  <c r="BR19" i="4"/>
  <c r="BS19" i="4" s="1"/>
  <c r="BR20" i="4"/>
  <c r="BS20" i="4" s="1"/>
  <c r="BR21" i="4"/>
  <c r="BS21" i="4" s="1"/>
  <c r="BR22" i="4"/>
  <c r="BS22" i="4"/>
  <c r="BM8" i="4"/>
  <c r="BM18" i="4"/>
  <c r="BM19" i="4"/>
  <c r="BM20" i="4"/>
  <c r="BM21" i="4"/>
  <c r="BM22" i="4"/>
  <c r="BM24" i="4"/>
  <c r="BM25" i="4"/>
  <c r="BM26" i="4"/>
  <c r="BM27" i="4"/>
  <c r="BM28" i="4"/>
  <c r="BS75" i="4"/>
  <c r="BR76" i="4"/>
  <c r="BS76" i="4" s="1"/>
  <c r="BR77" i="4"/>
  <c r="BS77" i="4" s="1"/>
  <c r="BR78" i="4"/>
  <c r="BS78" i="4" s="1"/>
  <c r="BR79" i="4"/>
  <c r="BS79" i="4" s="1"/>
  <c r="BR80" i="4"/>
  <c r="BS80" i="4" s="1"/>
  <c r="BR81" i="4"/>
  <c r="BS81" i="4" s="1"/>
  <c r="BR82" i="4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24" i="4"/>
  <c r="BS24" i="4" s="1"/>
  <c r="BR25" i="4"/>
  <c r="BS25" i="4" s="1"/>
  <c r="BS27" i="4"/>
  <c r="BM29" i="4"/>
  <c r="BS29" i="4"/>
  <c r="BM30" i="4"/>
  <c r="BS30" i="4"/>
  <c r="BM31" i="4"/>
  <c r="BS31" i="4"/>
  <c r="BM32" i="4"/>
  <c r="BS32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BM47" i="4"/>
  <c r="BS47" i="4"/>
  <c r="BM48" i="4"/>
  <c r="BS48" i="4"/>
  <c r="BM49" i="4"/>
  <c r="BS49" i="4"/>
  <c r="BM50" i="4"/>
  <c r="BS50" i="4"/>
  <c r="BM51" i="4"/>
  <c r="BS51" i="4"/>
  <c r="BM52" i="4"/>
  <c r="BS52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Q59" i="2" s="1"/>
  <c r="M56" i="2"/>
  <c r="N56" i="2" s="1"/>
  <c r="O46" i="2"/>
  <c r="R46" i="2"/>
  <c r="N48" i="2"/>
  <c r="N40" i="2"/>
  <c r="Q40" i="2" s="1"/>
  <c r="Q38" i="2"/>
  <c r="M48" i="2"/>
  <c r="M47" i="2"/>
  <c r="N47" i="2" s="1"/>
  <c r="N46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Q56" i="2"/>
  <c r="P56" i="2"/>
  <c r="P40" i="2"/>
  <c r="P38" i="2" s="1"/>
  <c r="N62" i="2"/>
  <c r="Q65" i="2"/>
  <c r="S68" i="2"/>
  <c r="P68" i="2"/>
  <c r="T68" i="2" s="1"/>
  <c r="BB64" i="2" s="1"/>
  <c r="P63" i="2"/>
  <c r="P62" i="2"/>
  <c r="Q63" i="2"/>
  <c r="Q62" i="2"/>
  <c r="P37" i="2"/>
  <c r="Q37" i="2"/>
  <c r="T37" i="2" s="1"/>
  <c r="BJ35" i="2" s="1"/>
  <c r="P36" i="2"/>
  <c r="P35" i="2" s="1"/>
  <c r="Q36" i="2"/>
  <c r="Q35" i="2" s="1"/>
  <c r="T74" i="2"/>
  <c r="Q64" i="2"/>
  <c r="T40" i="2"/>
  <c r="BB38" i="2" s="1"/>
  <c r="T63" i="2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Q17" i="2" s="1"/>
  <c r="Q16" i="2" s="1"/>
  <c r="O11" i="2"/>
  <c r="R11" i="2"/>
  <c r="M12" i="2"/>
  <c r="N12" i="2"/>
  <c r="Q12" i="2" s="1"/>
  <c r="R8" i="2"/>
  <c r="O8" i="2"/>
  <c r="N10" i="2"/>
  <c r="Q10" i="2"/>
  <c r="M10" i="2"/>
  <c r="M9" i="2"/>
  <c r="N9" i="2" s="1"/>
  <c r="Q22" i="2"/>
  <c r="N23" i="2"/>
  <c r="S23" i="2"/>
  <c r="S28" i="2"/>
  <c r="S27" i="2" s="1"/>
  <c r="N27" i="2"/>
  <c r="S30" i="2"/>
  <c r="Q30" i="2"/>
  <c r="P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2" i="2"/>
  <c r="P11" i="2" s="1"/>
  <c r="P10" i="2"/>
  <c r="T10" i="2" s="1"/>
  <c r="BF8" i="2" s="1"/>
  <c r="Q9" i="2"/>
  <c r="Q8" i="2" s="1"/>
  <c r="M44" i="2"/>
  <c r="N44" i="2" s="1"/>
  <c r="R43" i="2"/>
  <c r="O43" i="2"/>
  <c r="P21" i="2"/>
  <c r="T28" i="2"/>
  <c r="T24" i="2"/>
  <c r="Q44" i="2"/>
  <c r="Q43" i="2" s="1"/>
  <c r="N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S78" i="2"/>
  <c r="S77" i="2" s="1"/>
  <c r="P78" i="2"/>
  <c r="M83" i="2"/>
  <c r="N83" i="2" s="1"/>
  <c r="P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Q83" i="2"/>
  <c r="Q82" i="2"/>
  <c r="Q81" i="2" s="1"/>
  <c r="Q52" i="2"/>
  <c r="Q51" i="2" s="1"/>
  <c r="N51" i="2"/>
  <c r="Q50" i="2"/>
  <c r="Q49" i="2" s="1"/>
  <c r="M5" i="2"/>
  <c r="M4" i="2"/>
  <c r="N5" i="2"/>
  <c r="S5" i="2" s="1"/>
  <c r="S3" i="2"/>
  <c r="T4" i="2"/>
  <c r="N4" i="2"/>
  <c r="N3" i="2" s="1"/>
  <c r="R3" i="2"/>
  <c r="O3" i="2"/>
  <c r="AZ3" i="2"/>
  <c r="T83" i="2"/>
  <c r="BF81" i="2" s="1"/>
  <c r="Q5" i="2"/>
  <c r="Q3" i="2" s="1"/>
  <c r="P5" i="2"/>
  <c r="P3" i="2" s="1"/>
  <c r="T5" i="2"/>
  <c r="BB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BM12" i="4" l="1"/>
  <c r="Q14" i="2"/>
  <c r="Q13" i="2" s="1"/>
  <c r="P14" i="2"/>
  <c r="N13" i="2"/>
  <c r="S14" i="2"/>
  <c r="S13" i="2" s="1"/>
  <c r="BB84" i="2"/>
  <c r="BK3" i="2"/>
  <c r="Q11" i="2"/>
  <c r="BK18" i="2"/>
  <c r="P84" i="2"/>
  <c r="S50" i="2"/>
  <c r="S49" i="2" s="1"/>
  <c r="P50" i="2"/>
  <c r="S82" i="2"/>
  <c r="S81" i="2" s="1"/>
  <c r="P82" i="2"/>
  <c r="BB27" i="2"/>
  <c r="BK27" i="2" s="1"/>
  <c r="T27" i="2"/>
  <c r="T18" i="2"/>
  <c r="T7" i="2"/>
  <c r="P54" i="2"/>
  <c r="P61" i="2"/>
  <c r="N19" i="2"/>
  <c r="N18" i="2" s="1"/>
  <c r="Q86" i="2"/>
  <c r="T86" i="2" s="1"/>
  <c r="N84" i="2"/>
  <c r="T3" i="2"/>
  <c r="N49" i="2"/>
  <c r="N81" i="2"/>
  <c r="S52" i="2"/>
  <c r="S51" i="2" s="1"/>
  <c r="P52" i="2"/>
  <c r="P77" i="2"/>
  <c r="T79" i="2"/>
  <c r="Q78" i="2"/>
  <c r="Q77" i="2" s="1"/>
  <c r="N77" i="2"/>
  <c r="BB23" i="2"/>
  <c r="BK23" i="2" s="1"/>
  <c r="T23" i="2"/>
  <c r="S44" i="2"/>
  <c r="S43" i="2" s="1"/>
  <c r="P44" i="2"/>
  <c r="Q21" i="2"/>
  <c r="T22" i="2"/>
  <c r="P16" i="2"/>
  <c r="S9" i="2"/>
  <c r="S8" i="2" s="1"/>
  <c r="N8" i="2"/>
  <c r="P9" i="2"/>
  <c r="S12" i="2"/>
  <c r="S11" i="2" s="1"/>
  <c r="N11" i="2"/>
  <c r="S17" i="2"/>
  <c r="S16" i="2" s="1"/>
  <c r="N16" i="2"/>
  <c r="S34" i="2"/>
  <c r="Q34" i="2"/>
  <c r="T34" i="2" s="1"/>
  <c r="BB29" i="2" s="1"/>
  <c r="S29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Q70" i="2" s="1"/>
  <c r="S72" i="2"/>
  <c r="S70" i="2" s="1"/>
  <c r="S76" i="2"/>
  <c r="S75" i="2" s="1"/>
  <c r="Q76" i="2"/>
  <c r="Q75" i="2" s="1"/>
  <c r="P76" i="2"/>
  <c r="N75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8" i="2"/>
  <c r="P48" i="2"/>
  <c r="S59" i="2"/>
  <c r="P59" i="2"/>
  <c r="BF84" i="2" l="1"/>
  <c r="T84" i="2"/>
  <c r="AF55" i="2"/>
  <c r="P75" i="2"/>
  <c r="T76" i="2"/>
  <c r="S55" i="2"/>
  <c r="T42" i="2"/>
  <c r="P41" i="2"/>
  <c r="P29" i="2"/>
  <c r="T30" i="2"/>
  <c r="T17" i="2"/>
  <c r="BH21" i="2"/>
  <c r="BK21" i="2" s="1"/>
  <c r="T21" i="2"/>
  <c r="Q29" i="2"/>
  <c r="P53" i="2"/>
  <c r="T54" i="2"/>
  <c r="T82" i="2"/>
  <c r="P81" i="2"/>
  <c r="P49" i="2"/>
  <c r="T50" i="2"/>
  <c r="Q84" i="2"/>
  <c r="T12" i="2"/>
  <c r="P13" i="2"/>
  <c r="T14" i="2"/>
  <c r="T47" i="2"/>
  <c r="P46" i="2"/>
  <c r="T59" i="2"/>
  <c r="BB55" i="2" s="1"/>
  <c r="BK55" i="2" s="1"/>
  <c r="P55" i="2"/>
  <c r="T48" i="2"/>
  <c r="BF46" i="2" s="1"/>
  <c r="Q46" i="2"/>
  <c r="P64" i="2"/>
  <c r="T65" i="2"/>
  <c r="S35" i="2"/>
  <c r="T36" i="2"/>
  <c r="T72" i="2"/>
  <c r="T26" i="2"/>
  <c r="S25" i="2"/>
  <c r="T9" i="2"/>
  <c r="P8" i="2"/>
  <c r="P43" i="2"/>
  <c r="T44" i="2"/>
  <c r="P51" i="2"/>
  <c r="T52" i="2"/>
  <c r="T61" i="2"/>
  <c r="P60" i="2"/>
  <c r="BH6" i="2"/>
  <c r="BK6" i="2" s="1"/>
  <c r="T6" i="2"/>
  <c r="T78" i="2"/>
  <c r="BK84" i="2"/>
  <c r="BB51" i="2" l="1"/>
  <c r="BK51" i="2" s="1"/>
  <c r="T51" i="2"/>
  <c r="BB43" i="2"/>
  <c r="BK43" i="2" s="1"/>
  <c r="T43" i="2"/>
  <c r="BB70" i="2"/>
  <c r="BK70" i="2" s="1"/>
  <c r="T70" i="2"/>
  <c r="T46" i="2"/>
  <c r="BB46" i="2"/>
  <c r="BK46" i="2" s="1"/>
  <c r="BB16" i="2"/>
  <c r="BK16" i="2" s="1"/>
  <c r="T16" i="2"/>
  <c r="BB41" i="2"/>
  <c r="BK41" i="2" s="1"/>
  <c r="T41" i="2"/>
  <c r="T75" i="2"/>
  <c r="BB75" i="2"/>
  <c r="BK75" i="2" s="1"/>
  <c r="T55" i="2"/>
  <c r="T77" i="2"/>
  <c r="BB77" i="2"/>
  <c r="BK77" i="2" s="1"/>
  <c r="T60" i="2"/>
  <c r="BB60" i="2"/>
  <c r="BK60" i="2" s="1"/>
  <c r="T8" i="2"/>
  <c r="BB8" i="2"/>
  <c r="BK8" i="2" s="1"/>
  <c r="T25" i="2"/>
  <c r="BB25" i="2"/>
  <c r="BK25" i="2" s="1"/>
  <c r="BB35" i="2"/>
  <c r="BK35" i="2" s="1"/>
  <c r="T35" i="2"/>
  <c r="T64" i="2"/>
  <c r="AF64" i="2"/>
  <c r="BK64" i="2" s="1"/>
  <c r="T13" i="2"/>
  <c r="BB13" i="2"/>
  <c r="BK13" i="2" s="1"/>
  <c r="BB11" i="2"/>
  <c r="BK11" i="2" s="1"/>
  <c r="T11" i="2"/>
  <c r="BB49" i="2"/>
  <c r="BK49" i="2" s="1"/>
  <c r="T49" i="2"/>
  <c r="T53" i="2"/>
  <c r="BB53" i="2"/>
  <c r="BK53" i="2" s="1"/>
  <c r="AF29" i="2"/>
  <c r="BK29" i="2" s="1"/>
  <c r="T29" i="2"/>
  <c r="BB81" i="2"/>
  <c r="BK81" i="2" s="1"/>
  <c r="T81" i="2"/>
</calcChain>
</file>

<file path=xl/sharedStrings.xml><?xml version="1.0" encoding="utf-8"?>
<sst xmlns="http://schemas.openxmlformats.org/spreadsheetml/2006/main" count="558" uniqueCount="360">
  <si>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</si>
  <si>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</si>
  <si>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</si>
  <si>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</si>
  <si>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</si>
  <si>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</si>
  <si>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</si>
  <si>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</si>
  <si>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</si>
  <si>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</si>
  <si>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</si>
  <si>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</si>
  <si>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</si>
  <si>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</si>
  <si>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</si>
  <si>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</si>
  <si>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</si>
  <si>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</si>
  <si>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</si>
  <si>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</si>
  <si>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</si>
  <si>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</si>
  <si>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</si>
  <si>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</si>
  <si>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</si>
  <si>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</si>
  <si>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</si>
  <si>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</si>
  <si>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</si>
  <si>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</si>
  <si>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</si>
  <si>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</si>
  <si>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</si>
  <si>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</si>
  <si>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</si>
  <si>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</si>
  <si>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</si>
  <si>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</si>
  <si>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</si>
  <si>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</si>
  <si>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</si>
  <si>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</si>
  <si>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</si>
  <si>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</si>
  <si>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</si>
  <si>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</si>
  <si>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</si>
  <si>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</si>
  <si>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</si>
  <si>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</si>
  <si>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</si>
  <si>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</si>
  <si>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</si>
  <si>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</si>
  <si>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</si>
  <si>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</si>
  <si>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</si>
  <si>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</si>
  <si>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</si>
  <si>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</si>
  <si>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</si>
  <si>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</si>
  <si>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</si>
  <si>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</si>
  <si>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</si>
  <si>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</si>
  <si>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</si>
  <si>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</si>
  <si>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</si>
  <si>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</si>
  <si>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</si>
  <si>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</si>
  <si>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</si>
  <si>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</si>
  <si>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</si>
  <si>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</si>
  <si>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</si>
  <si>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</si>
  <si>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</si>
  <si>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</si>
  <si>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</si>
  <si>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</si>
  <si>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</si>
  <si>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</si>
  <si>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</si>
  <si>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</si>
  <si>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</si>
  <si>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</si>
  <si>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</si>
  <si>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</si>
  <si>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</si>
  <si>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</si>
  <si>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</si>
  <si>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</si>
  <si>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</si>
  <si>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</si>
  <si>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</si>
  <si>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</si>
  <si>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</si>
  <si>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</si>
  <si>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</si>
  <si>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</si>
  <si>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</si>
  <si>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</si>
  <si>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</si>
  <si>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</si>
  <si>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</si>
  <si>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</si>
  <si>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</si>
  <si>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</si>
  <si>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</si>
  <si>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</si>
  <si>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</si>
  <si>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</si>
  <si>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</si>
  <si>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</si>
  <si>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</si>
  <si>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</si>
  <si>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</si>
  <si>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</si>
  <si>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</si>
  <si>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</si>
  <si>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</si>
  <si>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</si>
  <si>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</si>
  <si>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</si>
  <si>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</si>
  <si>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</si>
  <si>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</si>
  <si>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</si>
  <si>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</si>
  <si>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</si>
  <si>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</si>
  <si>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</si>
  <si>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</si>
  <si>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</si>
  <si>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</si>
  <si>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</si>
  <si>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</si>
  <si>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</si>
  <si>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</si>
  <si>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</si>
  <si>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</si>
  <si>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</si>
  <si>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</si>
  <si>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</si>
  <si>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</si>
  <si>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</si>
  <si>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</si>
  <si>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</si>
  <si>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</si>
  <si>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</si>
  <si>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</si>
  <si>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</si>
  <si>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</si>
  <si>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</si>
  <si>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</si>
  <si>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</si>
  <si>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</si>
  <si>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</si>
  <si>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</si>
  <si>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</si>
  <si>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</si>
  <si>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</si>
  <si>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</si>
  <si>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</si>
  <si>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</si>
  <si>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</si>
  <si>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</si>
  <si>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</si>
  <si>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</si>
  <si>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</si>
  <si>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</si>
  <si>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</si>
  <si>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</si>
  <si>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</si>
  <si>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</si>
  <si>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</si>
  <si>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</si>
  <si>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</si>
  <si>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</si>
  <si>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</si>
  <si>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</si>
  <si>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</si>
  <si>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</si>
  <si>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</si>
  <si>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</si>
  <si>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</si>
  <si>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</si>
  <si>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</si>
  <si>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</si>
  <si>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</si>
  <si>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</si>
  <si>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</si>
  <si>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</si>
  <si>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</si>
  <si>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</si>
  <si>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</si>
  <si>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</si>
  <si>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</si>
  <si>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</si>
  <si>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</si>
  <si>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</si>
  <si>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</si>
  <si>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</si>
  <si>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</si>
  <si>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</si>
  <si>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</si>
  <si>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</si>
  <si>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</si>
  <si>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</si>
  <si>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</si>
  <si>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</si>
  <si>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</si>
  <si>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</si>
  <si>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</si>
  <si>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</si>
  <si>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</si>
  <si>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</si>
  <si>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</si>
  <si>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</si>
  <si>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</si>
  <si>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</si>
  <si>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</si>
  <si>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</si>
  <si>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</si>
  <si>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</si>
  <si>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</si>
  <si>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</si>
  <si>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</si>
  <si>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</si>
  <si>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</si>
  <si>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</si>
  <si>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</si>
  <si>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</si>
  <si>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</si>
  <si>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</si>
  <si>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</si>
  <si>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</si>
  <si>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</si>
  <si>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</si>
  <si>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</si>
  <si>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</si>
  <si>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</si>
  <si>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</si>
  <si>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</si>
  <si>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</si>
  <si>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</si>
  <si>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</si>
  <si>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</si>
  <si>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</si>
  <si>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</si>
  <si>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</si>
  <si>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</si>
  <si>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</si>
  <si>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</si>
  <si>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</si>
  <si>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</si>
  <si>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</si>
  <si>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</si>
  <si>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</si>
  <si>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</si>
  <si>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</si>
  <si>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</si>
  <si>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</si>
  <si>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</si>
  <si>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</si>
  <si>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</si>
  <si>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</si>
  <si>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</si>
  <si>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</si>
  <si>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</si>
  <si>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</si>
  <si>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</si>
  <si>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</si>
  <si>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</si>
  <si>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</si>
  <si>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</si>
  <si>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</si>
  <si>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</si>
  <si>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</si>
  <si>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</si>
  <si>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</si>
  <si>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</si>
  <si>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</si>
  <si>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</si>
  <si>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</si>
  <si>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</si>
  <si>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</si>
  <si>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</si>
  <si>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</si>
  <si>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</si>
  <si>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</si>
  <si>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</si>
  <si>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</si>
  <si>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</si>
  <si>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</si>
  <si>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</si>
  <si>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</si>
  <si>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</si>
  <si>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</si>
  <si>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</si>
  <si>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</si>
  <si>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</si>
  <si>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</si>
  <si>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</si>
  <si>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</si>
  <si>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</si>
  <si>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</si>
  <si>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</si>
  <si>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</si>
  <si>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</si>
  <si>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</si>
  <si>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</si>
  <si>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</si>
  <si>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</si>
  <si>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</si>
  <si>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</si>
  <si>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</si>
  <si>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</si>
  <si>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</si>
  <si>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</si>
  <si>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</si>
  <si>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</si>
  <si>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</si>
  <si>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</si>
  <si>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</si>
  <si>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</si>
  <si>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</si>
  <si>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</si>
  <si>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</si>
  <si>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</si>
  <si>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Паламарчук Руслан Николаевич</t>
  </si>
  <si>
    <t>Иванова Ольга Евгеньевна</t>
  </si>
  <si>
    <t>Курский р-н, с.Беседино, д.102Г</t>
  </si>
  <si>
    <t>Курская обл., Курский р-н, с. Большое Шумаково, уч. 46:11:200607:24</t>
  </si>
  <si>
    <t>строительство воздушной линии 10 кВ защищенным проводом - строительство ответвления протяженностью 0,01 км от опоры №2-3 существующей  ВЛ-10 кВ № 129.04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(тип и технические характеристики уточнить при проектировании);
- строительство воздушной линии  0,4 кВ самонесущим изолированным проводом протяженностью 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киоскового типа с одним силовым трансформатором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</si>
  <si>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воздушной линии электропередачи 0,4 кВ самонесущим изолированным проводом протяженностью 0,17 км от ТП-10/0,4 кВ № 18/63 до границы земельного участка заявителя.</t>
  </si>
  <si>
    <t>реконструкция существующей ВЛ-10 кВ № 129.04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</si>
  <si>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ТП-10/0,4 кВ № 18/63 в части замены ТП 63 кВА на ТП киоскового типа мощностью250 кВА (объем реконструкции уточнить при проектировании). реконструкция существующих ВЛ-0,4 кВ в части переустройства заходов от ТП-10/0,4 кВ № 18/63 на проектируемую ТП 250 кВА (объем реконструкции уточнить при проектировании).</t>
  </si>
  <si>
    <t>№41618492 (Ц-15729) от 02.04.2018г.</t>
  </si>
  <si>
    <t>КТП 160 кВА</t>
  </si>
  <si>
    <t>№41626074 (Ц-15900) от 05.04.2018г.</t>
  </si>
  <si>
    <t>Демонтаж ТП</t>
  </si>
  <si>
    <t>возврат</t>
  </si>
  <si>
    <t>Монтаж КТП-250кВА (с реконструкцией существующих ВЛ-0,4 кВ в части переустройства заходов от ТП-10/0,4 кВ № 18/63 на проектируемую ТП 250 кВА)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</si>
  <si>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</si>
  <si>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</si>
  <si>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</si>
  <si>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</si>
  <si>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</si>
  <si>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</si>
  <si>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</si>
  <si>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</si>
  <si>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</si>
  <si>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</si>
  <si>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Реконструкция существующей ТП-10/0,4 кВ в части замены ТП 63 кВА на ТП киоскового типа мощностью 250 кВА (с реконструкцией существующих ВЛ-0,4 кВ в части переустройства заходов от ТП-10/0,4 кВ № 18/63 на проектируемую ТП 250 кВА)</t>
  </si>
  <si>
    <t>КТП 160 кВА - 1 шт.</t>
  </si>
  <si>
    <t xml:space="preserve">Приложение к техническому заданию на  выполнение работ «под ключ» по проектированию и строительству ЛЭП-10 кВ и распределительной сети 10/0,4 кВ. («Очередь № 112 льготники от 15 до 150 кВт») </t>
  </si>
  <si>
    <t>Реконструкция существующей ТП-10/0,4 кВ в части замены ТП 63 кВА на ТП киоскового типа мощностью 250 кВА (с реконструкцией существующих ВЛ-0,4 кВ в части переустройства заходов от ТП-10/0,4 кВ на проектируемую ТП 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</si>
</sst>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10" xfId="0" applyFont="1" applyFill="1" applyBorder="1" applyAlignment="1">
      <alignment horizontal="left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46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3" sqref="I3:I7"/>
    </sheetView>
  </sheetViews>
  <sheetFormatPr defaultColWidth="9.140625" defaultRowHeight="34.5" x14ac:dyDescent="0.45"/>
  <cols>
    <col min="1" max="1" width="32.570312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5.85546875" style="176" customWidth="1"/>
    <col min="7" max="7" width="23" style="176" customWidth="1"/>
    <col min="8" max="8" width="41" style="176" customWidth="1"/>
    <col min="9" max="9" width="95.5703125" style="176" customWidth="1"/>
    <col min="10" max="10" width="63" style="176" customWidth="1"/>
    <col min="11" max="11" width="31" style="176" customWidth="1"/>
    <col min="12" max="12" width="57.140625" style="176" customWidth="1"/>
    <col min="13" max="13" width="58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6" style="176" hidden="1" customWidth="1"/>
    <col min="31" max="31" width="32" style="176" hidden="1" customWidth="1"/>
    <col min="32" max="32" width="31.14062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3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2.42578125" style="176" hidden="1" customWidth="1"/>
    <col min="45" max="45" width="57.5703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104.140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75" x14ac:dyDescent="0.95">
      <c r="A1" s="222" t="s">
        <v>358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20" t="s">
        <v>18</v>
      </c>
      <c r="BP2" s="180"/>
    </row>
    <row r="3" spans="1:71" s="22" customFormat="1" ht="243.75" customHeight="1" x14ac:dyDescent="0.25">
      <c r="A3" s="20" t="s">
        <v>340</v>
      </c>
      <c r="B3" s="192">
        <v>41618492</v>
      </c>
      <c r="C3" s="29">
        <v>65640</v>
      </c>
      <c r="D3" s="29"/>
      <c r="E3" s="20">
        <v>100</v>
      </c>
      <c r="F3" s="20" t="s">
        <v>332</v>
      </c>
      <c r="G3" s="20" t="s">
        <v>136</v>
      </c>
      <c r="H3" s="20" t="s">
        <v>334</v>
      </c>
      <c r="I3" s="219" t="s">
        <v>336</v>
      </c>
      <c r="J3" s="219" t="s">
        <v>338</v>
      </c>
      <c r="K3" s="20"/>
      <c r="L3" s="20"/>
      <c r="M3" s="20"/>
      <c r="N3" s="21">
        <f>SUM(N4:N7)</f>
        <v>674.08</v>
      </c>
      <c r="O3" s="21">
        <f t="shared" ref="O3" si="0">SUM(O4:O7)</f>
        <v>0</v>
      </c>
      <c r="P3" s="21">
        <f t="shared" ref="P3" si="1">SUM(P4:P7)</f>
        <v>32.0672</v>
      </c>
      <c r="Q3" s="21">
        <f t="shared" ref="Q3" si="2">SUM(Q4:Q7)</f>
        <v>98.329599999999999</v>
      </c>
      <c r="R3" s="21">
        <f t="shared" ref="R3" si="3">SUM(R4:R7)</f>
        <v>532.17999999999995</v>
      </c>
      <c r="S3" s="21">
        <f t="shared" ref="S3" si="4">SUM(S4:S7)</f>
        <v>11.5032</v>
      </c>
      <c r="T3" s="21">
        <f t="shared" ref="T3" si="5">SUM(T4:T7)</f>
        <v>674.08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0.01</v>
      </c>
      <c r="AH3" s="21">
        <f>T4</f>
        <v>12.8</v>
      </c>
      <c r="AI3" s="20"/>
      <c r="AJ3" s="20"/>
      <c r="AK3" s="20">
        <v>1</v>
      </c>
      <c r="AL3" s="21">
        <f>T5</f>
        <v>58.910000000000004</v>
      </c>
      <c r="AM3" s="20"/>
      <c r="AN3" s="20"/>
      <c r="AO3" s="20"/>
      <c r="AP3" s="20"/>
      <c r="AQ3" s="20"/>
      <c r="AR3" s="20"/>
      <c r="AS3" s="20" t="s">
        <v>341</v>
      </c>
      <c r="AT3" s="21">
        <f>T6</f>
        <v>568.65</v>
      </c>
      <c r="AU3" s="20"/>
      <c r="AV3" s="20"/>
      <c r="AW3" s="20"/>
      <c r="AX3" s="20"/>
      <c r="AY3" s="20"/>
      <c r="AZ3" s="20"/>
      <c r="BA3" s="20"/>
      <c r="BB3" s="20"/>
      <c r="BC3" s="20">
        <v>0.03</v>
      </c>
      <c r="BD3" s="21">
        <f>T7</f>
        <v>33.72</v>
      </c>
      <c r="BE3" s="20"/>
      <c r="BF3" s="21"/>
      <c r="BG3" s="20"/>
      <c r="BH3" s="29"/>
      <c r="BI3" s="29"/>
      <c r="BJ3" s="20"/>
      <c r="BK3" s="20"/>
      <c r="BL3" s="20"/>
      <c r="BM3" s="21">
        <f>V3+X3+Z3+AB3+AD3+AF3+AH3+AL3+AN3+AP3+AR3+AT3+AV3+AX3+AZ3+BB3+BD3+BF3+BH3+BJ3+BL3</f>
        <v>674.08</v>
      </c>
      <c r="BN3" s="24">
        <v>43552</v>
      </c>
      <c r="BO3" s="20" t="s">
        <v>210</v>
      </c>
      <c r="BP3" s="208">
        <v>43192</v>
      </c>
      <c r="BQ3" s="194" t="s">
        <v>330</v>
      </c>
      <c r="BR3" s="22">
        <f t="shared" ref="BR3:BR8" si="6">BQ3*30</f>
        <v>360</v>
      </c>
      <c r="BS3" s="193">
        <f t="shared" ref="BS3:BS18" si="7">BP3+BR3</f>
        <v>43552</v>
      </c>
    </row>
    <row r="4" spans="1:71" s="22" customFormat="1" ht="243.75" customHeight="1" x14ac:dyDescent="0.25">
      <c r="A4" s="20"/>
      <c r="B4" s="192"/>
      <c r="C4" s="29"/>
      <c r="D4" s="29"/>
      <c r="E4" s="20"/>
      <c r="F4" s="20"/>
      <c r="G4" s="20"/>
      <c r="H4" s="20"/>
      <c r="I4" s="219"/>
      <c r="J4" s="219"/>
      <c r="K4" s="20"/>
      <c r="L4" s="20" t="s">
        <v>314</v>
      </c>
      <c r="M4" s="20">
        <f>AG3</f>
        <v>0.01</v>
      </c>
      <c r="N4" s="21">
        <f>M4*1280</f>
        <v>12.8</v>
      </c>
      <c r="O4" s="21"/>
      <c r="P4" s="21">
        <f>N4*0.11</f>
        <v>1.4080000000000001</v>
      </c>
      <c r="Q4" s="21">
        <f>N4*0.84</f>
        <v>10.752000000000001</v>
      </c>
      <c r="R4" s="21">
        <v>0</v>
      </c>
      <c r="S4" s="21">
        <f>N4*0.05</f>
        <v>0.64000000000000012</v>
      </c>
      <c r="T4" s="21">
        <f>SUM(P4:S4)</f>
        <v>12.8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1"/>
      <c r="BE4" s="20"/>
      <c r="BF4" s="21"/>
      <c r="BG4" s="20"/>
      <c r="BH4" s="29"/>
      <c r="BI4" s="29"/>
      <c r="BJ4" s="20"/>
      <c r="BK4" s="20"/>
      <c r="BL4" s="20"/>
      <c r="BM4" s="21"/>
      <c r="BN4" s="24"/>
      <c r="BO4" s="20"/>
      <c r="BP4" s="208"/>
      <c r="BQ4" s="194"/>
      <c r="BS4" s="193"/>
    </row>
    <row r="5" spans="1:71" s="22" customFormat="1" ht="243.75" customHeight="1" x14ac:dyDescent="0.25">
      <c r="A5" s="20"/>
      <c r="B5" s="192"/>
      <c r="C5" s="29"/>
      <c r="D5" s="29"/>
      <c r="E5" s="20"/>
      <c r="F5" s="20"/>
      <c r="G5" s="20"/>
      <c r="H5" s="20"/>
      <c r="I5" s="219"/>
      <c r="J5" s="219"/>
      <c r="K5" s="20"/>
      <c r="L5" s="20" t="s">
        <v>316</v>
      </c>
      <c r="M5" s="20">
        <f>AK3</f>
        <v>1</v>
      </c>
      <c r="N5" s="21">
        <f>T5</f>
        <v>58.910000000000004</v>
      </c>
      <c r="O5" s="21"/>
      <c r="P5" s="21">
        <v>4.3600000000000003</v>
      </c>
      <c r="Q5" s="21">
        <v>7.33</v>
      </c>
      <c r="R5" s="21">
        <v>45.49</v>
      </c>
      <c r="S5" s="21">
        <v>1.73</v>
      </c>
      <c r="T5" s="21">
        <f>SUM(P5:S5)</f>
        <v>58.910000000000004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1"/>
      <c r="BE5" s="20"/>
      <c r="BF5" s="21"/>
      <c r="BG5" s="20"/>
      <c r="BH5" s="29"/>
      <c r="BI5" s="29"/>
      <c r="BJ5" s="20"/>
      <c r="BK5" s="20"/>
      <c r="BL5" s="20"/>
      <c r="BM5" s="21"/>
      <c r="BN5" s="24"/>
      <c r="BO5" s="20"/>
      <c r="BP5" s="208"/>
      <c r="BQ5" s="194"/>
      <c r="BS5" s="193"/>
    </row>
    <row r="6" spans="1:71" s="22" customFormat="1" ht="243.75" customHeight="1" x14ac:dyDescent="0.25">
      <c r="A6" s="20"/>
      <c r="B6" s="192"/>
      <c r="C6" s="29"/>
      <c r="D6" s="29"/>
      <c r="E6" s="20"/>
      <c r="F6" s="20"/>
      <c r="G6" s="20"/>
      <c r="H6" s="20"/>
      <c r="I6" s="219"/>
      <c r="J6" s="219"/>
      <c r="K6" s="20"/>
      <c r="L6" s="20" t="s">
        <v>318</v>
      </c>
      <c r="M6" s="20" t="str">
        <f>AS3</f>
        <v>КТП 160 кВА</v>
      </c>
      <c r="N6" s="21">
        <f>T6</f>
        <v>568.65</v>
      </c>
      <c r="O6" s="21"/>
      <c r="P6" s="21">
        <v>22.59</v>
      </c>
      <c r="Q6" s="21">
        <v>52.26</v>
      </c>
      <c r="R6" s="21">
        <v>486.69</v>
      </c>
      <c r="S6" s="21">
        <v>7.11</v>
      </c>
      <c r="T6" s="21">
        <f t="shared" ref="T6" si="8">SUM(P6:S6)</f>
        <v>568.65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1"/>
      <c r="BE6" s="20"/>
      <c r="BF6" s="21"/>
      <c r="BG6" s="20"/>
      <c r="BH6" s="29"/>
      <c r="BI6" s="29"/>
      <c r="BJ6" s="20"/>
      <c r="BK6" s="20"/>
      <c r="BL6" s="20"/>
      <c r="BM6" s="21"/>
      <c r="BN6" s="24"/>
      <c r="BO6" s="20"/>
      <c r="BP6" s="208"/>
      <c r="BQ6" s="194"/>
      <c r="BS6" s="193"/>
    </row>
    <row r="7" spans="1:71" s="22" customFormat="1" ht="243.75" customHeight="1" x14ac:dyDescent="0.25">
      <c r="A7" s="20"/>
      <c r="B7" s="192"/>
      <c r="C7" s="29"/>
      <c r="D7" s="29"/>
      <c r="E7" s="20"/>
      <c r="F7" s="20"/>
      <c r="G7" s="20"/>
      <c r="H7" s="20"/>
      <c r="I7" s="219"/>
      <c r="J7" s="219"/>
      <c r="K7" s="20"/>
      <c r="L7" s="20" t="s">
        <v>310</v>
      </c>
      <c r="M7" s="20">
        <f>BC3</f>
        <v>0.03</v>
      </c>
      <c r="N7" s="21">
        <f>M7*1124</f>
        <v>33.72</v>
      </c>
      <c r="O7" s="21"/>
      <c r="P7" s="21">
        <f>N7*0.11</f>
        <v>3.7092000000000001</v>
      </c>
      <c r="Q7" s="21">
        <f>N7*0.83</f>
        <v>27.987599999999997</v>
      </c>
      <c r="R7" s="21">
        <v>0</v>
      </c>
      <c r="S7" s="21">
        <f>N7*0.06</f>
        <v>2.0231999999999997</v>
      </c>
      <c r="T7" s="21">
        <f>SUM(P7:S7)</f>
        <v>33.72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1"/>
      <c r="BE7" s="20"/>
      <c r="BF7" s="21"/>
      <c r="BG7" s="20"/>
      <c r="BH7" s="29"/>
      <c r="BI7" s="29"/>
      <c r="BJ7" s="20"/>
      <c r="BK7" s="20"/>
      <c r="BL7" s="20"/>
      <c r="BM7" s="21"/>
      <c r="BN7" s="24"/>
      <c r="BO7" s="20"/>
      <c r="BP7" s="208"/>
      <c r="BQ7" s="194"/>
      <c r="BS7" s="193"/>
    </row>
    <row r="8" spans="1:71" s="22" customFormat="1" ht="409.6" customHeight="1" x14ac:dyDescent="0.25">
      <c r="A8" s="20" t="s">
        <v>342</v>
      </c>
      <c r="B8" s="192">
        <v>41626074</v>
      </c>
      <c r="C8" s="29">
        <v>91896</v>
      </c>
      <c r="D8" s="29"/>
      <c r="E8" s="20">
        <v>140</v>
      </c>
      <c r="F8" s="20" t="s">
        <v>333</v>
      </c>
      <c r="G8" s="20" t="s">
        <v>138</v>
      </c>
      <c r="H8" s="20" t="s">
        <v>335</v>
      </c>
      <c r="I8" s="219" t="s">
        <v>337</v>
      </c>
      <c r="J8" s="219" t="s">
        <v>339</v>
      </c>
      <c r="K8" s="20"/>
      <c r="L8" s="20"/>
      <c r="M8" s="21"/>
      <c r="N8" s="23">
        <f t="shared" ref="N8:T8" si="9">SUM(N9:N11)</f>
        <v>845.6400000000001</v>
      </c>
      <c r="O8" s="23">
        <f t="shared" si="9"/>
        <v>0</v>
      </c>
      <c r="P8" s="23">
        <f t="shared" si="9"/>
        <v>47.608800000000002</v>
      </c>
      <c r="Q8" s="23">
        <f t="shared" si="9"/>
        <v>227.59640000000002</v>
      </c>
      <c r="R8" s="23">
        <f t="shared" si="9"/>
        <v>551.86</v>
      </c>
      <c r="S8" s="23">
        <f t="shared" si="9"/>
        <v>18.5748</v>
      </c>
      <c r="T8" s="23">
        <f t="shared" si="9"/>
        <v>845.6400000000001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 t="s">
        <v>356</v>
      </c>
      <c r="BB8" s="21">
        <f>T9+T10</f>
        <v>654.56000000000006</v>
      </c>
      <c r="BC8" s="20">
        <v>0.17</v>
      </c>
      <c r="BD8" s="21">
        <f>T11</f>
        <v>191.08</v>
      </c>
      <c r="BE8" s="20"/>
      <c r="BF8" s="21"/>
      <c r="BG8" s="20"/>
      <c r="BH8" s="29"/>
      <c r="BI8" s="29"/>
      <c r="BJ8" s="20"/>
      <c r="BK8" s="20"/>
      <c r="BL8" s="20"/>
      <c r="BM8" s="21" t="e">
        <f>V8+X8+Z8+AB8+AD8+AF8+AH8+AL8+AN8+AP8+AR8+BB8+AV8+AX8+AZ8+#REF!+BD8+BF8+BH8+BJ8+BL8</f>
        <v>#REF!</v>
      </c>
      <c r="BN8" s="24">
        <v>43560</v>
      </c>
      <c r="BO8" s="220" t="s">
        <v>210</v>
      </c>
      <c r="BP8" s="208">
        <v>43195</v>
      </c>
      <c r="BQ8" s="194" t="s">
        <v>210</v>
      </c>
      <c r="BR8" s="22" t="e">
        <f t="shared" si="6"/>
        <v>#VALUE!</v>
      </c>
      <c r="BS8" s="193" t="e">
        <f t="shared" si="7"/>
        <v>#VALUE!</v>
      </c>
    </row>
    <row r="9" spans="1:71" s="22" customFormat="1" ht="85.9" customHeight="1" x14ac:dyDescent="0.25">
      <c r="A9" s="20"/>
      <c r="B9" s="192"/>
      <c r="C9" s="29"/>
      <c r="D9" s="29"/>
      <c r="E9" s="20"/>
      <c r="F9" s="20"/>
      <c r="G9" s="20"/>
      <c r="H9" s="20"/>
      <c r="I9" s="219"/>
      <c r="J9" s="219"/>
      <c r="K9" s="20"/>
      <c r="L9" s="219" t="s">
        <v>318</v>
      </c>
      <c r="M9" s="20" t="s">
        <v>343</v>
      </c>
      <c r="N9" s="21">
        <f>T9</f>
        <v>14.21</v>
      </c>
      <c r="O9" s="21"/>
      <c r="P9" s="21">
        <v>1.41</v>
      </c>
      <c r="Q9" s="21">
        <v>12.8</v>
      </c>
      <c r="R9" s="21" t="s">
        <v>344</v>
      </c>
      <c r="S9" s="21">
        <v>0</v>
      </c>
      <c r="T9" s="21">
        <f t="shared" ref="T9:T10" si="10">SUM(P9:S9)</f>
        <v>14.21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1"/>
      <c r="BE9" s="20"/>
      <c r="BF9" s="21"/>
      <c r="BG9" s="20"/>
      <c r="BH9" s="29"/>
      <c r="BI9" s="29"/>
      <c r="BJ9" s="20"/>
      <c r="BK9" s="20"/>
      <c r="BL9" s="20"/>
      <c r="BM9" s="21"/>
      <c r="BN9" s="24"/>
      <c r="BO9" s="220"/>
      <c r="BP9" s="208"/>
      <c r="BQ9" s="194"/>
      <c r="BS9" s="193"/>
    </row>
    <row r="10" spans="1:71" s="22" customFormat="1" ht="316.5" customHeight="1" x14ac:dyDescent="0.25">
      <c r="A10" s="20"/>
      <c r="B10" s="192"/>
      <c r="C10" s="29"/>
      <c r="D10" s="29"/>
      <c r="E10" s="20"/>
      <c r="F10" s="20"/>
      <c r="G10" s="20"/>
      <c r="H10" s="20"/>
      <c r="I10" s="219"/>
      <c r="J10" s="219"/>
      <c r="K10" s="20"/>
      <c r="L10" s="219"/>
      <c r="M10" s="20" t="s">
        <v>345</v>
      </c>
      <c r="N10" s="21">
        <f>T10</f>
        <v>640.35</v>
      </c>
      <c r="O10" s="21"/>
      <c r="P10" s="21">
        <v>25.18</v>
      </c>
      <c r="Q10" s="21">
        <v>56.2</v>
      </c>
      <c r="R10" s="21">
        <v>551.86</v>
      </c>
      <c r="S10" s="21">
        <v>7.11</v>
      </c>
      <c r="T10" s="21">
        <f t="shared" si="10"/>
        <v>640.35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1"/>
      <c r="BE10" s="20"/>
      <c r="BF10" s="21"/>
      <c r="BG10" s="20"/>
      <c r="BH10" s="29"/>
      <c r="BI10" s="29"/>
      <c r="BJ10" s="20"/>
      <c r="BK10" s="20"/>
      <c r="BL10" s="20"/>
      <c r="BM10" s="21"/>
      <c r="BN10" s="24"/>
      <c r="BO10" s="220"/>
      <c r="BP10" s="208"/>
      <c r="BQ10" s="194"/>
      <c r="BS10" s="193"/>
    </row>
    <row r="11" spans="1:71" s="22" customFormat="1" ht="120" customHeight="1" x14ac:dyDescent="0.25">
      <c r="A11" s="20"/>
      <c r="B11" s="192"/>
      <c r="C11" s="29"/>
      <c r="D11" s="29"/>
      <c r="E11" s="20"/>
      <c r="F11" s="20"/>
      <c r="G11" s="20"/>
      <c r="H11" s="20"/>
      <c r="I11" s="219"/>
      <c r="J11" s="219"/>
      <c r="K11" s="20"/>
      <c r="L11" s="20" t="s">
        <v>310</v>
      </c>
      <c r="M11" s="20">
        <f>BC8</f>
        <v>0.17</v>
      </c>
      <c r="N11" s="21">
        <f>M11*1124</f>
        <v>191.08</v>
      </c>
      <c r="O11" s="21"/>
      <c r="P11" s="21">
        <f>N11*0.11</f>
        <v>21.018800000000002</v>
      </c>
      <c r="Q11" s="21">
        <f>N11*0.83</f>
        <v>158.59640000000002</v>
      </c>
      <c r="R11" s="21">
        <v>0</v>
      </c>
      <c r="S11" s="21">
        <f>N11*0.06</f>
        <v>11.4648</v>
      </c>
      <c r="T11" s="21">
        <f>SUM(P11:S11)</f>
        <v>191.08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1"/>
      <c r="BE11" s="20"/>
      <c r="BF11" s="21"/>
      <c r="BG11" s="20"/>
      <c r="BH11" s="29"/>
      <c r="BI11" s="29"/>
      <c r="BJ11" s="20"/>
      <c r="BK11" s="20"/>
      <c r="BL11" s="20"/>
      <c r="BM11" s="21"/>
      <c r="BN11" s="24"/>
      <c r="BO11" s="220"/>
      <c r="BP11" s="208"/>
      <c r="BQ11" s="194"/>
      <c r="BS11" s="193"/>
    </row>
    <row r="12" spans="1:71" s="228" customFormat="1" ht="409.5" x14ac:dyDescent="0.25">
      <c r="A12" s="230" t="s">
        <v>346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23">
        <f>N3+N8</f>
        <v>1519.7200000000003</v>
      </c>
      <c r="O12" s="223">
        <f t="shared" ref="O12:BL12" si="11">O3+O8</f>
        <v>0</v>
      </c>
      <c r="P12" s="223">
        <f t="shared" si="11"/>
        <v>79.676000000000002</v>
      </c>
      <c r="Q12" s="223">
        <f t="shared" si="11"/>
        <v>325.92600000000004</v>
      </c>
      <c r="R12" s="223">
        <f t="shared" si="11"/>
        <v>1084.04</v>
      </c>
      <c r="S12" s="223">
        <f t="shared" si="11"/>
        <v>30.077999999999999</v>
      </c>
      <c r="T12" s="223">
        <f t="shared" si="11"/>
        <v>1519.7200000000003</v>
      </c>
      <c r="U12" s="223">
        <f t="shared" si="11"/>
        <v>0</v>
      </c>
      <c r="V12" s="223">
        <f t="shared" si="11"/>
        <v>0</v>
      </c>
      <c r="W12" s="223">
        <f t="shared" si="11"/>
        <v>0</v>
      </c>
      <c r="X12" s="223">
        <f t="shared" si="11"/>
        <v>0</v>
      </c>
      <c r="Y12" s="223">
        <f t="shared" si="11"/>
        <v>0</v>
      </c>
      <c r="Z12" s="223">
        <f t="shared" si="11"/>
        <v>0</v>
      </c>
      <c r="AA12" s="223">
        <f t="shared" si="11"/>
        <v>0</v>
      </c>
      <c r="AB12" s="223">
        <f t="shared" si="11"/>
        <v>0</v>
      </c>
      <c r="AC12" s="223"/>
      <c r="AD12" s="223">
        <f>AD3+AD8</f>
        <v>0</v>
      </c>
      <c r="AE12" s="223">
        <f t="shared" si="11"/>
        <v>0</v>
      </c>
      <c r="AF12" s="223">
        <f t="shared" si="11"/>
        <v>0</v>
      </c>
      <c r="AG12" s="223">
        <v>0.01</v>
      </c>
      <c r="AH12" s="223">
        <f>AH3+AH8</f>
        <v>12.8</v>
      </c>
      <c r="AI12" s="223">
        <f t="shared" si="11"/>
        <v>0</v>
      </c>
      <c r="AJ12" s="223">
        <f t="shared" si="11"/>
        <v>0</v>
      </c>
      <c r="AK12" s="223">
        <v>1</v>
      </c>
      <c r="AL12" s="223">
        <f>AL3+AL8</f>
        <v>58.910000000000004</v>
      </c>
      <c r="AM12" s="223">
        <f t="shared" si="11"/>
        <v>0</v>
      </c>
      <c r="AN12" s="223">
        <f t="shared" si="11"/>
        <v>0</v>
      </c>
      <c r="AO12" s="223">
        <f t="shared" si="11"/>
        <v>0</v>
      </c>
      <c r="AP12" s="223">
        <f t="shared" si="11"/>
        <v>0</v>
      </c>
      <c r="AQ12" s="223">
        <f t="shared" si="11"/>
        <v>0</v>
      </c>
      <c r="AR12" s="223">
        <f t="shared" si="11"/>
        <v>0</v>
      </c>
      <c r="AS12" s="223" t="s">
        <v>357</v>
      </c>
      <c r="AT12" s="223">
        <f>AT3</f>
        <v>568.65</v>
      </c>
      <c r="AU12" s="223">
        <f t="shared" si="11"/>
        <v>0</v>
      </c>
      <c r="AV12" s="223">
        <f t="shared" si="11"/>
        <v>0</v>
      </c>
      <c r="AW12" s="223">
        <f t="shared" si="11"/>
        <v>0</v>
      </c>
      <c r="AX12" s="223">
        <f t="shared" si="11"/>
        <v>0</v>
      </c>
      <c r="AY12" s="223">
        <f t="shared" si="11"/>
        <v>0</v>
      </c>
      <c r="AZ12" s="223">
        <f t="shared" si="11"/>
        <v>0</v>
      </c>
      <c r="BA12" s="224" t="s">
        <v>359</v>
      </c>
      <c r="BB12" s="223">
        <f>BB8</f>
        <v>654.56000000000006</v>
      </c>
      <c r="BC12" s="223">
        <v>0.2</v>
      </c>
      <c r="BD12" s="223">
        <f>BD3+BD8</f>
        <v>224.8</v>
      </c>
      <c r="BE12" s="223">
        <f t="shared" si="11"/>
        <v>0</v>
      </c>
      <c r="BF12" s="223">
        <f t="shared" si="11"/>
        <v>0</v>
      </c>
      <c r="BG12" s="223">
        <f t="shared" si="11"/>
        <v>0</v>
      </c>
      <c r="BH12" s="223">
        <f t="shared" si="11"/>
        <v>0</v>
      </c>
      <c r="BI12" s="223">
        <f t="shared" si="11"/>
        <v>0</v>
      </c>
      <c r="BJ12" s="223">
        <f t="shared" si="11"/>
        <v>0</v>
      </c>
      <c r="BK12" s="223">
        <f t="shared" si="11"/>
        <v>0</v>
      </c>
      <c r="BL12" s="223">
        <f t="shared" si="11"/>
        <v>0</v>
      </c>
      <c r="BM12" s="223" t="e">
        <f>BM3+BM8</f>
        <v>#REF!</v>
      </c>
      <c r="BN12" s="225"/>
      <c r="BO12" s="224"/>
      <c r="BP12" s="226">
        <v>43185</v>
      </c>
      <c r="BQ12" s="227">
        <v>6</v>
      </c>
      <c r="BR12" s="228">
        <f t="shared" ref="BR12:BR23" si="12">BQ12*30</f>
        <v>180</v>
      </c>
      <c r="BS12" s="229">
        <f t="shared" si="7"/>
        <v>43365</v>
      </c>
    </row>
    <row r="13" spans="1:71" s="22" customFormat="1" ht="209.25" customHeight="1" x14ac:dyDescent="0.25">
      <c r="A13" s="213"/>
      <c r="B13" s="214"/>
      <c r="C13" s="215"/>
      <c r="D13" s="215"/>
      <c r="E13" s="213"/>
      <c r="F13" s="213"/>
      <c r="G13" s="213"/>
      <c r="H13" s="213"/>
      <c r="I13" s="213"/>
      <c r="J13" s="213"/>
      <c r="K13" s="213"/>
      <c r="L13" s="213"/>
      <c r="M13" s="216"/>
      <c r="N13" s="217"/>
      <c r="O13" s="217"/>
      <c r="P13" s="216"/>
      <c r="Q13" s="216"/>
      <c r="R13" s="216"/>
      <c r="S13" s="216"/>
      <c r="T13" s="216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6"/>
      <c r="BE13" s="213"/>
      <c r="BF13" s="216"/>
      <c r="BG13" s="213"/>
      <c r="BH13" s="215"/>
      <c r="BI13" s="215"/>
      <c r="BJ13" s="213"/>
      <c r="BK13" s="213"/>
      <c r="BL13" s="213"/>
      <c r="BM13" s="216"/>
      <c r="BN13" s="218"/>
      <c r="BO13" s="213"/>
      <c r="BP13" s="208">
        <v>43185</v>
      </c>
      <c r="BQ13" s="194">
        <v>6</v>
      </c>
      <c r="BR13" s="22">
        <f t="shared" si="12"/>
        <v>180</v>
      </c>
      <c r="BS13" s="193">
        <f t="shared" si="7"/>
        <v>43365</v>
      </c>
    </row>
    <row r="14" spans="1:71" s="22" customFormat="1" ht="209.25" customHeight="1" x14ac:dyDescent="0.25">
      <c r="A14" s="221" t="s">
        <v>347</v>
      </c>
      <c r="B14" s="30"/>
      <c r="C14" s="212"/>
      <c r="D14" s="212"/>
      <c r="E14" s="180"/>
      <c r="F14" s="180"/>
      <c r="G14" s="180"/>
      <c r="H14" s="180"/>
      <c r="I14" s="221" t="s">
        <v>351</v>
      </c>
      <c r="J14" s="180"/>
      <c r="K14" s="180"/>
      <c r="L14" s="221" t="s">
        <v>352</v>
      </c>
      <c r="M14" s="36"/>
      <c r="N14" s="40"/>
      <c r="O14" s="40"/>
      <c r="P14" s="36"/>
      <c r="Q14" s="36"/>
      <c r="R14" s="36"/>
      <c r="S14" s="36"/>
      <c r="T14" s="36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36"/>
      <c r="BE14" s="180"/>
      <c r="BF14" s="180"/>
      <c r="BG14" s="180"/>
      <c r="BH14" s="212"/>
      <c r="BI14" s="212"/>
      <c r="BJ14" s="180"/>
      <c r="BK14" s="180"/>
      <c r="BL14" s="180"/>
      <c r="BM14" s="36"/>
      <c r="BN14" s="26"/>
      <c r="BO14" s="180"/>
      <c r="BP14" s="208">
        <v>43165</v>
      </c>
      <c r="BQ14" s="194">
        <v>6</v>
      </c>
      <c r="BR14" s="22">
        <f t="shared" si="12"/>
        <v>180</v>
      </c>
      <c r="BS14" s="193">
        <f t="shared" si="7"/>
        <v>43345</v>
      </c>
    </row>
    <row r="15" spans="1:71" s="22" customFormat="1" ht="209.25" customHeight="1" x14ac:dyDescent="0.25">
      <c r="A15" s="221" t="s">
        <v>348</v>
      </c>
      <c r="B15" s="30"/>
      <c r="C15" s="212"/>
      <c r="D15" s="212"/>
      <c r="E15" s="180"/>
      <c r="F15" s="180"/>
      <c r="G15" s="180"/>
      <c r="H15" s="180"/>
      <c r="I15" s="221" t="s">
        <v>351</v>
      </c>
      <c r="J15" s="180"/>
      <c r="K15" s="180"/>
      <c r="L15" s="221" t="s">
        <v>353</v>
      </c>
      <c r="M15" s="180"/>
      <c r="N15" s="36"/>
      <c r="O15" s="36"/>
      <c r="P15" s="36"/>
      <c r="Q15" s="36"/>
      <c r="R15" s="36"/>
      <c r="S15" s="36"/>
      <c r="T15" s="36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36"/>
      <c r="AI15" s="180"/>
      <c r="AJ15" s="180"/>
      <c r="AK15" s="180"/>
      <c r="AL15" s="36"/>
      <c r="AM15" s="180"/>
      <c r="AN15" s="180"/>
      <c r="AO15" s="180"/>
      <c r="AP15" s="180"/>
      <c r="AQ15" s="180"/>
      <c r="AR15" s="180"/>
      <c r="AS15" s="180"/>
      <c r="AT15" s="36"/>
      <c r="AU15" s="180"/>
      <c r="AV15" s="180"/>
      <c r="AW15" s="180"/>
      <c r="AX15" s="180"/>
      <c r="AY15" s="180"/>
      <c r="AZ15" s="180"/>
      <c r="BA15" s="180"/>
      <c r="BB15" s="180"/>
      <c r="BC15" s="180"/>
      <c r="BD15" s="36"/>
      <c r="BE15" s="180"/>
      <c r="BF15" s="36"/>
      <c r="BG15" s="180"/>
      <c r="BH15" s="212"/>
      <c r="BI15" s="212"/>
      <c r="BJ15" s="180"/>
      <c r="BK15" s="180"/>
      <c r="BL15" s="180"/>
      <c r="BM15" s="36"/>
      <c r="BN15" s="26"/>
      <c r="BO15" s="180"/>
      <c r="BP15" s="208">
        <v>43133</v>
      </c>
      <c r="BQ15" s="194">
        <v>6</v>
      </c>
      <c r="BR15" s="22">
        <f t="shared" si="12"/>
        <v>180</v>
      </c>
      <c r="BS15" s="193">
        <f t="shared" si="7"/>
        <v>43313</v>
      </c>
    </row>
    <row r="16" spans="1:71" s="22" customFormat="1" ht="209.25" customHeight="1" x14ac:dyDescent="0.25">
      <c r="A16" s="221" t="s">
        <v>349</v>
      </c>
      <c r="B16" s="30"/>
      <c r="C16" s="212"/>
      <c r="D16" s="212"/>
      <c r="E16" s="180"/>
      <c r="F16" s="180"/>
      <c r="G16" s="180"/>
      <c r="H16" s="180"/>
      <c r="I16" s="221" t="s">
        <v>351</v>
      </c>
      <c r="J16" s="180"/>
      <c r="K16" s="180"/>
      <c r="L16" s="221" t="s">
        <v>354</v>
      </c>
      <c r="M16" s="180"/>
      <c r="N16" s="36"/>
      <c r="O16" s="36"/>
      <c r="P16" s="36"/>
      <c r="Q16" s="36"/>
      <c r="R16" s="36"/>
      <c r="S16" s="36"/>
      <c r="T16" s="36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36"/>
      <c r="BE16" s="180"/>
      <c r="BF16" s="36"/>
      <c r="BG16" s="180"/>
      <c r="BH16" s="212"/>
      <c r="BI16" s="212"/>
      <c r="BJ16" s="180"/>
      <c r="BK16" s="180"/>
      <c r="BL16" s="180"/>
      <c r="BM16" s="36"/>
      <c r="BN16" s="26"/>
      <c r="BO16" s="180"/>
      <c r="BP16" s="208">
        <v>43138</v>
      </c>
      <c r="BQ16" s="194">
        <v>4</v>
      </c>
      <c r="BR16" s="22">
        <f t="shared" si="12"/>
        <v>120</v>
      </c>
      <c r="BS16" s="193">
        <f t="shared" si="7"/>
        <v>43258</v>
      </c>
    </row>
    <row r="17" spans="1:71" s="22" customFormat="1" ht="209.25" customHeight="1" x14ac:dyDescent="0.25">
      <c r="A17" s="221" t="s">
        <v>350</v>
      </c>
      <c r="B17" s="30"/>
      <c r="C17" s="212"/>
      <c r="D17" s="212"/>
      <c r="E17" s="180"/>
      <c r="F17" s="180"/>
      <c r="G17" s="180"/>
      <c r="H17" s="180"/>
      <c r="I17" s="221" t="s">
        <v>351</v>
      </c>
      <c r="J17" s="180"/>
      <c r="K17" s="180"/>
      <c r="L17" s="221" t="s">
        <v>355</v>
      </c>
      <c r="M17" s="180"/>
      <c r="N17" s="36"/>
      <c r="O17" s="36"/>
      <c r="P17" s="36"/>
      <c r="Q17" s="36"/>
      <c r="R17" s="36"/>
      <c r="S17" s="36"/>
      <c r="T17" s="36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36"/>
      <c r="BE17" s="180"/>
      <c r="BF17" s="36"/>
      <c r="BG17" s="180"/>
      <c r="BH17" s="212"/>
      <c r="BI17" s="212"/>
      <c r="BJ17" s="180"/>
      <c r="BK17" s="180"/>
      <c r="BL17" s="180"/>
      <c r="BM17" s="36"/>
      <c r="BN17" s="26"/>
      <c r="BO17" s="180"/>
      <c r="BP17" s="208">
        <v>43129</v>
      </c>
      <c r="BQ17" s="194">
        <v>6</v>
      </c>
      <c r="BR17" s="22">
        <f t="shared" si="12"/>
        <v>180</v>
      </c>
      <c r="BS17" s="193">
        <f t="shared" si="7"/>
        <v>43309</v>
      </c>
    </row>
    <row r="18" spans="1:71" s="22" customFormat="1" ht="231.75" customHeight="1" x14ac:dyDescent="0.25">
      <c r="A18" s="200"/>
      <c r="B18" s="209"/>
      <c r="C18" s="191"/>
      <c r="D18" s="191"/>
      <c r="E18" s="200"/>
      <c r="F18" s="200"/>
      <c r="G18" s="200"/>
      <c r="H18" s="200"/>
      <c r="I18" s="201"/>
      <c r="J18" s="200"/>
      <c r="K18" s="200"/>
      <c r="L18" s="200"/>
      <c r="M18" s="181"/>
      <c r="N18" s="182"/>
      <c r="O18" s="182"/>
      <c r="P18" s="181"/>
      <c r="Q18" s="181"/>
      <c r="R18" s="181"/>
      <c r="S18" s="181"/>
      <c r="T18" s="181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181"/>
      <c r="BE18" s="200"/>
      <c r="BF18" s="181"/>
      <c r="BG18" s="200"/>
      <c r="BH18" s="191"/>
      <c r="BI18" s="191"/>
      <c r="BJ18" s="200"/>
      <c r="BK18" s="200"/>
      <c r="BL18" s="200"/>
      <c r="BM18" s="181">
        <f>V18+X18+Z18+AB18+AD18+AF18+AH18+AL18+AN18+AP18+AR18+AT18+AV18+AX18+AZ18+BB18+BD18+BF18+BH18+BJ18+BL18</f>
        <v>0</v>
      </c>
      <c r="BN18" s="210"/>
      <c r="BO18" s="211"/>
      <c r="BP18" s="24">
        <v>43136</v>
      </c>
      <c r="BQ18" s="194">
        <v>6</v>
      </c>
      <c r="BR18" s="22">
        <f t="shared" si="12"/>
        <v>180</v>
      </c>
      <c r="BS18" s="193">
        <f t="shared" si="7"/>
        <v>43316</v>
      </c>
    </row>
    <row r="19" spans="1:71" s="22" customFormat="1" ht="231.75" customHeight="1" x14ac:dyDescent="0.25">
      <c r="A19" s="20"/>
      <c r="B19" s="192"/>
      <c r="C19" s="29"/>
      <c r="D19" s="29"/>
      <c r="E19" s="20"/>
      <c r="F19" s="20"/>
      <c r="G19" s="20"/>
      <c r="H19" s="20"/>
      <c r="I19" s="199"/>
      <c r="J19" s="20"/>
      <c r="K19" s="20"/>
      <c r="L19" s="20"/>
      <c r="M19" s="21"/>
      <c r="N19" s="21"/>
      <c r="O19" s="21"/>
      <c r="P19" s="21"/>
      <c r="Q19" s="21"/>
      <c r="R19" s="21"/>
      <c r="S19" s="21"/>
      <c r="T19" s="2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0"/>
      <c r="AL19" s="20"/>
      <c r="AM19" s="20"/>
      <c r="AN19" s="20"/>
      <c r="AO19" s="20"/>
      <c r="AP19" s="20"/>
      <c r="AQ19" s="20"/>
      <c r="AR19" s="20"/>
      <c r="AS19" s="200"/>
      <c r="AT19" s="20"/>
      <c r="AU19" s="20"/>
      <c r="AV19" s="20"/>
      <c r="AW19" s="20"/>
      <c r="AX19" s="20"/>
      <c r="AY19" s="20"/>
      <c r="AZ19" s="20"/>
      <c r="BA19" s="20"/>
      <c r="BB19" s="20"/>
      <c r="BC19" s="200"/>
      <c r="BD19" s="21"/>
      <c r="BE19" s="20"/>
      <c r="BF19" s="20"/>
      <c r="BG19" s="20"/>
      <c r="BH19" s="29"/>
      <c r="BI19" s="29"/>
      <c r="BJ19" s="20"/>
      <c r="BK19" s="20"/>
      <c r="BL19" s="20"/>
      <c r="BM19" s="181">
        <f>V19+X19+Z19+AB19+AD19+AF19+AH19+AL19+AN19+AP19+AR19+AT19+AV19+AX19+AZ19+BB19+BD19+BF19+BH19+BJ19+BL19</f>
        <v>0</v>
      </c>
      <c r="BN19" s="24"/>
      <c r="BO19" s="179"/>
      <c r="BP19" s="24">
        <v>43129</v>
      </c>
      <c r="BQ19" s="194">
        <v>6</v>
      </c>
      <c r="BR19" s="22">
        <f t="shared" si="12"/>
        <v>180</v>
      </c>
      <c r="BS19" s="193">
        <f t="shared" ref="BS19:BS22" si="13">BP19+BR19</f>
        <v>43309</v>
      </c>
    </row>
    <row r="20" spans="1:71" s="22" customFormat="1" ht="239.25" customHeight="1" x14ac:dyDescent="0.25">
      <c r="A20" s="20"/>
      <c r="B20" s="192"/>
      <c r="C20" s="29"/>
      <c r="D20" s="29"/>
      <c r="E20" s="20"/>
      <c r="F20" s="20"/>
      <c r="G20" s="20"/>
      <c r="H20" s="20"/>
      <c r="I20" s="199"/>
      <c r="J20" s="20"/>
      <c r="K20" s="20"/>
      <c r="L20" s="20"/>
      <c r="M20" s="21"/>
      <c r="N20" s="23"/>
      <c r="O20" s="23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0"/>
      <c r="AL20" s="20"/>
      <c r="AM20" s="20"/>
      <c r="AN20" s="20"/>
      <c r="AO20" s="20"/>
      <c r="AP20" s="20"/>
      <c r="AQ20" s="20"/>
      <c r="AR20" s="20"/>
      <c r="AS20" s="200"/>
      <c r="AT20" s="20"/>
      <c r="AU20" s="20"/>
      <c r="AV20" s="20"/>
      <c r="AW20" s="20"/>
      <c r="AX20" s="20"/>
      <c r="AY20" s="20"/>
      <c r="AZ20" s="20"/>
      <c r="BA20" s="20"/>
      <c r="BB20" s="20"/>
      <c r="BC20" s="200"/>
      <c r="BD20" s="21"/>
      <c r="BE20" s="20"/>
      <c r="BF20" s="20"/>
      <c r="BG20" s="20"/>
      <c r="BH20" s="29"/>
      <c r="BI20" s="29"/>
      <c r="BJ20" s="20"/>
      <c r="BK20" s="20"/>
      <c r="BL20" s="20"/>
      <c r="BM20" s="181">
        <f>V20+X20+Z20+AB20+AD20+AF20+AH20+AL20+AN20+AP20+AR20+AT20+AV20+AX20+AZ20+BB20+BD20+BF20+BH20+BJ20+BL20</f>
        <v>0</v>
      </c>
      <c r="BN20" s="24"/>
      <c r="BO20" s="179"/>
      <c r="BP20" s="24">
        <v>43132</v>
      </c>
      <c r="BQ20" s="194">
        <v>6</v>
      </c>
      <c r="BR20" s="22">
        <f t="shared" si="12"/>
        <v>180</v>
      </c>
      <c r="BS20" s="193">
        <f t="shared" si="13"/>
        <v>43312</v>
      </c>
    </row>
    <row r="21" spans="1:71" s="22" customFormat="1" ht="239.25" customHeight="1" x14ac:dyDescent="0.25">
      <c r="A21" s="20"/>
      <c r="B21" s="192"/>
      <c r="C21" s="29"/>
      <c r="D21" s="29"/>
      <c r="E21" s="20"/>
      <c r="F21" s="20"/>
      <c r="G21" s="20"/>
      <c r="H21" s="20"/>
      <c r="I21" s="199"/>
      <c r="J21" s="20"/>
      <c r="K21" s="20"/>
      <c r="L21" s="20"/>
      <c r="M21" s="21"/>
      <c r="N21" s="21"/>
      <c r="O21" s="21"/>
      <c r="P21" s="21"/>
      <c r="Q21" s="21"/>
      <c r="R21" s="21"/>
      <c r="S21" s="21"/>
      <c r="T21" s="21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0"/>
      <c r="AL21" s="20"/>
      <c r="AM21" s="20"/>
      <c r="AN21" s="20"/>
      <c r="AO21" s="20"/>
      <c r="AP21" s="20"/>
      <c r="AQ21" s="20"/>
      <c r="AR21" s="20"/>
      <c r="AS21" s="200"/>
      <c r="AT21" s="20"/>
      <c r="AU21" s="20"/>
      <c r="AV21" s="20"/>
      <c r="AW21" s="20"/>
      <c r="AX21" s="20"/>
      <c r="AY21" s="20"/>
      <c r="AZ21" s="20"/>
      <c r="BA21" s="20"/>
      <c r="BB21" s="20"/>
      <c r="BC21" s="200"/>
      <c r="BD21" s="21"/>
      <c r="BE21" s="20"/>
      <c r="BF21" s="21"/>
      <c r="BG21" s="20"/>
      <c r="BH21" s="29"/>
      <c r="BI21" s="29"/>
      <c r="BJ21" s="20"/>
      <c r="BK21" s="20"/>
      <c r="BL21" s="20"/>
      <c r="BM21" s="181">
        <f>V21+X21+Z21+AB21+AD21+AF21+AH21+AL21+AN21+AP21+AR21+AT21+AV21+AX21+AZ21+BB21+BD21+BF21+BH21+BJ21+BL21</f>
        <v>0</v>
      </c>
      <c r="BN21" s="24"/>
      <c r="BO21" s="179"/>
      <c r="BP21" s="24">
        <v>43132</v>
      </c>
      <c r="BQ21" s="194">
        <v>6</v>
      </c>
      <c r="BR21" s="22">
        <f t="shared" si="12"/>
        <v>180</v>
      </c>
      <c r="BS21" s="193">
        <f t="shared" si="13"/>
        <v>43312</v>
      </c>
    </row>
    <row r="22" spans="1:71" s="22" customFormat="1" ht="239.25" customHeight="1" x14ac:dyDescent="0.25">
      <c r="A22" s="20"/>
      <c r="B22" s="192"/>
      <c r="C22" s="29"/>
      <c r="D22" s="29"/>
      <c r="E22" s="20"/>
      <c r="F22" s="20"/>
      <c r="G22" s="20"/>
      <c r="H22" s="20"/>
      <c r="I22" s="199"/>
      <c r="J22" s="20"/>
      <c r="K22" s="20"/>
      <c r="L22" s="20"/>
      <c r="M22" s="21"/>
      <c r="N22" s="23"/>
      <c r="O22" s="23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0"/>
      <c r="AL22" s="20"/>
      <c r="AM22" s="20"/>
      <c r="AN22" s="20"/>
      <c r="AO22" s="20"/>
      <c r="AP22" s="20"/>
      <c r="AQ22" s="20"/>
      <c r="AR22" s="20"/>
      <c r="AS22" s="200"/>
      <c r="AT22" s="20"/>
      <c r="AU22" s="20"/>
      <c r="AV22" s="20"/>
      <c r="AW22" s="20"/>
      <c r="AX22" s="20"/>
      <c r="AY22" s="20"/>
      <c r="AZ22" s="20"/>
      <c r="BA22" s="20"/>
      <c r="BB22" s="20"/>
      <c r="BC22" s="200"/>
      <c r="BD22" s="21"/>
      <c r="BE22" s="20"/>
      <c r="BF22" s="21"/>
      <c r="BG22" s="20"/>
      <c r="BH22" s="29"/>
      <c r="BI22" s="29"/>
      <c r="BJ22" s="20"/>
      <c r="BK22" s="20"/>
      <c r="BL22" s="20"/>
      <c r="BM22" s="181">
        <f>V22+X22+Z22+AB22+AD22+AF22+AH22+AL22+AN22+AP22+AR22+AT22+AV22+AX22+AZ22+BB22+BD22+BF22+BH22+BJ22+BL22</f>
        <v>0</v>
      </c>
      <c r="BN22" s="24"/>
      <c r="BO22" s="179"/>
      <c r="BP22" s="24">
        <v>43137</v>
      </c>
      <c r="BQ22" s="194">
        <v>6</v>
      </c>
      <c r="BR22" s="22">
        <f t="shared" si="12"/>
        <v>180</v>
      </c>
      <c r="BS22" s="193">
        <f t="shared" si="13"/>
        <v>43317</v>
      </c>
    </row>
    <row r="23" spans="1:71" s="22" customFormat="1" ht="239.25" customHeight="1" x14ac:dyDescent="0.25">
      <c r="A23" s="20"/>
      <c r="B23" s="192"/>
      <c r="C23" s="29"/>
      <c r="D23" s="29"/>
      <c r="E23" s="20"/>
      <c r="F23" s="20"/>
      <c r="G23" s="20"/>
      <c r="H23" s="20"/>
      <c r="I23" s="199"/>
      <c r="J23" s="20"/>
      <c r="K23" s="20"/>
      <c r="L23" s="20"/>
      <c r="M23" s="21"/>
      <c r="N23" s="23"/>
      <c r="O23" s="23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/>
      <c r="BD23" s="21"/>
      <c r="BE23" s="20"/>
      <c r="BF23" s="20"/>
      <c r="BG23" s="20"/>
      <c r="BH23" s="29"/>
      <c r="BI23" s="29"/>
      <c r="BJ23" s="20"/>
      <c r="BK23" s="20"/>
      <c r="BL23" s="20"/>
      <c r="BM23" s="181">
        <f>V23+X23+Z23+AB23+AD23+AF23+AH23+AL23+AN23+AP23+AR23+AT23+AV23+AX23+AZ23+BB23+BD23+BF23+BH23+BJ23+BL23</f>
        <v>0</v>
      </c>
      <c r="BN23" s="24"/>
      <c r="BO23" s="179"/>
      <c r="BP23" s="24">
        <v>43139</v>
      </c>
      <c r="BQ23" s="194">
        <v>6</v>
      </c>
      <c r="BR23" s="22">
        <f t="shared" si="12"/>
        <v>180</v>
      </c>
      <c r="BS23" s="193">
        <f>BP23+BR23</f>
        <v>43319</v>
      </c>
    </row>
    <row r="24" spans="1:71" s="22" customFormat="1" ht="249.75" customHeight="1" x14ac:dyDescent="0.25">
      <c r="A24" s="20"/>
      <c r="B24" s="192"/>
      <c r="C24" s="29"/>
      <c r="D24" s="29"/>
      <c r="E24" s="20"/>
      <c r="F24" s="20"/>
      <c r="G24" s="20"/>
      <c r="H24" s="20"/>
      <c r="I24" s="199"/>
      <c r="J24" s="2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1"/>
      <c r="BG24" s="20"/>
      <c r="BH24" s="29"/>
      <c r="BI24" s="29"/>
      <c r="BJ24" s="20"/>
      <c r="BK24" s="20"/>
      <c r="BL24" s="20"/>
      <c r="BM24" s="181">
        <f>V24+X24+Z24+AB24+AD24+AF24+AH24+AL24+AN24+AP24+AR24+AT24+AV24+AX24+AZ24+BB24+BD24+BF24+BH24+BJ24+BL24</f>
        <v>0</v>
      </c>
      <c r="BN24" s="24"/>
      <c r="BO24" s="179"/>
      <c r="BP24" s="24">
        <v>43133</v>
      </c>
      <c r="BQ24" s="194">
        <v>6</v>
      </c>
      <c r="BR24" s="22">
        <f t="shared" ref="BR24:BR75" si="14">BQ24*30</f>
        <v>180</v>
      </c>
      <c r="BS24" s="193">
        <f t="shared" ref="BS24:BS34" si="15">BP24+BR24</f>
        <v>43313</v>
      </c>
    </row>
    <row r="25" spans="1:71" s="22" customFormat="1" ht="264.75" customHeight="1" x14ac:dyDescent="0.25">
      <c r="A25" s="20"/>
      <c r="B25" s="192"/>
      <c r="C25" s="29"/>
      <c r="D25" s="29"/>
      <c r="E25" s="20"/>
      <c r="F25" s="20"/>
      <c r="G25" s="20"/>
      <c r="H25" s="20"/>
      <c r="I25" s="199"/>
      <c r="J25" s="20"/>
      <c r="K25" s="20"/>
      <c r="L25" s="20"/>
      <c r="M25" s="21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0"/>
      <c r="AL25" s="20"/>
      <c r="AM25" s="20"/>
      <c r="AN25" s="20"/>
      <c r="AO25" s="20"/>
      <c r="AP25" s="20"/>
      <c r="AQ25" s="20"/>
      <c r="AR25" s="20"/>
      <c r="AS25" s="200"/>
      <c r="AT25" s="20"/>
      <c r="AU25" s="20"/>
      <c r="AV25" s="20"/>
      <c r="AW25" s="20"/>
      <c r="AX25" s="20"/>
      <c r="AY25" s="20"/>
      <c r="AZ25" s="20"/>
      <c r="BA25" s="20"/>
      <c r="BB25" s="20"/>
      <c r="BC25" s="200"/>
      <c r="BD25" s="21"/>
      <c r="BE25" s="20"/>
      <c r="BF25" s="20"/>
      <c r="BG25" s="20"/>
      <c r="BH25" s="29"/>
      <c r="BI25" s="29"/>
      <c r="BJ25" s="20"/>
      <c r="BK25" s="20"/>
      <c r="BL25" s="20"/>
      <c r="BM25" s="181">
        <f>V25+X25+Z25+AB25+AD25+AF25+AH25+AL25+AN25+AP25+AR25+AT25+AV25+AX25+AZ25+BB25+BD25+BF25+BH25+BJ25+BL25</f>
        <v>0</v>
      </c>
      <c r="BN25" s="24"/>
      <c r="BO25" s="179"/>
      <c r="BP25" s="24">
        <v>43139</v>
      </c>
      <c r="BQ25" s="194">
        <v>6</v>
      </c>
      <c r="BR25" s="22">
        <f t="shared" si="14"/>
        <v>180</v>
      </c>
      <c r="BS25" s="193">
        <f t="shared" si="15"/>
        <v>43319</v>
      </c>
    </row>
    <row r="26" spans="1:71" s="22" customFormat="1" ht="409.5" customHeight="1" x14ac:dyDescent="0.25">
      <c r="A26" s="20"/>
      <c r="B26" s="192"/>
      <c r="C26" s="29"/>
      <c r="D26" s="29"/>
      <c r="E26" s="20"/>
      <c r="F26" s="20"/>
      <c r="G26" s="20"/>
      <c r="H26" s="20"/>
      <c r="I26" s="199"/>
      <c r="J26" s="20"/>
      <c r="K26" s="20"/>
      <c r="L26" s="20"/>
      <c r="M26" s="21"/>
      <c r="N26" s="23"/>
      <c r="O26" s="23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0"/>
      <c r="BC26" s="200"/>
      <c r="BD26" s="21"/>
      <c r="BE26" s="20"/>
      <c r="BF26" s="20"/>
      <c r="BG26" s="20"/>
      <c r="BH26" s="29"/>
      <c r="BI26" s="29"/>
      <c r="BJ26" s="20"/>
      <c r="BK26" s="20"/>
      <c r="BL26" s="20"/>
      <c r="BM26" s="181">
        <f>V26+X26+Z26+AB26+AD26+AF26+AH26+AL26+AN26+AP26+AR26+AT26+AV26+AX26+AZ26+BB26+BD26+BF26+BH26+BJ26+BL26</f>
        <v>0</v>
      </c>
      <c r="BN26" s="24"/>
      <c r="BO26" s="179"/>
      <c r="BP26" s="24">
        <v>43144</v>
      </c>
      <c r="BQ26" s="194">
        <v>6</v>
      </c>
      <c r="BR26" s="22">
        <f t="shared" si="14"/>
        <v>180</v>
      </c>
      <c r="BS26" s="193">
        <f>BP26+BR26</f>
        <v>43324</v>
      </c>
    </row>
    <row r="27" spans="1:71" s="22" customFormat="1" ht="330.75" customHeight="1" x14ac:dyDescent="0.25">
      <c r="A27" s="20"/>
      <c r="B27" s="192"/>
      <c r="C27" s="29"/>
      <c r="D27" s="29"/>
      <c r="E27" s="20"/>
      <c r="F27" s="20"/>
      <c r="G27" s="20"/>
      <c r="H27" s="20"/>
      <c r="I27" s="199"/>
      <c r="J27" s="20"/>
      <c r="K27" s="20"/>
      <c r="L27" s="20"/>
      <c r="M27" s="21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0"/>
      <c r="BC27" s="200"/>
      <c r="BD27" s="21"/>
      <c r="BE27" s="20"/>
      <c r="BF27" s="21"/>
      <c r="BG27" s="20"/>
      <c r="BH27" s="29"/>
      <c r="BI27" s="29"/>
      <c r="BJ27" s="20"/>
      <c r="BK27" s="20"/>
      <c r="BL27" s="20"/>
      <c r="BM27" s="181">
        <f>V27+X27+Z27+AB27+AD27+AF27+AH27+AL27+AN27+AP27+AR27+AT27+AV27+AX27+AZ27+BB27+BD27+BF27+BH27+BJ27+BL27</f>
        <v>0</v>
      </c>
      <c r="BN27" s="24"/>
      <c r="BO27" s="179"/>
      <c r="BP27" s="24">
        <v>43095</v>
      </c>
      <c r="BQ27" s="194" t="s">
        <v>331</v>
      </c>
      <c r="BR27" s="22">
        <f t="shared" si="14"/>
        <v>180</v>
      </c>
      <c r="BS27" s="193">
        <f t="shared" si="15"/>
        <v>43275</v>
      </c>
    </row>
    <row r="28" spans="1:71" s="22" customFormat="1" ht="168" customHeight="1" x14ac:dyDescent="0.25">
      <c r="A28" s="20"/>
      <c r="B28" s="192"/>
      <c r="C28" s="29"/>
      <c r="D28" s="29"/>
      <c r="E28" s="20"/>
      <c r="F28" s="20"/>
      <c r="G28" s="20"/>
      <c r="H28" s="20"/>
      <c r="I28" s="199"/>
      <c r="J28" s="20"/>
      <c r="K28" s="20"/>
      <c r="L28" s="20"/>
      <c r="M28" s="21"/>
      <c r="N28" s="23"/>
      <c r="O28" s="23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1"/>
      <c r="BE28" s="20"/>
      <c r="BF28" s="21"/>
      <c r="BG28" s="20"/>
      <c r="BH28" s="29"/>
      <c r="BI28" s="29"/>
      <c r="BJ28" s="20"/>
      <c r="BK28" s="20"/>
      <c r="BL28" s="20"/>
      <c r="BM28" s="181">
        <f>V28+X28+Z28+AB28+AD28+AF28+AH28+AL28+AN28+AP28+AR28+AT28+AV28+AX28+AZ28+BB28+BD28+BF28+BH28+BJ28+BL28</f>
        <v>0</v>
      </c>
      <c r="BN28" s="24"/>
      <c r="BO28" s="179"/>
      <c r="BP28" s="24">
        <v>43097</v>
      </c>
      <c r="BQ28" s="194" t="s">
        <v>331</v>
      </c>
      <c r="BR28" s="22">
        <f t="shared" si="14"/>
        <v>180</v>
      </c>
      <c r="BS28" s="193"/>
    </row>
    <row r="29" spans="1:71" s="22" customFormat="1" ht="189.75" customHeight="1" x14ac:dyDescent="0.25">
      <c r="A29" s="20"/>
      <c r="B29" s="192"/>
      <c r="C29" s="29"/>
      <c r="D29" s="29"/>
      <c r="E29" s="20"/>
      <c r="F29" s="20"/>
      <c r="G29" s="20"/>
      <c r="H29" s="20"/>
      <c r="I29" s="199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0"/>
      <c r="AL29" s="20"/>
      <c r="AM29" s="20"/>
      <c r="AN29" s="20"/>
      <c r="AO29" s="20"/>
      <c r="AP29" s="20"/>
      <c r="AQ29" s="20"/>
      <c r="AR29" s="20"/>
      <c r="AS29" s="200"/>
      <c r="AT29" s="20"/>
      <c r="AU29" s="20"/>
      <c r="AV29" s="20"/>
      <c r="AW29" s="20"/>
      <c r="AX29" s="20"/>
      <c r="AY29" s="20"/>
      <c r="AZ29" s="20"/>
      <c r="BA29" s="20"/>
      <c r="BB29" s="20"/>
      <c r="BC29" s="200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>V29+X29+Z29+AB29+AD29+AF29+AH29+AL29+AN29+AP29+AR29+AT29+AV29+AX29+AZ29+BB29+BD29+BF29+BH29+BJ29+BL29</f>
        <v>0</v>
      </c>
      <c r="BN29" s="24"/>
      <c r="BO29" s="179"/>
      <c r="BP29" s="24">
        <v>43112</v>
      </c>
      <c r="BQ29" s="194" t="s">
        <v>331</v>
      </c>
      <c r="BR29" s="22">
        <f t="shared" si="14"/>
        <v>180</v>
      </c>
      <c r="BS29" s="193">
        <f t="shared" si="15"/>
        <v>43292</v>
      </c>
    </row>
    <row r="30" spans="1:71" s="22" customFormat="1" ht="218.25" customHeight="1" x14ac:dyDescent="0.25">
      <c r="A30" s="20"/>
      <c r="B30" s="192"/>
      <c r="C30" s="29"/>
      <c r="D30" s="29"/>
      <c r="E30" s="20"/>
      <c r="F30" s="20"/>
      <c r="G30" s="20"/>
      <c r="H30" s="20"/>
      <c r="I30" s="199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1"/>
      <c r="BE30" s="20"/>
      <c r="BF30" s="21"/>
      <c r="BG30" s="20"/>
      <c r="BH30" s="29"/>
      <c r="BI30" s="29"/>
      <c r="BJ30" s="20"/>
      <c r="BK30" s="20"/>
      <c r="BL30" s="20"/>
      <c r="BM30" s="181">
        <f>V30+X30+Z30+AB30+AD30+AF30+AH30+AL30+AN30+AP30+AR30+AT30+AV30+AX30+AZ30+BB30+BD30+BF30+BH30+BJ30+BL30</f>
        <v>0</v>
      </c>
      <c r="BN30" s="24"/>
      <c r="BO30" s="198"/>
      <c r="BP30" s="24">
        <v>43115</v>
      </c>
      <c r="BQ30" s="194" t="s">
        <v>331</v>
      </c>
      <c r="BR30" s="22">
        <f t="shared" si="14"/>
        <v>180</v>
      </c>
      <c r="BS30" s="193">
        <f t="shared" si="15"/>
        <v>43295</v>
      </c>
    </row>
    <row r="31" spans="1:71" s="22" customFormat="1" ht="408.75" customHeight="1" x14ac:dyDescent="0.25">
      <c r="A31" s="20"/>
      <c r="B31" s="192"/>
      <c r="C31" s="29"/>
      <c r="D31" s="29"/>
      <c r="E31" s="20"/>
      <c r="F31" s="20"/>
      <c r="G31" s="20"/>
      <c r="H31" s="20"/>
      <c r="I31" s="199"/>
      <c r="J31" s="20"/>
      <c r="K31" s="20"/>
      <c r="L31" s="20"/>
      <c r="M31" s="29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1"/>
      <c r="BE31" s="20"/>
      <c r="BF31" s="21"/>
      <c r="BG31" s="20"/>
      <c r="BH31" s="29"/>
      <c r="BI31" s="29"/>
      <c r="BJ31" s="20"/>
      <c r="BK31" s="20"/>
      <c r="BL31" s="20"/>
      <c r="BM31" s="181">
        <f>V31+X31+Z31+AB31+AD31+AF31+AH31+AL31+AN31+AP31+AR31+AT31+AV31+AX31+AZ31+BB31+BD31+BF31+BH31+BJ31+BL31</f>
        <v>0</v>
      </c>
      <c r="BN31" s="24"/>
      <c r="BO31" s="198"/>
      <c r="BP31" s="24">
        <v>43116</v>
      </c>
      <c r="BQ31" s="194" t="s">
        <v>331</v>
      </c>
      <c r="BR31" s="22">
        <f t="shared" si="14"/>
        <v>180</v>
      </c>
      <c r="BS31" s="193">
        <f t="shared" si="15"/>
        <v>43296</v>
      </c>
    </row>
    <row r="32" spans="1:71" s="22" customFormat="1" ht="147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0"/>
      <c r="BG32" s="20"/>
      <c r="BH32" s="20"/>
      <c r="BI32" s="20"/>
      <c r="BJ32" s="20"/>
      <c r="BK32" s="20"/>
      <c r="BL32" s="20"/>
      <c r="BM32" s="181">
        <f>V32+X32+Z32+AB32+AD32+AF32+AH32+AL32+AN32+AP32+AR32+AT32+AV32+AX32+AZ32+BB32+BD32+BF32+BH32+BJ32+BL32</f>
        <v>0</v>
      </c>
      <c r="BN32" s="24"/>
      <c r="BO32" s="179"/>
      <c r="BP32" s="24">
        <v>43109</v>
      </c>
      <c r="BQ32" s="194" t="s">
        <v>331</v>
      </c>
      <c r="BR32" s="22">
        <f t="shared" si="14"/>
        <v>180</v>
      </c>
      <c r="BS32" s="193">
        <f t="shared" si="15"/>
        <v>43289</v>
      </c>
    </row>
    <row r="33" spans="1:71" s="22" customFormat="1" ht="196.5" customHeight="1" x14ac:dyDescent="0.25">
      <c r="A33" s="20"/>
      <c r="B33" s="192"/>
      <c r="C33" s="29"/>
      <c r="D33" s="29"/>
      <c r="E33" s="20"/>
      <c r="F33" s="20"/>
      <c r="G33" s="20"/>
      <c r="H33" s="20"/>
      <c r="I33" s="199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1"/>
      <c r="BE33" s="20"/>
      <c r="BF33" s="21"/>
      <c r="BG33" s="20"/>
      <c r="BH33" s="29"/>
      <c r="BI33" s="29"/>
      <c r="BJ33" s="20"/>
      <c r="BK33" s="20"/>
      <c r="BL33" s="20"/>
      <c r="BM33" s="181">
        <f>V33+X33+Z33+AB33+AD33+AF33+AH33+AL33+AN33+AP33+AR33+AT33+AV33+AX33+AZ33+BB33+BD33+BF33+BH33+BJ33+BL33</f>
        <v>0</v>
      </c>
      <c r="BN33" s="24"/>
      <c r="BO33" s="179"/>
      <c r="BP33" s="24">
        <v>43096</v>
      </c>
      <c r="BQ33" s="194" t="s">
        <v>331</v>
      </c>
      <c r="BR33" s="22">
        <f t="shared" si="14"/>
        <v>180</v>
      </c>
      <c r="BS33" s="193">
        <f t="shared" si="15"/>
        <v>43276</v>
      </c>
    </row>
    <row r="34" spans="1:71" s="22" customFormat="1" ht="216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1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0"/>
      <c r="BG34" s="20"/>
      <c r="BH34" s="20"/>
      <c r="BI34" s="20"/>
      <c r="BJ34" s="20"/>
      <c r="BK34" s="20"/>
      <c r="BL34" s="20"/>
      <c r="BM34" s="181">
        <f>V34+X34+Z34+AB34+AD34+AF34+AH34+AL34+AN34+AP34+AR34+AT34+AV34+AX34+AZ34+BB34+BD34+BF34+BH34+BJ34+BL34</f>
        <v>0</v>
      </c>
      <c r="BN34" s="24"/>
      <c r="BO34" s="179"/>
      <c r="BP34" s="24">
        <v>43098</v>
      </c>
      <c r="BQ34" s="194" t="s">
        <v>331</v>
      </c>
      <c r="BR34" s="22">
        <f t="shared" si="14"/>
        <v>180</v>
      </c>
      <c r="BS34" s="193">
        <f t="shared" si="15"/>
        <v>43278</v>
      </c>
    </row>
    <row r="35" spans="1:71" s="22" customFormat="1" ht="276.75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9"/>
      <c r="BE35" s="29"/>
      <c r="BF35" s="20"/>
      <c r="BG35" s="20"/>
      <c r="BH35" s="20"/>
      <c r="BI35" s="20"/>
      <c r="BJ35" s="20"/>
      <c r="BK35" s="20"/>
      <c r="BL35" s="20"/>
      <c r="BM35" s="181">
        <f>V35+X35+Z35+AB35+AD35+AF35+AH35+AL35+AN35+AP35+AR35+AT35+AV35+AX35+AZ35+BB35+BD35+BF35+BH35+BJ35+BL35</f>
        <v>0</v>
      </c>
      <c r="BN35" s="24"/>
      <c r="BO35" s="179"/>
      <c r="BP35" s="24">
        <v>43116</v>
      </c>
      <c r="BQ35" s="194" t="s">
        <v>331</v>
      </c>
      <c r="BR35" s="22">
        <f t="shared" si="14"/>
        <v>180</v>
      </c>
      <c r="BS35" s="193">
        <f t="shared" ref="BS35:BS38" si="16">BP35+BR35</f>
        <v>43296</v>
      </c>
    </row>
    <row r="36" spans="1:71" s="22" customFormat="1" ht="246.75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0"/>
      <c r="BE36" s="29"/>
      <c r="BF36" s="20"/>
      <c r="BG36" s="20"/>
      <c r="BH36" s="20"/>
      <c r="BI36" s="20"/>
      <c r="BJ36" s="20"/>
      <c r="BK36" s="20"/>
      <c r="BL36" s="20"/>
      <c r="BM36" s="181">
        <f>V36+X36+Z36+AB36+AD36+AF36+AH36+AL36+AN36+AP36+AR36+AT36+AV36+AX36+AZ36+BB36+BD36+BF36+BH36+BJ36+BL36</f>
        <v>0</v>
      </c>
      <c r="BN36" s="24"/>
      <c r="BO36" s="179"/>
      <c r="BP36" s="24">
        <v>43098</v>
      </c>
      <c r="BQ36" s="194" t="s">
        <v>331</v>
      </c>
      <c r="BR36" s="22">
        <f t="shared" si="14"/>
        <v>180</v>
      </c>
      <c r="BS36" s="193">
        <f t="shared" si="16"/>
        <v>43278</v>
      </c>
    </row>
    <row r="37" spans="1:71" s="22" customFormat="1" ht="169.5" customHeight="1" x14ac:dyDescent="0.25">
      <c r="A37" s="20"/>
      <c r="B37" s="192"/>
      <c r="C37" s="29"/>
      <c r="D37" s="29"/>
      <c r="E37" s="20"/>
      <c r="F37" s="20"/>
      <c r="G37" s="20"/>
      <c r="H37" s="20"/>
      <c r="I37" s="199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/>
      <c r="BD37" s="29"/>
      <c r="BE37" s="29"/>
      <c r="BF37" s="20"/>
      <c r="BG37" s="20"/>
      <c r="BH37" s="20"/>
      <c r="BI37" s="20"/>
      <c r="BJ37" s="20"/>
      <c r="BK37" s="20"/>
      <c r="BL37" s="20"/>
      <c r="BM37" s="181">
        <f>V37+X37+Z37+AB37+AD37+AF37+AH37+AL37+AN37+AP37+AR37+AT37+AV37+AX37+AZ37+BB37+BD37+BF37+BH37+BJ37+BL37</f>
        <v>0</v>
      </c>
      <c r="BN37" s="24"/>
      <c r="BO37" s="179"/>
      <c r="BP37" s="24">
        <v>43109</v>
      </c>
      <c r="BQ37" s="194" t="s">
        <v>331</v>
      </c>
      <c r="BR37" s="22">
        <f t="shared" si="14"/>
        <v>180</v>
      </c>
      <c r="BS37" s="193">
        <f t="shared" si="16"/>
        <v>43289</v>
      </c>
    </row>
    <row r="38" spans="1:71" s="22" customFormat="1" ht="244.5" customHeight="1" x14ac:dyDescent="0.25">
      <c r="A38" s="20"/>
      <c r="B38" s="192"/>
      <c r="C38" s="29"/>
      <c r="D38" s="29"/>
      <c r="E38" s="20"/>
      <c r="F38" s="20"/>
      <c r="G38" s="20"/>
      <c r="H38" s="20"/>
      <c r="I38" s="199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1"/>
      <c r="AI38" s="20"/>
      <c r="AJ38" s="20"/>
      <c r="AK38" s="200"/>
      <c r="AL38" s="21"/>
      <c r="AM38" s="20"/>
      <c r="AN38" s="20"/>
      <c r="AO38" s="20"/>
      <c r="AP38" s="20"/>
      <c r="AQ38" s="20"/>
      <c r="AR38" s="20"/>
      <c r="AS38" s="200"/>
      <c r="AT38" s="21"/>
      <c r="AU38" s="20"/>
      <c r="AV38" s="20"/>
      <c r="AW38" s="20"/>
      <c r="AX38" s="20"/>
      <c r="AY38" s="20"/>
      <c r="AZ38" s="20"/>
      <c r="BA38" s="20"/>
      <c r="BB38" s="20"/>
      <c r="BC38" s="200"/>
      <c r="BD38" s="20"/>
      <c r="BE38" s="20"/>
      <c r="BF38" s="20"/>
      <c r="BG38" s="20"/>
      <c r="BH38" s="20"/>
      <c r="BI38" s="20"/>
      <c r="BJ38" s="20"/>
      <c r="BK38" s="20"/>
      <c r="BL38" s="20"/>
      <c r="BM38" s="181">
        <f>V38+X38+Z38+AB38+AD38+AF38+AH38+AL38+AN38+AP38+AR38+AT38+AV38+AX38+AZ38+BB38+BD38+BF38+BH38+BJ38+BL38</f>
        <v>0</v>
      </c>
      <c r="BN38" s="24"/>
      <c r="BO38" s="179"/>
      <c r="BP38" s="24">
        <v>43117</v>
      </c>
      <c r="BQ38" s="194" t="s">
        <v>331</v>
      </c>
      <c r="BR38" s="22">
        <f t="shared" si="14"/>
        <v>180</v>
      </c>
      <c r="BS38" s="193">
        <f t="shared" si="16"/>
        <v>43297</v>
      </c>
    </row>
    <row r="39" spans="1:71" s="22" customFormat="1" ht="211.5" customHeight="1" x14ac:dyDescent="0.25">
      <c r="A39" s="20"/>
      <c r="B39" s="192"/>
      <c r="C39" s="29"/>
      <c r="D39" s="29"/>
      <c r="E39" s="20"/>
      <c r="F39" s="20"/>
      <c r="G39" s="20"/>
      <c r="H39" s="20"/>
      <c r="I39" s="199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0"/>
      <c r="AL39" s="20"/>
      <c r="AM39" s="20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>V39+X39+Z39+AB39+AD39+AF39+AH39+AL39+AN39+AP39+AR39+AT39+AV39+AX39+AZ39+BB39+BD39+BF39+BH39+BJ39+BL39</f>
        <v>0</v>
      </c>
      <c r="BN39" s="24"/>
      <c r="BO39" s="179"/>
      <c r="BP39" s="24">
        <v>43082</v>
      </c>
      <c r="BQ39" s="194" t="s">
        <v>331</v>
      </c>
      <c r="BR39" s="22">
        <f t="shared" si="14"/>
        <v>180</v>
      </c>
      <c r="BS39" s="193">
        <f t="shared" ref="BS39:BS45" si="17">BP39+BR39</f>
        <v>43262</v>
      </c>
    </row>
    <row r="40" spans="1:71" s="22" customFormat="1" ht="231.75" customHeight="1" x14ac:dyDescent="0.25">
      <c r="A40" s="20"/>
      <c r="B40" s="192"/>
      <c r="C40" s="29"/>
      <c r="D40" s="29"/>
      <c r="E40" s="20"/>
      <c r="F40" s="20"/>
      <c r="G40" s="20"/>
      <c r="H40" s="20"/>
      <c r="I40" s="199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>V40+X40+Z40+AB40+AD40+AF40+AH40+AL40+AN40+AP40+AR40+AT40+AV40+AX40+AZ40+BB40+BD40+BF40+BH40+BJ40+BL40</f>
        <v>0</v>
      </c>
      <c r="BN40" s="24"/>
      <c r="BO40" s="179"/>
      <c r="BP40" s="24">
        <v>43088</v>
      </c>
      <c r="BQ40" s="194" t="s">
        <v>331</v>
      </c>
      <c r="BR40" s="22">
        <f t="shared" si="14"/>
        <v>180</v>
      </c>
      <c r="BS40" s="193">
        <f t="shared" si="17"/>
        <v>43268</v>
      </c>
    </row>
    <row r="41" spans="1:71" s="22" customFormat="1" ht="212.25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>V41+X41+Z41+AB41+AD41+AF41+AH41+AL41+AN41+AP41+AR41+AT41+AV41+AX41+AZ41+BB41+BD41+BF41+BH41+BJ41+BL41</f>
        <v>0</v>
      </c>
      <c r="BN41" s="24"/>
      <c r="BO41" s="179"/>
      <c r="BP41" s="24">
        <v>43082</v>
      </c>
      <c r="BQ41" s="194" t="s">
        <v>331</v>
      </c>
      <c r="BR41" s="22">
        <f t="shared" si="14"/>
        <v>180</v>
      </c>
      <c r="BS41" s="193">
        <f t="shared" si="17"/>
        <v>43262</v>
      </c>
    </row>
    <row r="42" spans="1:71" s="22" customFormat="1" ht="231.7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>V42+X42+Z42+AB42+AD42+AF42+AH42+AL42+AN42+AP42+AR42+AT42+AV42+AX42+AZ42+BB42+BD42+BF42+BH42+BJ42+BL42</f>
        <v>0</v>
      </c>
      <c r="BN42" s="24"/>
      <c r="BO42" s="179"/>
      <c r="BP42" s="24">
        <v>43031</v>
      </c>
      <c r="BQ42" s="194" t="s">
        <v>331</v>
      </c>
      <c r="BR42" s="22">
        <f t="shared" si="14"/>
        <v>180</v>
      </c>
      <c r="BS42" s="193">
        <f t="shared" si="17"/>
        <v>43211</v>
      </c>
    </row>
    <row r="43" spans="1:71" s="22" customFormat="1" ht="216.7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1"/>
      <c r="BE43" s="20"/>
      <c r="BF43" s="20"/>
      <c r="BG43" s="20"/>
      <c r="BH43" s="20"/>
      <c r="BI43" s="20"/>
      <c r="BJ43" s="20"/>
      <c r="BK43" s="20"/>
      <c r="BL43" s="20"/>
      <c r="BM43" s="181">
        <f>V43+X43+Z43+AB43+AD43+AF43+AH43+AL43+AN43+AP43+AR43+AT43+AV43+AX43+AZ43+BB43+BD43+BF43+BH43+BJ43+BL43</f>
        <v>0</v>
      </c>
      <c r="BN43" s="24"/>
      <c r="BO43" s="179"/>
      <c r="BP43" s="24">
        <v>43032</v>
      </c>
      <c r="BQ43" s="194" t="s">
        <v>331</v>
      </c>
      <c r="BR43" s="22">
        <f t="shared" si="14"/>
        <v>180</v>
      </c>
      <c r="BS43" s="193">
        <f t="shared" si="17"/>
        <v>43212</v>
      </c>
    </row>
    <row r="44" spans="1:71" s="22" customFormat="1" ht="261.7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>V44+X44+Z44+AB44+AD44+AF44+AH44+AL44+AN44+AP44+AR44+AT44+AV44+AX44+AZ44+BB44+BD44+BF44+BH44+BJ44+BL44</f>
        <v>0</v>
      </c>
      <c r="BN44" s="24"/>
      <c r="BO44" s="179"/>
      <c r="BP44" s="24">
        <v>43031</v>
      </c>
      <c r="BQ44" s="194" t="s">
        <v>331</v>
      </c>
      <c r="BR44" s="22">
        <f t="shared" si="14"/>
        <v>180</v>
      </c>
      <c r="BS44" s="193">
        <f t="shared" si="17"/>
        <v>43211</v>
      </c>
    </row>
    <row r="45" spans="1:71" s="22" customFormat="1" ht="214.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0"/>
      <c r="O45" s="20"/>
      <c r="P45" s="23"/>
      <c r="Q45" s="23"/>
      <c r="R45" s="23"/>
      <c r="S45" s="23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>V45+X45+Z45+AB45+AD45+AF45+AH45+AL45+AN45+AP45+AR45+AT45+AV45+AX45+AZ45+BB45+BD45+BF45+BH45+BJ45+BL45</f>
        <v>0</v>
      </c>
      <c r="BN45" s="24"/>
      <c r="BO45" s="179"/>
      <c r="BP45" s="26">
        <v>43026</v>
      </c>
      <c r="BQ45" s="194" t="s">
        <v>331</v>
      </c>
      <c r="BR45" s="22">
        <f t="shared" si="14"/>
        <v>180</v>
      </c>
      <c r="BS45" s="193">
        <f t="shared" si="17"/>
        <v>43206</v>
      </c>
    </row>
    <row r="46" spans="1:71" s="22" customFormat="1" ht="194.25" customHeight="1" x14ac:dyDescent="0.25">
      <c r="A46" s="20"/>
      <c r="B46" s="192"/>
      <c r="C46" s="20"/>
      <c r="D46" s="20"/>
      <c r="E46" s="20"/>
      <c r="F46" s="20"/>
      <c r="G46" s="20"/>
      <c r="H46" s="20"/>
      <c r="I46" s="199"/>
      <c r="J46" s="20"/>
      <c r="K46" s="20"/>
      <c r="L46" s="20"/>
      <c r="M46" s="20"/>
      <c r="N46" s="23"/>
      <c r="O46" s="23"/>
      <c r="P46" s="23"/>
      <c r="Q46" s="23"/>
      <c r="R46" s="23"/>
      <c r="S46" s="23"/>
      <c r="T46" s="23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1"/>
      <c r="AI46" s="21"/>
      <c r="AJ46" s="20"/>
      <c r="AK46" s="200"/>
      <c r="AL46" s="21"/>
      <c r="AM46" s="21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3"/>
      <c r="BC46" s="20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>V46+X46+Z46+AB46+AD46+AF46+AH46+AL46+AN46+AP46+AR46+AT46+AV46+AX46+AZ46+BB46+BD46+BF46+BH46+BJ46+BL46</f>
        <v>0</v>
      </c>
      <c r="BN46" s="24"/>
      <c r="BO46" s="179"/>
      <c r="BP46" s="195">
        <v>43025</v>
      </c>
      <c r="BQ46" s="194" t="s">
        <v>331</v>
      </c>
      <c r="BR46" s="22">
        <f t="shared" si="14"/>
        <v>180</v>
      </c>
      <c r="BS46" s="193">
        <f t="shared" ref="BS46:BS88" si="18">BP46+BR46</f>
        <v>43205</v>
      </c>
    </row>
    <row r="47" spans="1:71" s="22" customFormat="1" ht="194.25" customHeight="1" x14ac:dyDescent="0.25">
      <c r="A47" s="20"/>
      <c r="B47" s="192"/>
      <c r="C47" s="20"/>
      <c r="D47" s="20"/>
      <c r="E47" s="20"/>
      <c r="F47" s="20"/>
      <c r="G47" s="20"/>
      <c r="H47" s="20"/>
      <c r="I47" s="199"/>
      <c r="J47" s="20"/>
      <c r="K47" s="20"/>
      <c r="L47" s="20"/>
      <c r="M47" s="20"/>
      <c r="N47" s="23"/>
      <c r="O47" s="23"/>
      <c r="P47" s="23"/>
      <c r="Q47" s="23"/>
      <c r="R47" s="23"/>
      <c r="S47" s="23"/>
      <c r="T47" s="23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1"/>
      <c r="AI47" s="21"/>
      <c r="AJ47" s="20"/>
      <c r="AK47" s="200"/>
      <c r="AL47" s="21"/>
      <c r="AM47" s="21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>V47+X47+Z47+AB47+AD47+AF47+AH47+AL47+AN47+AP47+AR47+AT47+AV47+AX47+AZ47+BB47+BD47+BF47+BH47+BJ47+BL47</f>
        <v>0</v>
      </c>
      <c r="BN47" s="24"/>
      <c r="BO47" s="179"/>
      <c r="BP47" s="195">
        <v>43025</v>
      </c>
      <c r="BQ47" s="194" t="s">
        <v>331</v>
      </c>
      <c r="BR47" s="22">
        <f t="shared" si="14"/>
        <v>180</v>
      </c>
      <c r="BS47" s="193">
        <f t="shared" si="18"/>
        <v>43205</v>
      </c>
    </row>
    <row r="48" spans="1:71" s="22" customFormat="1" ht="194.25" customHeight="1" x14ac:dyDescent="0.25">
      <c r="A48" s="20"/>
      <c r="B48" s="192"/>
      <c r="C48" s="20"/>
      <c r="D48" s="20"/>
      <c r="E48" s="20"/>
      <c r="F48" s="20"/>
      <c r="G48" s="20"/>
      <c r="H48" s="20"/>
      <c r="I48" s="199"/>
      <c r="J48" s="20"/>
      <c r="K48" s="20"/>
      <c r="L48" s="20"/>
      <c r="M48" s="20"/>
      <c r="N48" s="20"/>
      <c r="O48" s="20"/>
      <c r="P48" s="23"/>
      <c r="Q48" s="23"/>
      <c r="R48" s="23"/>
      <c r="S48" s="23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1"/>
      <c r="AI48" s="21"/>
      <c r="AJ48" s="20"/>
      <c r="AK48" s="200"/>
      <c r="AL48" s="21"/>
      <c r="AM48" s="21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>V48+X48+Z48+AB48+AD48+AF48+AH48+AL48+AN48+AP48+AR48+AT48+AV48+AX48+AZ48+BB48+BD48+BF48+BH48+BJ48+BL48</f>
        <v>0</v>
      </c>
      <c r="BN48" s="24"/>
      <c r="BO48" s="179"/>
      <c r="BP48" s="195">
        <v>43027</v>
      </c>
      <c r="BQ48" s="194" t="s">
        <v>331</v>
      </c>
      <c r="BR48" s="22">
        <f t="shared" si="14"/>
        <v>180</v>
      </c>
      <c r="BS48" s="193">
        <f t="shared" si="18"/>
        <v>43207</v>
      </c>
    </row>
    <row r="49" spans="1:71" s="22" customFormat="1" ht="194.25" customHeight="1" x14ac:dyDescent="0.25">
      <c r="A49" s="20"/>
      <c r="B49" s="192"/>
      <c r="C49" s="20"/>
      <c r="D49" s="20"/>
      <c r="E49" s="20"/>
      <c r="F49" s="20"/>
      <c r="G49" s="20"/>
      <c r="H49" s="20"/>
      <c r="I49" s="199"/>
      <c r="J49" s="20"/>
      <c r="K49" s="20"/>
      <c r="L49" s="20"/>
      <c r="M49" s="20"/>
      <c r="N49" s="23"/>
      <c r="O49" s="23"/>
      <c r="P49" s="23"/>
      <c r="Q49" s="23"/>
      <c r="R49" s="23"/>
      <c r="S49" s="23"/>
      <c r="T49" s="23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1"/>
      <c r="AI49" s="21"/>
      <c r="AJ49" s="20"/>
      <c r="AK49" s="200"/>
      <c r="AL49" s="21"/>
      <c r="AM49" s="21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>V49+X49+Z49+AB49+AD49+AF49+AH49+AL49+AN49+AP49+AR49+AT49+AV49+AX49+AZ49+BB49+BD49+BF49+BH49+BJ49+BL49</f>
        <v>0</v>
      </c>
      <c r="BN49" s="24"/>
      <c r="BO49" s="179"/>
      <c r="BP49" s="195">
        <v>43041</v>
      </c>
      <c r="BQ49" s="194" t="s">
        <v>331</v>
      </c>
      <c r="BR49" s="22">
        <f t="shared" si="14"/>
        <v>180</v>
      </c>
      <c r="BS49" s="193">
        <f t="shared" si="18"/>
        <v>43221</v>
      </c>
    </row>
    <row r="50" spans="1:71" s="22" customFormat="1" ht="194.25" customHeight="1" x14ac:dyDescent="0.25">
      <c r="A50" s="20"/>
      <c r="B50" s="192"/>
      <c r="C50" s="20"/>
      <c r="D50" s="20"/>
      <c r="E50" s="20"/>
      <c r="F50" s="20"/>
      <c r="G50" s="20"/>
      <c r="H50" s="20"/>
      <c r="I50" s="199"/>
      <c r="J50" s="20"/>
      <c r="K50" s="20"/>
      <c r="L50" s="20"/>
      <c r="M50" s="20"/>
      <c r="N50" s="20"/>
      <c r="O50" s="20"/>
      <c r="P50" s="23"/>
      <c r="Q50" s="23"/>
      <c r="R50" s="23"/>
      <c r="S50" s="23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1"/>
      <c r="AI50" s="21"/>
      <c r="AJ50" s="20"/>
      <c r="AK50" s="200"/>
      <c r="AL50" s="21"/>
      <c r="AM50" s="21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>V50+X50+Z50+AB50+AD50+AF50+AH50+AL50+AN50+AP50+AR50+AT50+AV50+AX50+AZ50+BB50+BD50+BF50+BH50+BJ50+BL50</f>
        <v>0</v>
      </c>
      <c r="BN50" s="24"/>
      <c r="BO50" s="179"/>
      <c r="BP50" s="195">
        <v>43027</v>
      </c>
      <c r="BQ50" s="194" t="s">
        <v>331</v>
      </c>
      <c r="BR50" s="22">
        <f t="shared" si="14"/>
        <v>180</v>
      </c>
      <c r="BS50" s="193">
        <f t="shared" si="18"/>
        <v>43207</v>
      </c>
    </row>
    <row r="51" spans="1:71" s="22" customFormat="1" ht="194.25" customHeight="1" x14ac:dyDescent="0.25">
      <c r="A51" s="20"/>
      <c r="B51" s="192"/>
      <c r="C51" s="20"/>
      <c r="D51" s="20"/>
      <c r="E51" s="20"/>
      <c r="F51" s="20"/>
      <c r="G51" s="20"/>
      <c r="H51" s="20"/>
      <c r="I51" s="199"/>
      <c r="J51" s="20"/>
      <c r="K51" s="20"/>
      <c r="L51" s="20"/>
      <c r="M51" s="20"/>
      <c r="N51" s="20"/>
      <c r="O51" s="20"/>
      <c r="P51" s="23"/>
      <c r="Q51" s="23"/>
      <c r="R51" s="23"/>
      <c r="S51" s="23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1"/>
      <c r="AI51" s="21"/>
      <c r="AJ51" s="20"/>
      <c r="AK51" s="200"/>
      <c r="AL51" s="21"/>
      <c r="AM51" s="21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>V51+X51+Z51+AB51+AD51+AF51+AH51+AL51+AN51+AP51+AR51+AT51+AV51+AX51+AZ51+BB51+BD51+BF51+BH51+BJ51+BL51</f>
        <v>0</v>
      </c>
      <c r="BN51" s="24"/>
      <c r="BO51" s="179"/>
      <c r="BP51" s="195">
        <v>43032</v>
      </c>
      <c r="BQ51" s="194" t="s">
        <v>331</v>
      </c>
      <c r="BR51" s="22">
        <f t="shared" si="14"/>
        <v>180</v>
      </c>
      <c r="BS51" s="193">
        <f t="shared" si="18"/>
        <v>43212</v>
      </c>
    </row>
    <row r="52" spans="1:71" s="22" customFormat="1" ht="186.75" customHeight="1" x14ac:dyDescent="0.25">
      <c r="A52" s="20"/>
      <c r="B52" s="192"/>
      <c r="C52" s="20"/>
      <c r="D52" s="20"/>
      <c r="E52" s="20"/>
      <c r="F52" s="20"/>
      <c r="G52" s="20"/>
      <c r="H52" s="20"/>
      <c r="I52" s="199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1"/>
      <c r="AI52" s="21"/>
      <c r="AJ52" s="20"/>
      <c r="AK52" s="200"/>
      <c r="AL52" s="21"/>
      <c r="AM52" s="21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>V52+X52+Z52+AB52+AD52+AF52+AH52+AL52+AN52+AP52+AR52+AT52+AV52+AX52+AZ52+BB52+BD52+BF52+BH52+BJ52+BL52</f>
        <v>0</v>
      </c>
      <c r="BN52" s="24"/>
      <c r="BO52" s="179"/>
      <c r="BP52" s="195">
        <v>43024</v>
      </c>
      <c r="BQ52" s="194" t="s">
        <v>331</v>
      </c>
      <c r="BR52" s="22">
        <f t="shared" si="14"/>
        <v>180</v>
      </c>
      <c r="BS52" s="193">
        <f t="shared" si="18"/>
        <v>43204</v>
      </c>
    </row>
    <row r="53" spans="1:71" s="22" customFormat="1" ht="409.6" customHeight="1" x14ac:dyDescent="0.25">
      <c r="A53" s="20"/>
      <c r="B53" s="192"/>
      <c r="C53" s="20"/>
      <c r="D53" s="20"/>
      <c r="E53" s="20"/>
      <c r="F53" s="20"/>
      <c r="G53" s="20"/>
      <c r="H53" s="20"/>
      <c r="I53" s="199"/>
      <c r="J53" s="20"/>
      <c r="K53" s="20"/>
      <c r="L53" s="20"/>
      <c r="M53" s="20"/>
      <c r="N53" s="23"/>
      <c r="O53" s="23"/>
      <c r="P53" s="23"/>
      <c r="Q53" s="23"/>
      <c r="R53" s="23"/>
      <c r="S53" s="23"/>
      <c r="T53" s="23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0"/>
      <c r="AL53" s="20"/>
      <c r="AM53" s="20"/>
      <c r="AN53" s="20"/>
      <c r="AO53" s="20"/>
      <c r="AP53" s="29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>V53+X53+Z53+AB53+AD53+AF53+AH53+AL53+AN53+AP53+AR53+AT53+AV53+AX53+AZ53+BB53+BD53+BF53+BH53+BJ53+BL53</f>
        <v>0</v>
      </c>
      <c r="BN53" s="24"/>
      <c r="BO53" s="179"/>
      <c r="BP53" s="195">
        <v>43031</v>
      </c>
      <c r="BQ53" s="194" t="s">
        <v>331</v>
      </c>
      <c r="BR53" s="22">
        <f t="shared" si="14"/>
        <v>180</v>
      </c>
      <c r="BS53" s="193">
        <f t="shared" si="18"/>
        <v>43211</v>
      </c>
    </row>
    <row r="54" spans="1:71" s="22" customFormat="1" ht="201.75" customHeight="1" x14ac:dyDescent="0.25">
      <c r="A54" s="20"/>
      <c r="B54" s="192"/>
      <c r="C54" s="20"/>
      <c r="D54" s="20"/>
      <c r="E54" s="20"/>
      <c r="F54" s="20"/>
      <c r="G54" s="20"/>
      <c r="H54" s="20"/>
      <c r="I54" s="199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9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>V54+X54+Z54+AB54+AD54+AF54+AH54+AL54+AN54+AP54+AR54+AT54+AV54+AX54+AZ54+BB54+BD54+BF54+BH54+BJ54+BL54</f>
        <v>0</v>
      </c>
      <c r="BN54" s="24"/>
      <c r="BO54" s="179"/>
      <c r="BP54" s="195">
        <v>43031</v>
      </c>
      <c r="BQ54" s="194" t="s">
        <v>331</v>
      </c>
      <c r="BR54" s="22">
        <f t="shared" si="14"/>
        <v>180</v>
      </c>
      <c r="BS54" s="193">
        <f t="shared" si="18"/>
        <v>43211</v>
      </c>
    </row>
    <row r="55" spans="1:71" s="22" customFormat="1" ht="201.7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9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>V55+X55+Z55+AB55+AD55+AF55+AH55+AL55+AN55+AP55+AR55+AT55+AV55+AX55+AZ55+BB55+BD55+BF55+BH55+BJ55+BL55</f>
        <v>0</v>
      </c>
      <c r="BN55" s="24"/>
      <c r="BO55" s="179"/>
      <c r="BP55" s="195">
        <v>43033</v>
      </c>
      <c r="BQ55" s="194" t="s">
        <v>331</v>
      </c>
      <c r="BR55" s="22">
        <f t="shared" si="14"/>
        <v>180</v>
      </c>
      <c r="BS55" s="193">
        <f t="shared" si="18"/>
        <v>43213</v>
      </c>
    </row>
    <row r="56" spans="1:71" s="22" customFormat="1" ht="201.7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0"/>
      <c r="AL56" s="20"/>
      <c r="AM56" s="20"/>
      <c r="AN56" s="20"/>
      <c r="AO56" s="20"/>
      <c r="AP56" s="29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>V56+X56+Z56+AB56+AD56+AF56+AH56+AL56+AN56+AP56+AR56+AT56+AV56+AX56+AZ56+BB56+BD56+BF56+BH56+BJ56+BL56</f>
        <v>0</v>
      </c>
      <c r="BN56" s="24"/>
      <c r="BO56" s="179"/>
      <c r="BP56" s="195">
        <v>43040</v>
      </c>
      <c r="BQ56" s="194" t="s">
        <v>331</v>
      </c>
      <c r="BR56" s="22">
        <f t="shared" si="14"/>
        <v>180</v>
      </c>
      <c r="BS56" s="193">
        <f t="shared" si="18"/>
        <v>43220</v>
      </c>
    </row>
    <row r="57" spans="1:71" s="22" customFormat="1" ht="201.7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0"/>
      <c r="O57" s="20"/>
      <c r="P57" s="23"/>
      <c r="Q57" s="23"/>
      <c r="R57" s="23"/>
      <c r="S57" s="23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9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>V57+X57+Z57+AB57+AD57+AF57+AH57+AL57+AN57+AP57+AR57+AT57+AV57+AX57+AZ57+BB57+BD57+BF57+BH57+BJ57+BL57</f>
        <v>0</v>
      </c>
      <c r="BN57" s="24"/>
      <c r="BO57" s="179"/>
      <c r="BP57" s="195">
        <v>43034</v>
      </c>
      <c r="BQ57" s="194" t="s">
        <v>331</v>
      </c>
      <c r="BR57" s="22">
        <f t="shared" si="14"/>
        <v>180</v>
      </c>
      <c r="BS57" s="193">
        <f t="shared" si="18"/>
        <v>43214</v>
      </c>
    </row>
    <row r="58" spans="1:71" s="22" customFormat="1" ht="179.2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3"/>
      <c r="O58" s="23"/>
      <c r="P58" s="23"/>
      <c r="Q58" s="23"/>
      <c r="R58" s="23"/>
      <c r="S58" s="23"/>
      <c r="T58" s="2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>V58+X58+Z58+AB58+AD58+AF58+AH58+AL58+AN58+AP58+AR58+AT58+AV58+AX58+AZ58+BB58+BD58+BF58+BH58+BJ58+BL58</f>
        <v>0</v>
      </c>
      <c r="BN58" s="24"/>
      <c r="BO58" s="179"/>
      <c r="BP58" s="195">
        <v>43034</v>
      </c>
      <c r="BQ58" s="194" t="s">
        <v>331</v>
      </c>
      <c r="BR58" s="22">
        <f t="shared" si="14"/>
        <v>180</v>
      </c>
      <c r="BS58" s="193">
        <f t="shared" si="18"/>
        <v>43214</v>
      </c>
    </row>
    <row r="59" spans="1:71" s="22" customFormat="1" ht="152.2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0"/>
      <c r="O59" s="20"/>
      <c r="P59" s="23"/>
      <c r="Q59" s="23"/>
      <c r="R59" s="23"/>
      <c r="S59" s="23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0"/>
      <c r="AL59" s="20"/>
      <c r="AM59" s="20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>V59+X59+Z59+AB59+AD59+AF59+AH59+AL59+AN59+AP59+AR59+AT59+AV59+AX59+AZ59+BB59+BD59+BF59+BH59+BJ59+BL59</f>
        <v>0</v>
      </c>
      <c r="BN59" s="24"/>
      <c r="BO59" s="179"/>
      <c r="BP59" s="195">
        <v>43031</v>
      </c>
      <c r="BQ59" s="194" t="s">
        <v>331</v>
      </c>
      <c r="BR59" s="22">
        <f t="shared" si="14"/>
        <v>180</v>
      </c>
      <c r="BS59" s="193">
        <f t="shared" si="18"/>
        <v>43211</v>
      </c>
    </row>
    <row r="60" spans="1:71" s="22" customFormat="1" ht="237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0"/>
      <c r="AL60" s="20"/>
      <c r="AM60" s="20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>V60+X60+Z60+AB60+AD60+AF60+AH60+AL60+AN60+AP60+AR60+AT60+AV60+AX60+AZ60+BB60+BD60+BF60+BH60+BJ60+BL60</f>
        <v>0</v>
      </c>
      <c r="BN60" s="24"/>
      <c r="BO60" s="179"/>
      <c r="BP60" s="195">
        <v>43035</v>
      </c>
      <c r="BQ60" s="194" t="s">
        <v>331</v>
      </c>
      <c r="BR60" s="22">
        <f t="shared" si="14"/>
        <v>180</v>
      </c>
      <c r="BS60" s="193">
        <f t="shared" si="18"/>
        <v>43215</v>
      </c>
    </row>
    <row r="61" spans="1:71" s="22" customFormat="1" ht="210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0"/>
      <c r="AL61" s="20"/>
      <c r="AM61" s="20"/>
      <c r="AN61" s="20"/>
      <c r="AO61" s="20"/>
      <c r="AP61" s="20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9"/>
      <c r="BE61" s="20"/>
      <c r="BF61" s="20"/>
      <c r="BG61" s="20"/>
      <c r="BH61" s="20"/>
      <c r="BI61" s="20"/>
      <c r="BJ61" s="20"/>
      <c r="BK61" s="20"/>
      <c r="BL61" s="20"/>
      <c r="BM61" s="181">
        <f>V61+X61+Z61+AB61+AD61+AF61+AH61+AL61+AN61+AP61+AR61+AT61+AV61+AX61+AZ61+BB61+BD61+BF61+BH61+BJ61+BL61</f>
        <v>0</v>
      </c>
      <c r="BN61" s="24"/>
      <c r="BO61" s="179"/>
      <c r="BP61" s="195">
        <v>43034</v>
      </c>
      <c r="BQ61" s="194" t="s">
        <v>331</v>
      </c>
      <c r="BR61" s="22">
        <f t="shared" si="14"/>
        <v>180</v>
      </c>
      <c r="BS61" s="193">
        <f t="shared" si="18"/>
        <v>43214</v>
      </c>
    </row>
    <row r="62" spans="1:71" s="22" customFormat="1" ht="150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0"/>
      <c r="AL62" s="20"/>
      <c r="AM62" s="20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>V62+X62+Z62+AB62+AD62+AF62+AH62+AL62+AN62+AP62+AR62+AT62+AV62+AX62+AZ62+BB62+BD62+BF62+BH62+BJ62+BL62</f>
        <v>0</v>
      </c>
      <c r="BN62" s="24"/>
      <c r="BO62" s="179"/>
      <c r="BP62" s="195">
        <v>43035</v>
      </c>
      <c r="BQ62" s="194" t="s">
        <v>331</v>
      </c>
      <c r="BR62" s="22">
        <f t="shared" si="14"/>
        <v>180</v>
      </c>
      <c r="BS62" s="193">
        <f t="shared" si="18"/>
        <v>43215</v>
      </c>
    </row>
    <row r="63" spans="1:71" s="22" customFormat="1" ht="202.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9"/>
      <c r="BE63" s="20"/>
      <c r="BF63" s="20"/>
      <c r="BG63" s="20"/>
      <c r="BH63" s="20"/>
      <c r="BI63" s="20"/>
      <c r="BJ63" s="20"/>
      <c r="BK63" s="20"/>
      <c r="BL63" s="20"/>
      <c r="BM63" s="181">
        <f>V63+X63+Z63+AB63+AD63+AF63+AH63+AL63+AN63+AP63+AR63+AT63+AV63+AX63+AZ63+BB63+BD63+BF63+BH63+BJ63+BL63</f>
        <v>0</v>
      </c>
      <c r="BN63" s="24"/>
      <c r="BO63" s="179"/>
      <c r="BP63" s="195">
        <v>43041</v>
      </c>
      <c r="BQ63" s="194" t="s">
        <v>331</v>
      </c>
      <c r="BR63" s="22">
        <f t="shared" si="14"/>
        <v>180</v>
      </c>
      <c r="BS63" s="193">
        <f t="shared" si="18"/>
        <v>43221</v>
      </c>
    </row>
    <row r="64" spans="1:71" s="22" customFormat="1" ht="144.7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0"/>
      <c r="L64" s="200"/>
      <c r="M64" s="200"/>
      <c r="N64" s="200"/>
      <c r="O64" s="200"/>
      <c r="P64" s="191"/>
      <c r="Q64" s="191"/>
      <c r="R64" s="191"/>
      <c r="S64" s="191"/>
      <c r="T64" s="191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>V64+X64+Z64+AB64+AD64+AF64+AH64+AL64+AN64+AP64+AR64+AT64+AV64+AX64+AZ64+BB64+BD64+BF64+BH64+BJ64+BL64</f>
        <v>0</v>
      </c>
      <c r="BN64" s="24"/>
      <c r="BO64" s="179"/>
      <c r="BP64" s="195">
        <v>43034</v>
      </c>
      <c r="BQ64" s="194" t="s">
        <v>331</v>
      </c>
      <c r="BR64" s="22">
        <f t="shared" si="14"/>
        <v>180</v>
      </c>
      <c r="BS64" s="193">
        <f t="shared" si="18"/>
        <v>43214</v>
      </c>
    </row>
    <row r="65" spans="1:72" s="22" customFormat="1" ht="223.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9"/>
      <c r="BE65" s="20"/>
      <c r="BF65" s="20"/>
      <c r="BG65" s="20"/>
      <c r="BH65" s="20"/>
      <c r="BI65" s="20"/>
      <c r="BJ65" s="20"/>
      <c r="BK65" s="20"/>
      <c r="BL65" s="20"/>
      <c r="BM65" s="181">
        <f>V65+X65+Z65+AB65+AD65+AF65+AH65+AL65+AN65+AP65+AR65+AT65+AV65+AX65+AZ65+BB65+BD65+BF65+BH65+BJ65+BL65</f>
        <v>0</v>
      </c>
      <c r="BN65" s="24"/>
      <c r="BO65" s="179"/>
      <c r="BP65" s="195">
        <v>43046</v>
      </c>
      <c r="BQ65" s="194" t="s">
        <v>331</v>
      </c>
      <c r="BR65" s="22">
        <f t="shared" si="14"/>
        <v>180</v>
      </c>
      <c r="BS65" s="193">
        <f t="shared" si="18"/>
        <v>43226</v>
      </c>
    </row>
    <row r="66" spans="1:72" s="22" customFormat="1" ht="178.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>V66+X66+Z66+AB66+AD66+AF66+AH66+AL66+AN66+AP66+AR66+AT66+AV66+AX66+AZ66+BB66+BD66+BF66+BH66+BJ66+BL66</f>
        <v>0</v>
      </c>
      <c r="BN66" s="24"/>
      <c r="BO66" s="179"/>
      <c r="BP66" s="195">
        <v>43046</v>
      </c>
      <c r="BQ66" s="194" t="s">
        <v>330</v>
      </c>
      <c r="BR66" s="22">
        <f t="shared" si="14"/>
        <v>360</v>
      </c>
      <c r="BS66" s="193">
        <f t="shared" si="18"/>
        <v>43406</v>
      </c>
    </row>
    <row r="67" spans="1:72" s="22" customFormat="1" ht="176.2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>V67+X67+Z67+AB67+AD67+AF67+AH67+AL67+AN67+AP67+AR67+AT67+AV67+AX67+AZ67+BB67+BD67+BF67+BH67+BJ67+BL67</f>
        <v>0</v>
      </c>
      <c r="BN67" s="24"/>
      <c r="BO67" s="179"/>
      <c r="BP67" s="195">
        <v>43035</v>
      </c>
      <c r="BQ67" s="194" t="s">
        <v>331</v>
      </c>
      <c r="BR67" s="22">
        <f t="shared" si="14"/>
        <v>180</v>
      </c>
      <c r="BS67" s="193">
        <f t="shared" si="18"/>
        <v>43215</v>
      </c>
    </row>
    <row r="68" spans="1:72" s="22" customFormat="1" ht="326.25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>V68+X68+Z68+AB68+AD68+AF68+AH68+AL68+AN68+AP68+AR68+AT68+AV68+AX68+AZ68+BB68+BD68+BF68+BH68+BJ68+BL68</f>
        <v>0</v>
      </c>
      <c r="BN68" s="24"/>
      <c r="BO68" s="179"/>
      <c r="BP68" s="195">
        <v>43039</v>
      </c>
      <c r="BQ68" s="194" t="s">
        <v>331</v>
      </c>
      <c r="BR68" s="22">
        <f t="shared" si="14"/>
        <v>180</v>
      </c>
      <c r="BS68" s="193">
        <f t="shared" si="18"/>
        <v>43219</v>
      </c>
    </row>
    <row r="69" spans="1:72" s="22" customFormat="1" ht="223.5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9"/>
      <c r="AI69" s="20"/>
      <c r="AJ69" s="20"/>
      <c r="AK69" s="200"/>
      <c r="AL69" s="29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9"/>
      <c r="BC69" s="200"/>
      <c r="BD69" s="29"/>
      <c r="BE69" s="20"/>
      <c r="BF69" s="20"/>
      <c r="BG69" s="20"/>
      <c r="BH69" s="20"/>
      <c r="BI69" s="20"/>
      <c r="BJ69" s="20"/>
      <c r="BK69" s="20"/>
      <c r="BL69" s="20"/>
      <c r="BM69" s="181">
        <f>V69+X69+Z69+AB69+AD69+AF69+AH69+AL69+AN69+AP69+AR69+AT69+AV69+AX69+AZ69+BB69+BD69+BF69+BH69+BJ69+BL69</f>
        <v>0</v>
      </c>
      <c r="BN69" s="24"/>
      <c r="BO69" s="179"/>
      <c r="BP69" s="195">
        <v>43046</v>
      </c>
      <c r="BQ69" s="194" t="s">
        <v>331</v>
      </c>
      <c r="BR69" s="22">
        <f t="shared" si="14"/>
        <v>180</v>
      </c>
      <c r="BS69" s="193">
        <f t="shared" si="18"/>
        <v>43226</v>
      </c>
    </row>
    <row r="70" spans="1:72" s="22" customFormat="1" ht="223.5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9"/>
      <c r="AI70" s="20"/>
      <c r="AJ70" s="20"/>
      <c r="AK70" s="200"/>
      <c r="AL70" s="29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>V70+X70+Z70+AB70+AD70+AF70+AH70+AL70+AN70+AP70+AR70+AT70+AV70+AX70+AZ70+BB70+BD70+BF70+BH70+BJ70+BL70</f>
        <v>0</v>
      </c>
      <c r="BN70" s="24"/>
      <c r="BO70" s="179"/>
      <c r="BP70" s="195">
        <v>43046</v>
      </c>
      <c r="BQ70" s="194" t="s">
        <v>331</v>
      </c>
      <c r="BR70" s="22">
        <f t="shared" si="14"/>
        <v>180</v>
      </c>
      <c r="BS70" s="193">
        <f t="shared" si="18"/>
        <v>43226</v>
      </c>
    </row>
    <row r="71" spans="1:72" s="22" customFormat="1" ht="223.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9"/>
      <c r="AI71" s="20"/>
      <c r="AJ71" s="20"/>
      <c r="AK71" s="200"/>
      <c r="AL71" s="29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>V71+X71+Z71+AB71+AD71+AF71+AH71+AL71+AN71+AP71+AR71+AT71+AV71+AX71+AZ71+BB71+BD71+BF71+BH71+BJ71+BL71</f>
        <v>0</v>
      </c>
      <c r="BN71" s="24"/>
      <c r="BO71" s="179"/>
      <c r="BP71" s="195">
        <v>43040</v>
      </c>
      <c r="BQ71" s="194" t="s">
        <v>331</v>
      </c>
      <c r="BR71" s="22">
        <f t="shared" si="14"/>
        <v>180</v>
      </c>
      <c r="BS71" s="193">
        <f t="shared" si="18"/>
        <v>43220</v>
      </c>
    </row>
    <row r="72" spans="1:72" s="22" customFormat="1" ht="236.2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>V72+X72+Z72+AB72+AD72+AF72+AH72+AL72+AN72+AP72+AR72+AT72+AV72+AX72+AZ72+BB72+BD72+BF72+BH72+BJ72+BL72</f>
        <v>0</v>
      </c>
      <c r="BN72" s="24"/>
      <c r="BO72" s="179"/>
      <c r="BP72" s="195">
        <v>43046</v>
      </c>
      <c r="BQ72" s="194" t="s">
        <v>331</v>
      </c>
      <c r="BR72" s="22">
        <f t="shared" si="14"/>
        <v>180</v>
      </c>
      <c r="BS72" s="193">
        <f t="shared" si="18"/>
        <v>43226</v>
      </c>
    </row>
    <row r="73" spans="1:72" s="22" customFormat="1" ht="226.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9"/>
      <c r="BE73" s="20"/>
      <c r="BF73" s="20"/>
      <c r="BG73" s="20"/>
      <c r="BH73" s="20"/>
      <c r="BI73" s="20"/>
      <c r="BJ73" s="20"/>
      <c r="BK73" s="20"/>
      <c r="BL73" s="20"/>
      <c r="BM73" s="181">
        <f>V73+X73+Z73+AB73+AD73+AF73+AH73+AL73+AN73+AP73+AR73+AT73+AV73+AX73+AZ73+BB73+BD73+BF73+BH73+BJ73+BL73</f>
        <v>0</v>
      </c>
      <c r="BN73" s="24"/>
      <c r="BO73" s="179"/>
      <c r="BP73" s="195">
        <v>43025</v>
      </c>
      <c r="BQ73" s="194" t="s">
        <v>331</v>
      </c>
      <c r="BR73" s="22">
        <f t="shared" si="14"/>
        <v>180</v>
      </c>
      <c r="BS73" s="193">
        <f t="shared" si="18"/>
        <v>43205</v>
      </c>
    </row>
    <row r="74" spans="1:72" s="22" customFormat="1" ht="176.2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/>
      <c r="BN74" s="24"/>
      <c r="BO74" s="179"/>
      <c r="BP74" s="195">
        <v>43020</v>
      </c>
      <c r="BQ74" s="194" t="s">
        <v>331</v>
      </c>
      <c r="BR74" s="22">
        <f t="shared" si="14"/>
        <v>180</v>
      </c>
      <c r="BS74" s="193">
        <f t="shared" si="18"/>
        <v>43200</v>
      </c>
    </row>
    <row r="75" spans="1:72" s="22" customFormat="1" ht="228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/>
      <c r="BN75" s="24"/>
      <c r="BO75" s="179"/>
      <c r="BP75" s="195">
        <v>43041</v>
      </c>
      <c r="BQ75" s="194" t="s">
        <v>331</v>
      </c>
      <c r="BR75" s="22">
        <f t="shared" si="14"/>
        <v>180</v>
      </c>
      <c r="BS75" s="193">
        <f t="shared" si="18"/>
        <v>43221</v>
      </c>
    </row>
    <row r="76" spans="1:72" s="22" customFormat="1" ht="220.5" customHeight="1" x14ac:dyDescent="0.25">
      <c r="A76" s="20"/>
      <c r="B76" s="192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9"/>
      <c r="BC76" s="200"/>
      <c r="BD76" s="29"/>
      <c r="BE76" s="20"/>
      <c r="BF76" s="20"/>
      <c r="BG76" s="20"/>
      <c r="BH76" s="20"/>
      <c r="BI76" s="20"/>
      <c r="BJ76" s="20"/>
      <c r="BK76" s="20"/>
      <c r="BL76" s="20"/>
      <c r="BM76" s="181"/>
      <c r="BN76" s="24"/>
      <c r="BO76" s="179"/>
      <c r="BP76" s="195">
        <v>43038</v>
      </c>
      <c r="BQ76" s="194" t="s">
        <v>331</v>
      </c>
      <c r="BR76" s="22">
        <f t="shared" ref="BR76:BR88" si="19">BQ76*30</f>
        <v>180</v>
      </c>
      <c r="BS76" s="193">
        <f t="shared" si="18"/>
        <v>43218</v>
      </c>
    </row>
    <row r="77" spans="1:72" s="22" customFormat="1" ht="220.5" customHeight="1" x14ac:dyDescent="0.25">
      <c r="A77" s="20"/>
      <c r="B77" s="192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0"/>
      <c r="BE77" s="20"/>
      <c r="BF77" s="20"/>
      <c r="BG77" s="20"/>
      <c r="BH77" s="20"/>
      <c r="BI77" s="20"/>
      <c r="BJ77" s="20"/>
      <c r="BK77" s="20"/>
      <c r="BL77" s="20"/>
      <c r="BM77" s="181"/>
      <c r="BN77" s="24"/>
      <c r="BO77" s="179"/>
      <c r="BP77" s="195">
        <v>43026</v>
      </c>
      <c r="BQ77" s="194" t="s">
        <v>331</v>
      </c>
      <c r="BR77" s="22">
        <f t="shared" si="19"/>
        <v>180</v>
      </c>
      <c r="BS77" s="193">
        <f t="shared" si="18"/>
        <v>43206</v>
      </c>
    </row>
    <row r="78" spans="1:72" s="22" customFormat="1" ht="220.5" customHeight="1" x14ac:dyDescent="0.25">
      <c r="A78" s="20"/>
      <c r="B78" s="192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/>
      <c r="BN78" s="24"/>
      <c r="BO78" s="179"/>
      <c r="BP78" s="195">
        <v>43026</v>
      </c>
      <c r="BQ78" s="194" t="s">
        <v>331</v>
      </c>
      <c r="BR78" s="22">
        <f t="shared" si="19"/>
        <v>180</v>
      </c>
      <c r="BS78" s="193">
        <f t="shared" si="18"/>
        <v>43206</v>
      </c>
    </row>
    <row r="79" spans="1:72" s="22" customFormat="1" ht="409.6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0"/>
      <c r="AH79" s="29"/>
      <c r="AI79" s="21"/>
      <c r="AJ79" s="21"/>
      <c r="AK79" s="200"/>
      <c r="AL79" s="29"/>
      <c r="AM79" s="21"/>
      <c r="AN79" s="21"/>
      <c r="AO79" s="21"/>
      <c r="AP79" s="21"/>
      <c r="AQ79" s="21"/>
      <c r="AR79" s="21"/>
      <c r="AS79" s="200"/>
      <c r="AT79" s="29"/>
      <c r="AU79" s="21"/>
      <c r="AV79" s="21"/>
      <c r="AW79" s="21"/>
      <c r="AX79" s="21"/>
      <c r="AY79" s="21"/>
      <c r="AZ79" s="21"/>
      <c r="BA79" s="21"/>
      <c r="BB79" s="21"/>
      <c r="BC79" s="200"/>
      <c r="BD79" s="29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195">
        <v>43026</v>
      </c>
      <c r="BQ79" s="194" t="s">
        <v>331</v>
      </c>
      <c r="BR79" s="22">
        <f t="shared" si="19"/>
        <v>180</v>
      </c>
      <c r="BS79" s="193">
        <f t="shared" si="18"/>
        <v>43206</v>
      </c>
      <c r="BT79" s="25"/>
    </row>
    <row r="80" spans="1:72" s="22" customFormat="1" ht="122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81"/>
      <c r="AT80" s="21"/>
      <c r="AU80" s="21"/>
      <c r="AV80" s="21"/>
      <c r="AW80" s="21"/>
      <c r="AX80" s="21"/>
      <c r="AY80" s="21"/>
      <c r="AZ80" s="21"/>
      <c r="BA80" s="21"/>
      <c r="BB80" s="21"/>
      <c r="BC80" s="200"/>
      <c r="BD80" s="2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195">
        <v>43026</v>
      </c>
      <c r="BQ80" s="194" t="s">
        <v>331</v>
      </c>
      <c r="BR80" s="22">
        <f t="shared" si="19"/>
        <v>180</v>
      </c>
      <c r="BS80" s="193">
        <f t="shared" si="18"/>
        <v>43206</v>
      </c>
      <c r="BT80" s="25"/>
    </row>
    <row r="81" spans="1:72" s="22" customFormat="1" ht="12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81"/>
      <c r="AT81" s="21"/>
      <c r="AU81" s="21"/>
      <c r="AV81" s="21"/>
      <c r="AW81" s="21"/>
      <c r="AX81" s="21"/>
      <c r="AY81" s="21"/>
      <c r="AZ81" s="21"/>
      <c r="BA81" s="21"/>
      <c r="BB81" s="21"/>
      <c r="BC81" s="200"/>
      <c r="BD81" s="2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195">
        <v>43026</v>
      </c>
      <c r="BQ81" s="194" t="s">
        <v>331</v>
      </c>
      <c r="BR81" s="22">
        <f t="shared" si="19"/>
        <v>180</v>
      </c>
      <c r="BS81" s="193">
        <f t="shared" si="18"/>
        <v>43206</v>
      </c>
      <c r="BT81" s="25"/>
    </row>
    <row r="82" spans="1:72" s="22" customFormat="1" ht="122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81"/>
      <c r="AT82" s="21"/>
      <c r="AU82" s="21"/>
      <c r="AV82" s="21"/>
      <c r="AW82" s="21"/>
      <c r="AX82" s="21"/>
      <c r="AY82" s="21"/>
      <c r="AZ82" s="21"/>
      <c r="BA82" s="21"/>
      <c r="BB82" s="21"/>
      <c r="BC82" s="200"/>
      <c r="BD82" s="2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195">
        <v>43026</v>
      </c>
      <c r="BQ82" s="194" t="s">
        <v>331</v>
      </c>
      <c r="BR82" s="22">
        <f t="shared" si="19"/>
        <v>180</v>
      </c>
      <c r="BS82" s="193">
        <f t="shared" si="18"/>
        <v>43206</v>
      </c>
      <c r="BT82" s="25"/>
    </row>
    <row r="83" spans="1:72" s="22" customFormat="1" ht="122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81"/>
      <c r="AT83" s="21"/>
      <c r="AU83" s="21"/>
      <c r="AV83" s="21"/>
      <c r="AW83" s="21"/>
      <c r="AX83" s="21"/>
      <c r="AY83" s="21"/>
      <c r="AZ83" s="21"/>
      <c r="BA83" s="21"/>
      <c r="BB83" s="21"/>
      <c r="BC83" s="200"/>
      <c r="BD83" s="2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195">
        <v>43026</v>
      </c>
      <c r="BQ83" s="194" t="s">
        <v>331</v>
      </c>
      <c r="BR83" s="22">
        <f t="shared" si="19"/>
        <v>180</v>
      </c>
      <c r="BS83" s="193">
        <f t="shared" si="18"/>
        <v>43206</v>
      </c>
      <c r="BT83" s="25"/>
    </row>
    <row r="84" spans="1:72" s="22" customFormat="1" ht="282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0"/>
      <c r="AH84" s="29"/>
      <c r="AI84" s="21"/>
      <c r="AJ84" s="21"/>
      <c r="AK84" s="200"/>
      <c r="AL84" s="29"/>
      <c r="AM84" s="21"/>
      <c r="AN84" s="21"/>
      <c r="AO84" s="21"/>
      <c r="AP84" s="21"/>
      <c r="AQ84" s="21"/>
      <c r="AR84" s="21"/>
      <c r="AS84" s="200"/>
      <c r="AT84" s="29"/>
      <c r="AU84" s="21"/>
      <c r="AV84" s="21"/>
      <c r="AW84" s="21"/>
      <c r="AX84" s="21"/>
      <c r="AY84" s="21"/>
      <c r="AZ84" s="21"/>
      <c r="BA84" s="20"/>
      <c r="BB84" s="29"/>
      <c r="BC84" s="200"/>
      <c r="BD84" s="29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195">
        <v>43026</v>
      </c>
      <c r="BQ84" s="194" t="s">
        <v>331</v>
      </c>
      <c r="BR84" s="22">
        <f t="shared" si="19"/>
        <v>180</v>
      </c>
      <c r="BS84" s="193">
        <f t="shared" si="18"/>
        <v>43206</v>
      </c>
      <c r="BT84" s="25"/>
    </row>
    <row r="85" spans="1:72" s="22" customFormat="1" ht="164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0"/>
      <c r="O85" s="20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9"/>
      <c r="AI85" s="21"/>
      <c r="AJ85" s="21"/>
      <c r="AK85" s="200"/>
      <c r="AL85" s="29"/>
      <c r="AM85" s="21"/>
      <c r="AN85" s="21"/>
      <c r="AO85" s="21"/>
      <c r="AP85" s="21"/>
      <c r="AQ85" s="21"/>
      <c r="AR85" s="21"/>
      <c r="AS85" s="200"/>
      <c r="AT85" s="29"/>
      <c r="AU85" s="21"/>
      <c r="AV85" s="21"/>
      <c r="AW85" s="21"/>
      <c r="AX85" s="21"/>
      <c r="AY85" s="21"/>
      <c r="AZ85" s="21"/>
      <c r="BA85" s="21"/>
      <c r="BB85" s="21"/>
      <c r="BC85" s="200"/>
      <c r="BD85" s="29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195">
        <v>43026</v>
      </c>
      <c r="BQ85" s="194" t="s">
        <v>331</v>
      </c>
      <c r="BR85" s="22">
        <f t="shared" si="19"/>
        <v>180</v>
      </c>
      <c r="BS85" s="193">
        <f t="shared" si="18"/>
        <v>43206</v>
      </c>
      <c r="BT85" s="25"/>
    </row>
    <row r="86" spans="1:72" s="22" customFormat="1" ht="222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200"/>
      <c r="BD86" s="21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195">
        <v>43026</v>
      </c>
      <c r="BQ86" s="194" t="s">
        <v>331</v>
      </c>
      <c r="BR86" s="22">
        <f t="shared" si="19"/>
        <v>180</v>
      </c>
      <c r="BS86" s="193">
        <f t="shared" si="18"/>
        <v>43206</v>
      </c>
      <c r="BT86" s="25"/>
    </row>
    <row r="87" spans="1:72" s="22" customFormat="1" ht="24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200"/>
      <c r="BD87" s="2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195">
        <v>43026</v>
      </c>
      <c r="BQ87" s="194" t="s">
        <v>331</v>
      </c>
      <c r="BR87" s="22">
        <f t="shared" si="19"/>
        <v>180</v>
      </c>
      <c r="BS87" s="193">
        <f t="shared" si="18"/>
        <v>43206</v>
      </c>
      <c r="BT87" s="25"/>
    </row>
    <row r="88" spans="1:72" s="22" customFormat="1" ht="179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00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195">
        <v>43026</v>
      </c>
      <c r="BQ88" s="194" t="s">
        <v>331</v>
      </c>
      <c r="BR88" s="22">
        <f t="shared" si="19"/>
        <v>180</v>
      </c>
      <c r="BS88" s="193">
        <f t="shared" si="18"/>
        <v>43206</v>
      </c>
      <c r="BT88" s="25"/>
    </row>
    <row r="89" spans="1:72" s="22" customFormat="1" ht="25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200"/>
      <c r="BD89" s="20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15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232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0"/>
      <c r="L91" s="200"/>
      <c r="M91" s="200"/>
      <c r="N91" s="181"/>
      <c r="O91" s="181"/>
      <c r="P91" s="181"/>
      <c r="Q91" s="181"/>
      <c r="R91" s="181"/>
      <c r="S91" s="181"/>
      <c r="T91" s="18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0"/>
      <c r="BB91" s="29"/>
      <c r="BC91" s="200"/>
      <c r="BD91" s="181"/>
      <c r="BE91" s="29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132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0"/>
      <c r="L92" s="200"/>
      <c r="M92" s="200"/>
      <c r="N92" s="181"/>
      <c r="O92" s="181"/>
      <c r="P92" s="181"/>
      <c r="Q92" s="181"/>
      <c r="R92" s="181"/>
      <c r="S92" s="181"/>
      <c r="T92" s="18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1"/>
      <c r="AL92" s="21"/>
      <c r="AM92" s="21"/>
      <c r="AN92" s="21"/>
      <c r="AO92" s="21"/>
      <c r="AP92" s="21"/>
      <c r="AQ92" s="21"/>
      <c r="AR92" s="21"/>
      <c r="AS92" s="181"/>
      <c r="AT92" s="21"/>
      <c r="AU92" s="21"/>
      <c r="AV92" s="21"/>
      <c r="AW92" s="21"/>
      <c r="AX92" s="21"/>
      <c r="AY92" s="21"/>
      <c r="AZ92" s="21"/>
      <c r="BA92" s="20"/>
      <c r="BB92" s="29"/>
      <c r="BC92" s="200"/>
      <c r="BD92" s="29"/>
      <c r="BE92" s="29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32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0"/>
      <c r="BB93" s="29"/>
      <c r="BC93" s="200"/>
      <c r="BD93" s="29"/>
      <c r="BE93" s="29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140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0"/>
      <c r="BB94" s="29"/>
      <c r="BC94" s="200"/>
      <c r="BD94" s="29"/>
      <c r="BE94" s="29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232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9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0"/>
      <c r="BB95" s="29"/>
      <c r="BC95" s="200"/>
      <c r="BD95" s="29"/>
      <c r="BE95" s="29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42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9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0"/>
      <c r="BB96" s="29"/>
      <c r="BC96" s="200"/>
      <c r="BD96" s="29"/>
      <c r="BE96" s="29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232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28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0"/>
      <c r="L98" s="200"/>
      <c r="M98" s="200"/>
      <c r="N98" s="182"/>
      <c r="O98" s="182"/>
      <c r="P98" s="182"/>
      <c r="Q98" s="182"/>
      <c r="R98" s="182"/>
      <c r="S98" s="182"/>
      <c r="T98" s="182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181"/>
      <c r="AF98" s="181"/>
      <c r="AG98" s="181"/>
      <c r="AH98" s="20"/>
      <c r="AI98" s="21"/>
      <c r="AJ98" s="21"/>
      <c r="AK98" s="181"/>
      <c r="AL98" s="20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56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3"/>
      <c r="O99" s="20"/>
      <c r="P99" s="23"/>
      <c r="Q99" s="23"/>
      <c r="R99" s="23"/>
      <c r="S99" s="23"/>
      <c r="T99" s="23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1"/>
      <c r="BB99" s="21"/>
      <c r="BC99" s="200"/>
      <c r="BD99" s="21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56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3"/>
      <c r="O100" s="20"/>
      <c r="P100" s="23"/>
      <c r="Q100" s="23"/>
      <c r="R100" s="23"/>
      <c r="S100" s="23"/>
      <c r="T100" s="23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00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34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1"/>
      <c r="AK101" s="181"/>
      <c r="AL101" s="20"/>
      <c r="AM101" s="20"/>
      <c r="AN101" s="21"/>
      <c r="AO101" s="21"/>
      <c r="AP101" s="21"/>
      <c r="AQ101" s="21"/>
      <c r="AR101" s="21"/>
      <c r="AS101" s="200"/>
      <c r="AT101" s="21"/>
      <c r="AU101" s="21"/>
      <c r="AV101" s="21"/>
      <c r="AW101" s="21"/>
      <c r="AX101" s="21"/>
      <c r="AY101" s="21"/>
      <c r="AZ101" s="21"/>
      <c r="BA101" s="21"/>
      <c r="BB101" s="21"/>
      <c r="BC101" s="200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29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1"/>
      <c r="AI102" s="20"/>
      <c r="AJ102" s="21"/>
      <c r="AK102" s="200"/>
      <c r="AL102" s="21"/>
      <c r="AM102" s="20"/>
      <c r="AN102" s="21"/>
      <c r="AO102" s="21"/>
      <c r="AP102" s="21"/>
      <c r="AQ102" s="21"/>
      <c r="AR102" s="21"/>
      <c r="AS102" s="200"/>
      <c r="AT102" s="21"/>
      <c r="AU102" s="21"/>
      <c r="AV102" s="21"/>
      <c r="AW102" s="21"/>
      <c r="AX102" s="21"/>
      <c r="AY102" s="21"/>
      <c r="AZ102" s="21"/>
      <c r="BA102" s="21"/>
      <c r="BB102" s="21"/>
      <c r="BC102" s="200"/>
      <c r="BD102" s="181"/>
      <c r="BE102" s="20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29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1"/>
      <c r="AI103" s="20"/>
      <c r="AJ103" s="21"/>
      <c r="AK103" s="200"/>
      <c r="AL103" s="21"/>
      <c r="AM103" s="20"/>
      <c r="AN103" s="21"/>
      <c r="AO103" s="21"/>
      <c r="AP103" s="21"/>
      <c r="AQ103" s="21"/>
      <c r="AR103" s="21"/>
      <c r="AS103" s="200"/>
      <c r="AT103" s="21"/>
      <c r="AU103" s="21"/>
      <c r="AV103" s="21"/>
      <c r="AW103" s="21"/>
      <c r="AX103" s="21"/>
      <c r="AY103" s="21"/>
      <c r="AZ103" s="21"/>
      <c r="BA103" s="21"/>
      <c r="BB103" s="21"/>
      <c r="BC103" s="200"/>
      <c r="BD103" s="181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409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0"/>
      <c r="AI104" s="20"/>
      <c r="AJ104" s="21"/>
      <c r="AK104" s="200"/>
      <c r="AL104" s="20"/>
      <c r="AM104" s="20"/>
      <c r="AN104" s="21"/>
      <c r="AO104" s="21"/>
      <c r="AP104" s="21"/>
      <c r="AQ104" s="21"/>
      <c r="AR104" s="21"/>
      <c r="AS104" s="200"/>
      <c r="AT104" s="20"/>
      <c r="AU104" s="21"/>
      <c r="AV104" s="21"/>
      <c r="AW104" s="21"/>
      <c r="AX104" s="21"/>
      <c r="AY104" s="21"/>
      <c r="AZ104" s="21"/>
      <c r="BA104" s="21"/>
      <c r="BB104" s="21"/>
      <c r="BC104" s="200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34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1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00"/>
      <c r="AT105" s="23"/>
      <c r="AU105" s="21"/>
      <c r="AV105" s="21"/>
      <c r="AW105" s="21"/>
      <c r="AX105" s="21"/>
      <c r="AY105" s="21"/>
      <c r="AZ105" s="21"/>
      <c r="BA105" s="21"/>
      <c r="BB105" s="21"/>
      <c r="BC105" s="200"/>
      <c r="BD105" s="18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34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00"/>
      <c r="AT106" s="23"/>
      <c r="AU106" s="21"/>
      <c r="AV106" s="21"/>
      <c r="AW106" s="21"/>
      <c r="AX106" s="21"/>
      <c r="AY106" s="21"/>
      <c r="AZ106" s="21"/>
      <c r="BA106" s="21"/>
      <c r="BB106" s="21"/>
      <c r="BC106" s="200"/>
      <c r="BD106" s="18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34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00"/>
      <c r="AT107" s="23"/>
      <c r="AU107" s="21"/>
      <c r="AV107" s="21"/>
      <c r="AW107" s="21"/>
      <c r="AX107" s="21"/>
      <c r="AY107" s="21"/>
      <c r="AZ107" s="21"/>
      <c r="BA107" s="21"/>
      <c r="BB107" s="21"/>
      <c r="BC107" s="200"/>
      <c r="BD107" s="18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34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00"/>
      <c r="AT108" s="23"/>
      <c r="AU108" s="21"/>
      <c r="AV108" s="21"/>
      <c r="AW108" s="21"/>
      <c r="AX108" s="21"/>
      <c r="AY108" s="21"/>
      <c r="AZ108" s="21"/>
      <c r="BA108" s="21"/>
      <c r="BB108" s="21"/>
      <c r="BC108" s="200"/>
      <c r="BD108" s="18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216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3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00"/>
      <c r="AT109" s="23"/>
      <c r="AU109" s="21"/>
      <c r="AV109" s="21"/>
      <c r="AW109" s="21"/>
      <c r="AX109" s="21"/>
      <c r="AY109" s="21"/>
      <c r="AZ109" s="21"/>
      <c r="BA109" s="21"/>
      <c r="BB109" s="21"/>
      <c r="BC109" s="200"/>
      <c r="BD109" s="181"/>
      <c r="BE109" s="20"/>
      <c r="BF109" s="21"/>
      <c r="BG109" s="20"/>
      <c r="BH109" s="29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49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00"/>
      <c r="AT110" s="23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49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00"/>
      <c r="AT111" s="23"/>
      <c r="AU111" s="21"/>
      <c r="AV111" s="21"/>
      <c r="AW111" s="21"/>
      <c r="AX111" s="21"/>
      <c r="AY111" s="21"/>
      <c r="AZ111" s="21"/>
      <c r="BA111" s="21"/>
      <c r="BB111" s="21"/>
      <c r="BC111" s="200"/>
      <c r="BD111" s="18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216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00"/>
      <c r="AT112" s="23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2"/>
      <c r="BE112" s="23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204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6"/>
      <c r="M113" s="20"/>
      <c r="N113" s="23"/>
      <c r="O113" s="23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18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81"/>
      <c r="BD113" s="181"/>
      <c r="BE113" s="21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31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7"/>
      <c r="M114" s="20"/>
      <c r="N114" s="23"/>
      <c r="O114" s="23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18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81"/>
      <c r="BD114" s="181"/>
      <c r="BE114" s="21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24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9"/>
      <c r="O115" s="29"/>
      <c r="P115" s="29"/>
      <c r="Q115" s="29"/>
      <c r="R115" s="29"/>
      <c r="S115" s="29"/>
      <c r="T115" s="29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18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00"/>
      <c r="BD115" s="29"/>
      <c r="BE115" s="29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40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9"/>
      <c r="O116" s="29"/>
      <c r="P116" s="29"/>
      <c r="Q116" s="29"/>
      <c r="R116" s="29"/>
      <c r="S116" s="29"/>
      <c r="T116" s="29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181"/>
      <c r="AT116" s="21"/>
      <c r="AU116" s="21"/>
      <c r="AV116" s="21"/>
      <c r="AW116" s="21"/>
      <c r="AX116" s="21"/>
      <c r="AY116" s="21"/>
      <c r="AZ116" s="21"/>
      <c r="BA116" s="21"/>
      <c r="BB116" s="21"/>
      <c r="BC116" s="181"/>
      <c r="BD116" s="181"/>
      <c r="BE116" s="21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246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3"/>
      <c r="AI117" s="23"/>
      <c r="AJ117" s="21"/>
      <c r="AK117" s="200"/>
      <c r="AL117" s="23"/>
      <c r="AM117" s="23"/>
      <c r="AN117" s="21"/>
      <c r="AO117" s="21"/>
      <c r="AP117" s="21"/>
      <c r="AQ117" s="21"/>
      <c r="AR117" s="21"/>
      <c r="AS117" s="200"/>
      <c r="AT117" s="23"/>
      <c r="AU117" s="21"/>
      <c r="AV117" s="21"/>
      <c r="AW117" s="21"/>
      <c r="AX117" s="21"/>
      <c r="AY117" s="21"/>
      <c r="AZ117" s="21"/>
      <c r="BA117" s="21"/>
      <c r="BB117" s="21"/>
      <c r="BC117" s="200"/>
      <c r="BD117" s="2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9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3"/>
      <c r="AI118" s="23"/>
      <c r="AJ118" s="21"/>
      <c r="AK118" s="200"/>
      <c r="AL118" s="23"/>
      <c r="AM118" s="23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0"/>
      <c r="P119" s="20"/>
      <c r="Q119" s="20"/>
      <c r="R119" s="20"/>
      <c r="S119" s="20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3"/>
      <c r="AI119" s="23"/>
      <c r="AJ119" s="21"/>
      <c r="AK119" s="200"/>
      <c r="AL119" s="23"/>
      <c r="AM119" s="23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73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3"/>
      <c r="AI120" s="23"/>
      <c r="AJ120" s="21"/>
      <c r="AK120" s="200"/>
      <c r="AL120" s="23"/>
      <c r="AM120" s="23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11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200"/>
      <c r="AL121" s="23"/>
      <c r="AM121" s="23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2"/>
      <c r="BE121" s="23"/>
      <c r="BF121" s="21"/>
      <c r="BG121" s="20"/>
      <c r="BH121" s="23"/>
      <c r="BI121" s="20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408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0"/>
      <c r="AI122" s="20"/>
      <c r="AJ122" s="21"/>
      <c r="AK122" s="200"/>
      <c r="AL122" s="20"/>
      <c r="AM122" s="20"/>
      <c r="AN122" s="20"/>
      <c r="AO122" s="20"/>
      <c r="AP122" s="21"/>
      <c r="AQ122" s="21"/>
      <c r="AR122" s="21"/>
      <c r="AS122" s="200"/>
      <c r="AT122" s="20"/>
      <c r="AU122" s="21"/>
      <c r="AV122" s="21"/>
      <c r="AW122" s="21"/>
      <c r="AX122" s="21"/>
      <c r="AY122" s="21"/>
      <c r="AZ122" s="21"/>
      <c r="BA122" s="21"/>
      <c r="BB122" s="21"/>
      <c r="BC122" s="200"/>
      <c r="BD122" s="20"/>
      <c r="BE122" s="20"/>
      <c r="BF122" s="20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38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0"/>
      <c r="AI123" s="20"/>
      <c r="AJ123" s="21"/>
      <c r="AK123" s="200"/>
      <c r="AL123" s="20"/>
      <c r="AM123" s="20"/>
      <c r="AN123" s="21"/>
      <c r="AO123" s="21"/>
      <c r="AP123" s="21"/>
      <c r="AQ123" s="21"/>
      <c r="AR123" s="21"/>
      <c r="AS123" s="200"/>
      <c r="AT123" s="20"/>
      <c r="AU123" s="21"/>
      <c r="AV123" s="21"/>
      <c r="AW123" s="21"/>
      <c r="AX123" s="21"/>
      <c r="AY123" s="21"/>
      <c r="AZ123" s="21"/>
      <c r="BA123" s="21"/>
      <c r="BB123" s="21"/>
      <c r="BC123" s="200"/>
      <c r="BD123" s="200"/>
      <c r="BE123" s="20"/>
      <c r="BF123" s="20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3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0"/>
      <c r="AI124" s="20"/>
      <c r="AJ124" s="21"/>
      <c r="AK124" s="200"/>
      <c r="AL124" s="20"/>
      <c r="AM124" s="20"/>
      <c r="AN124" s="21"/>
      <c r="AO124" s="21"/>
      <c r="AP124" s="21"/>
      <c r="AQ124" s="21"/>
      <c r="AR124" s="21"/>
      <c r="AS124" s="200"/>
      <c r="AT124" s="20"/>
      <c r="AU124" s="21"/>
      <c r="AV124" s="21"/>
      <c r="AW124" s="21"/>
      <c r="AX124" s="21"/>
      <c r="AY124" s="21"/>
      <c r="AZ124" s="21"/>
      <c r="BA124" s="21"/>
      <c r="BB124" s="21"/>
      <c r="BC124" s="200"/>
      <c r="BD124" s="200"/>
      <c r="BE124" s="20"/>
      <c r="BF124" s="20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38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0"/>
      <c r="AI125" s="20"/>
      <c r="AJ125" s="21"/>
      <c r="AK125" s="200"/>
      <c r="AL125" s="20"/>
      <c r="AM125" s="20"/>
      <c r="AN125" s="21"/>
      <c r="AO125" s="21"/>
      <c r="AP125" s="21"/>
      <c r="AQ125" s="21"/>
      <c r="AR125" s="21"/>
      <c r="AS125" s="200"/>
      <c r="AT125" s="20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00"/>
      <c r="BE125" s="20"/>
      <c r="BF125" s="20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3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200"/>
      <c r="AL126" s="20"/>
      <c r="AM126" s="20"/>
      <c r="AN126" s="21"/>
      <c r="AO126" s="21"/>
      <c r="AP126" s="21"/>
      <c r="AQ126" s="21"/>
      <c r="AR126" s="21"/>
      <c r="AS126" s="200"/>
      <c r="AT126" s="20"/>
      <c r="AU126" s="21"/>
      <c r="AV126" s="21"/>
      <c r="AW126" s="21"/>
      <c r="AX126" s="21"/>
      <c r="AY126" s="21"/>
      <c r="AZ126" s="21"/>
      <c r="BA126" s="21"/>
      <c r="BB126" s="21"/>
      <c r="BC126" s="200"/>
      <c r="BD126" s="200"/>
      <c r="BE126" s="20"/>
      <c r="BF126" s="20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94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3"/>
      <c r="AI127" s="23"/>
      <c r="AJ127" s="21"/>
      <c r="AK127" s="200"/>
      <c r="AL127" s="23"/>
      <c r="AM127" s="23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2"/>
      <c r="BE127" s="23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31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3"/>
      <c r="O128" s="23"/>
      <c r="P128" s="23"/>
      <c r="Q128" s="23"/>
      <c r="R128" s="23"/>
      <c r="S128" s="23"/>
      <c r="T128" s="23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200"/>
      <c r="AL128" s="23"/>
      <c r="AM128" s="23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23"/>
      <c r="BE128" s="23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49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3"/>
      <c r="O129" s="20"/>
      <c r="P129" s="23"/>
      <c r="Q129" s="23"/>
      <c r="R129" s="23"/>
      <c r="S129" s="23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3"/>
      <c r="AI129" s="23"/>
      <c r="AJ129" s="21"/>
      <c r="AK129" s="200"/>
      <c r="AL129" s="23"/>
      <c r="AM129" s="23"/>
      <c r="AN129" s="21"/>
      <c r="AO129" s="21"/>
      <c r="AP129" s="21"/>
      <c r="AQ129" s="21"/>
      <c r="AR129" s="21"/>
      <c r="AS129" s="200"/>
      <c r="AT129" s="23"/>
      <c r="AU129" s="21"/>
      <c r="AV129" s="21"/>
      <c r="AW129" s="21"/>
      <c r="AX129" s="21"/>
      <c r="AY129" s="21"/>
      <c r="AZ129" s="21"/>
      <c r="BA129" s="21"/>
      <c r="BB129" s="21"/>
      <c r="BC129" s="200"/>
      <c r="BD129" s="182"/>
      <c r="BE129" s="23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213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3"/>
      <c r="AI130" s="23"/>
      <c r="AJ130" s="21"/>
      <c r="AK130" s="200"/>
      <c r="AL130" s="23"/>
      <c r="AM130" s="23"/>
      <c r="AN130" s="21"/>
      <c r="AO130" s="21"/>
      <c r="AP130" s="21"/>
      <c r="AQ130" s="21"/>
      <c r="AR130" s="21"/>
      <c r="AS130" s="200"/>
      <c r="AT130" s="23"/>
      <c r="AU130" s="21"/>
      <c r="AV130" s="21"/>
      <c r="AW130" s="21"/>
      <c r="AX130" s="21"/>
      <c r="AY130" s="21"/>
      <c r="AZ130" s="21"/>
      <c r="BA130" s="21"/>
      <c r="BB130" s="21"/>
      <c r="BC130" s="200"/>
      <c r="BD130" s="182"/>
      <c r="BE130" s="23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80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0"/>
      <c r="BB131" s="20"/>
      <c r="BC131" s="200"/>
      <c r="BD131" s="20"/>
      <c r="BE131" s="20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80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1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80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226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9"/>
      <c r="O134" s="29"/>
      <c r="P134" s="29"/>
      <c r="Q134" s="29"/>
      <c r="R134" s="29"/>
      <c r="S134" s="29"/>
      <c r="T134" s="29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00"/>
      <c r="BD134" s="21"/>
      <c r="BE134" s="200"/>
      <c r="BF134" s="29"/>
      <c r="BG134" s="29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74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9"/>
      <c r="O135" s="29"/>
      <c r="P135" s="29"/>
      <c r="Q135" s="29"/>
      <c r="R135" s="29"/>
      <c r="S135" s="29"/>
      <c r="T135" s="29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0"/>
      <c r="BB135" s="20"/>
      <c r="BC135" s="200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74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00"/>
      <c r="BD136" s="181"/>
      <c r="BE136" s="21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74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1"/>
      <c r="BE137" s="21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8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1"/>
      <c r="BD138" s="181"/>
      <c r="BE138" s="21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1"/>
      <c r="AI139" s="20"/>
      <c r="AJ139" s="21"/>
      <c r="AK139" s="200"/>
      <c r="AL139" s="20"/>
      <c r="AM139" s="20"/>
      <c r="AN139" s="21"/>
      <c r="AO139" s="21"/>
      <c r="AP139" s="21"/>
      <c r="AQ139" s="21"/>
      <c r="AR139" s="21"/>
      <c r="AS139" s="200"/>
      <c r="AT139" s="20"/>
      <c r="AU139" s="20"/>
      <c r="AV139" s="21"/>
      <c r="AW139" s="21"/>
      <c r="AX139" s="21"/>
      <c r="AY139" s="21"/>
      <c r="AZ139" s="21"/>
      <c r="BA139" s="21"/>
      <c r="BB139" s="21"/>
      <c r="BC139" s="200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3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0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0"/>
      <c r="AT140" s="21"/>
      <c r="AU140" s="20"/>
      <c r="AV140" s="21"/>
      <c r="AW140" s="21"/>
      <c r="AX140" s="21"/>
      <c r="AY140" s="21"/>
      <c r="AZ140" s="21"/>
      <c r="BA140" s="21"/>
      <c r="BB140" s="21"/>
      <c r="BC140" s="200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3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0"/>
      <c r="AT141" s="21"/>
      <c r="AU141" s="20"/>
      <c r="AV141" s="21"/>
      <c r="AW141" s="21"/>
      <c r="AX141" s="21"/>
      <c r="AY141" s="21"/>
      <c r="AZ141" s="21"/>
      <c r="BA141" s="21"/>
      <c r="BB141" s="21"/>
      <c r="BC141" s="200"/>
      <c r="BD141" s="18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3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0"/>
      <c r="AT142" s="21"/>
      <c r="AU142" s="20"/>
      <c r="AV142" s="21"/>
      <c r="AW142" s="21"/>
      <c r="AX142" s="21"/>
      <c r="AY142" s="21"/>
      <c r="AZ142" s="21"/>
      <c r="BA142" s="21"/>
      <c r="BB142" s="21"/>
      <c r="BC142" s="200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39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1"/>
      <c r="Q143" s="21"/>
      <c r="R143" s="21"/>
      <c r="S143" s="21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0"/>
      <c r="AT143" s="21"/>
      <c r="AU143" s="20"/>
      <c r="AV143" s="21"/>
      <c r="AW143" s="21"/>
      <c r="AX143" s="21"/>
      <c r="AY143" s="21"/>
      <c r="AZ143" s="21"/>
      <c r="BA143" s="21"/>
      <c r="BB143" s="21"/>
      <c r="BC143" s="200"/>
      <c r="BD143" s="18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67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0"/>
      <c r="AT144" s="21"/>
      <c r="AU144" s="20"/>
      <c r="AV144" s="21"/>
      <c r="AW144" s="21"/>
      <c r="AX144" s="21"/>
      <c r="AY144" s="21"/>
      <c r="AZ144" s="21"/>
      <c r="BA144" s="21"/>
      <c r="BB144" s="21"/>
      <c r="BC144" s="200"/>
      <c r="BD144" s="20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67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1"/>
      <c r="Q145" s="21"/>
      <c r="R145" s="21"/>
      <c r="S145" s="21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0"/>
      <c r="AT145" s="21"/>
      <c r="AU145" s="20"/>
      <c r="AV145" s="21"/>
      <c r="AW145" s="21"/>
      <c r="AX145" s="21"/>
      <c r="AY145" s="21"/>
      <c r="AZ145" s="21"/>
      <c r="BA145" s="21"/>
      <c r="BB145" s="21"/>
      <c r="BC145" s="200"/>
      <c r="BD145" s="181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7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00"/>
      <c r="BD146" s="21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249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4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81"/>
      <c r="BD148" s="181"/>
      <c r="BE148" s="21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07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1"/>
      <c r="Q149" s="21"/>
      <c r="R149" s="21"/>
      <c r="S149" s="21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00"/>
      <c r="BD149" s="2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07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00"/>
      <c r="BD150" s="18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5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0"/>
      <c r="BB151" s="21"/>
      <c r="BC151" s="200"/>
      <c r="BD151" s="2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5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0"/>
      <c r="Q152" s="20"/>
      <c r="R152" s="20"/>
      <c r="S152" s="20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81"/>
      <c r="BD152" s="181"/>
      <c r="BE152" s="21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5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81"/>
      <c r="BD153" s="181"/>
      <c r="BE153" s="21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93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00"/>
      <c r="BD154" s="21"/>
      <c r="BE154" s="21"/>
      <c r="BF154" s="21"/>
      <c r="BG154" s="20"/>
      <c r="BH154" s="23"/>
      <c r="BI154" s="20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93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00"/>
      <c r="BD155" s="21"/>
      <c r="BE155" s="21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93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1"/>
      <c r="Q156" s="21"/>
      <c r="R156" s="21"/>
      <c r="S156" s="21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0"/>
      <c r="BD156" s="20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9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18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181"/>
      <c r="BE157" s="21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0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200"/>
      <c r="AL158" s="20"/>
      <c r="AM158" s="20"/>
      <c r="AN158" s="21"/>
      <c r="AO158" s="21"/>
      <c r="AP158" s="21"/>
      <c r="AQ158" s="21"/>
      <c r="AR158" s="21"/>
      <c r="AS158" s="200"/>
      <c r="AT158" s="20"/>
      <c r="AU158" s="21"/>
      <c r="AV158" s="21"/>
      <c r="AW158" s="21"/>
      <c r="AX158" s="21"/>
      <c r="AY158" s="21"/>
      <c r="AZ158" s="21"/>
      <c r="BA158" s="21"/>
      <c r="BB158" s="21"/>
      <c r="BC158" s="200"/>
      <c r="BD158" s="21"/>
      <c r="BE158" s="21"/>
      <c r="BF158" s="21"/>
      <c r="BG158" s="20"/>
      <c r="BH158" s="23"/>
      <c r="BI158" s="20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0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200"/>
      <c r="AL159" s="20"/>
      <c r="AM159" s="20"/>
      <c r="AN159" s="21"/>
      <c r="AO159" s="21"/>
      <c r="AP159" s="21"/>
      <c r="AQ159" s="21"/>
      <c r="AR159" s="21"/>
      <c r="AS159" s="200"/>
      <c r="AT159" s="20"/>
      <c r="AU159" s="21"/>
      <c r="AV159" s="21"/>
      <c r="AW159" s="21"/>
      <c r="AX159" s="21"/>
      <c r="AY159" s="21"/>
      <c r="AZ159" s="21"/>
      <c r="BA159" s="21"/>
      <c r="BB159" s="21"/>
      <c r="BC159" s="200"/>
      <c r="BD159" s="181"/>
      <c r="BE159" s="21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4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00"/>
      <c r="BD160" s="20"/>
      <c r="BE160" s="20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4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181"/>
      <c r="BE161" s="20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47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0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47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181"/>
      <c r="BE163" s="20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1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18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4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2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181"/>
      <c r="BE167" s="20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9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1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93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18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93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93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81"/>
      <c r="BD171" s="181"/>
      <c r="BE171" s="21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239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00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1"/>
      <c r="BE172" s="20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39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00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21"/>
      <c r="BE173" s="20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409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0"/>
      <c r="P174" s="21"/>
      <c r="Q174" s="21"/>
      <c r="R174" s="20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00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1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22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00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21"/>
      <c r="BE175" s="20"/>
      <c r="BF175" s="20"/>
      <c r="BG175" s="20"/>
      <c r="BH175" s="23"/>
      <c r="BI175" s="23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229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0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22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0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22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0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4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0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409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0"/>
      <c r="P180" s="21"/>
      <c r="Q180" s="21"/>
      <c r="R180" s="20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40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409.6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8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3"/>
      <c r="BE183" s="23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221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0"/>
      <c r="BB184" s="20"/>
      <c r="BC184" s="200"/>
      <c r="BD184" s="21"/>
      <c r="BE184" s="20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56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0"/>
      <c r="P185" s="21"/>
      <c r="Q185" s="21"/>
      <c r="R185" s="20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"/>
      <c r="BB185" s="20"/>
      <c r="BC185" s="200"/>
      <c r="BD185" s="23"/>
      <c r="BE185" s="23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16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1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0"/>
      <c r="P187" s="21"/>
      <c r="Q187" s="21"/>
      <c r="R187" s="20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7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7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0"/>
      <c r="P189" s="21"/>
      <c r="Q189" s="21"/>
      <c r="R189" s="20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7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0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22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1"/>
      <c r="Q191" s="21"/>
      <c r="R191" s="21"/>
      <c r="S191" s="21"/>
      <c r="T191" s="20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0"/>
      <c r="BE191" s="20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1"/>
      <c r="Q192" s="21"/>
      <c r="R192" s="21"/>
      <c r="S192" s="21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3"/>
      <c r="BE192" s="23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6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1"/>
      <c r="Q193" s="21"/>
      <c r="R193" s="21"/>
      <c r="S193" s="21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1"/>
      <c r="AM193" s="20"/>
      <c r="AN193" s="21"/>
      <c r="AO193" s="21"/>
      <c r="AP193" s="21"/>
      <c r="AQ193" s="21"/>
      <c r="AR193" s="21"/>
      <c r="AS193" s="200"/>
      <c r="AT193" s="21"/>
      <c r="AU193" s="21"/>
      <c r="AV193" s="21"/>
      <c r="AW193" s="21"/>
      <c r="AX193" s="21"/>
      <c r="AY193" s="21"/>
      <c r="AZ193" s="21"/>
      <c r="BA193" s="20"/>
      <c r="BB193" s="20"/>
      <c r="BC193" s="200"/>
      <c r="BD193" s="20"/>
      <c r="BE193" s="20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7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0"/>
      <c r="O194" s="20"/>
      <c r="P194" s="21"/>
      <c r="Q194" s="21"/>
      <c r="R194" s="21"/>
      <c r="S194" s="21"/>
      <c r="T194" s="20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0"/>
      <c r="BB194" s="20"/>
      <c r="BC194" s="200"/>
      <c r="BD194" s="23"/>
      <c r="BE194" s="23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7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0"/>
      <c r="BB195" s="20"/>
      <c r="BC195" s="200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7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0"/>
      <c r="BB196" s="20"/>
      <c r="BC196" s="200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0"/>
      <c r="BB197" s="20"/>
      <c r="BC197" s="200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0"/>
      <c r="BB198" s="20"/>
      <c r="BC198" s="200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21"/>
      <c r="BE199" s="21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75"/>
      <c r="J201" s="18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1"/>
      <c r="BC201" s="2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97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1"/>
      <c r="BE202" s="21"/>
      <c r="BF202" s="20"/>
      <c r="BG202" s="20"/>
      <c r="BH202" s="23"/>
      <c r="BI202" s="20"/>
      <c r="BJ202" s="23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182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9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0"/>
      <c r="N204" s="21"/>
      <c r="O204" s="20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182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97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0"/>
      <c r="N205" s="23"/>
      <c r="O205" s="20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0"/>
      <c r="BD205" s="182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0"/>
      <c r="BB206" s="21"/>
      <c r="BC206" s="20"/>
      <c r="BD206" s="23"/>
      <c r="BE206" s="23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9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182"/>
      <c r="BE208" s="23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9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18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182"/>
      <c r="BE212" s="23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252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200"/>
      <c r="AL213" s="23"/>
      <c r="AM213" s="23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21"/>
      <c r="BE213" s="20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5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200"/>
      <c r="AL214" s="23"/>
      <c r="AM214" s="23"/>
      <c r="AN214" s="21"/>
      <c r="AO214" s="21"/>
      <c r="AP214" s="21"/>
      <c r="AQ214" s="21"/>
      <c r="AR214" s="21"/>
      <c r="AS214" s="18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181"/>
      <c r="BE214" s="21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200"/>
      <c r="AL215" s="23"/>
      <c r="AM215" s="23"/>
      <c r="AN215" s="21"/>
      <c r="AO215" s="21"/>
      <c r="AP215" s="21"/>
      <c r="AQ215" s="21"/>
      <c r="AR215" s="21"/>
      <c r="AS215" s="18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00"/>
      <c r="BE215" s="20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20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0"/>
      <c r="AJ216" s="21"/>
      <c r="AK216" s="200"/>
      <c r="AL216" s="23"/>
      <c r="AM216" s="20"/>
      <c r="AN216" s="21"/>
      <c r="AO216" s="20"/>
      <c r="AP216" s="23"/>
      <c r="AQ216" s="20"/>
      <c r="AR216" s="21"/>
      <c r="AS216" s="200"/>
      <c r="AT216" s="23"/>
      <c r="AU216" s="21"/>
      <c r="AV216" s="21"/>
      <c r="AW216" s="21"/>
      <c r="AX216" s="21"/>
      <c r="AY216" s="21"/>
      <c r="AZ216" s="21"/>
      <c r="BA216" s="21"/>
      <c r="BB216" s="21"/>
      <c r="BC216" s="20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36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18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18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36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18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36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0"/>
      <c r="O219" s="20"/>
      <c r="P219" s="20"/>
      <c r="Q219" s="20"/>
      <c r="R219" s="20"/>
      <c r="S219" s="20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18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181"/>
      <c r="BE219" s="21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36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0"/>
      <c r="M220" s="20"/>
      <c r="N220" s="23"/>
      <c r="O220" s="20"/>
      <c r="P220" s="20"/>
      <c r="Q220" s="20"/>
      <c r="R220" s="20"/>
      <c r="S220" s="20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18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1"/>
      <c r="BE220" s="21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209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18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21"/>
      <c r="BE221" s="20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54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18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00"/>
      <c r="BE222" s="20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49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18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2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18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5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00"/>
      <c r="BE225" s="20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9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1"/>
      <c r="AI226" s="20"/>
      <c r="AJ226" s="21"/>
      <c r="AK226" s="200"/>
      <c r="AL226" s="21"/>
      <c r="AM226" s="20"/>
      <c r="AN226" s="21"/>
      <c r="AO226" s="21"/>
      <c r="AP226" s="21"/>
      <c r="AQ226" s="21"/>
      <c r="AR226" s="21"/>
      <c r="AS226" s="200"/>
      <c r="AT226" s="21"/>
      <c r="AU226" s="21"/>
      <c r="AV226" s="21"/>
      <c r="AW226" s="21"/>
      <c r="AX226" s="21"/>
      <c r="AY226" s="21"/>
      <c r="AZ226" s="21"/>
      <c r="BA226" s="20"/>
      <c r="BB226" s="21"/>
      <c r="BC226" s="20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2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1"/>
      <c r="AI227" s="20"/>
      <c r="AJ227" s="21"/>
      <c r="AK227" s="200"/>
      <c r="AL227" s="21"/>
      <c r="AM227" s="20"/>
      <c r="AN227" s="21"/>
      <c r="AO227" s="21"/>
      <c r="AP227" s="21"/>
      <c r="AQ227" s="21"/>
      <c r="AR227" s="21"/>
      <c r="AS227" s="200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5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200"/>
      <c r="AL228" s="20"/>
      <c r="AM228" s="20"/>
      <c r="AN228" s="21"/>
      <c r="AO228" s="21"/>
      <c r="AP228" s="21"/>
      <c r="AQ228" s="21"/>
      <c r="AR228" s="21"/>
      <c r="AS228" s="200"/>
      <c r="AT228" s="20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5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200"/>
      <c r="AL229" s="20"/>
      <c r="AM229" s="20"/>
      <c r="AN229" s="21"/>
      <c r="AO229" s="21"/>
      <c r="AP229" s="21"/>
      <c r="AQ229" s="21"/>
      <c r="AR229" s="21"/>
      <c r="AS229" s="200"/>
      <c r="AT229" s="20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1"/>
      <c r="BE229" s="20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5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200"/>
      <c r="AL230" s="20"/>
      <c r="AM230" s="20"/>
      <c r="AN230" s="21"/>
      <c r="AO230" s="21"/>
      <c r="AP230" s="21"/>
      <c r="AQ230" s="21"/>
      <c r="AR230" s="21"/>
      <c r="AS230" s="200"/>
      <c r="AT230" s="20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5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200"/>
      <c r="AL231" s="20"/>
      <c r="AM231" s="20"/>
      <c r="AN231" s="21"/>
      <c r="AO231" s="21"/>
      <c r="AP231" s="21"/>
      <c r="AQ231" s="21"/>
      <c r="AR231" s="21"/>
      <c r="AS231" s="200"/>
      <c r="AT231" s="20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1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200"/>
      <c r="AL232" s="20"/>
      <c r="AM232" s="20"/>
      <c r="AN232" s="21"/>
      <c r="AO232" s="21"/>
      <c r="AP232" s="21"/>
      <c r="AQ232" s="21"/>
      <c r="AR232" s="21"/>
      <c r="AS232" s="200"/>
      <c r="AT232" s="20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200"/>
      <c r="AL233" s="20"/>
      <c r="AM233" s="20"/>
      <c r="AN233" s="21"/>
      <c r="AO233" s="21"/>
      <c r="AP233" s="21"/>
      <c r="AQ233" s="21"/>
      <c r="AR233" s="21"/>
      <c r="AS233" s="200"/>
      <c r="AT233" s="20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1"/>
      <c r="BE233" s="21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200"/>
      <c r="AL234" s="20"/>
      <c r="AM234" s="20"/>
      <c r="AN234" s="21"/>
      <c r="AO234" s="21"/>
      <c r="AP234" s="21"/>
      <c r="AQ234" s="21"/>
      <c r="AR234" s="21"/>
      <c r="AS234" s="200"/>
      <c r="AT234" s="20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249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200"/>
      <c r="AL235" s="23"/>
      <c r="AM235" s="23"/>
      <c r="AN235" s="21"/>
      <c r="AO235" s="21"/>
      <c r="AP235" s="21"/>
      <c r="AQ235" s="21"/>
      <c r="AR235" s="21"/>
      <c r="AS235" s="200"/>
      <c r="AT235" s="23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1"/>
      <c r="BE235" s="20"/>
      <c r="BF235" s="21"/>
      <c r="BG235" s="21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2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200"/>
      <c r="AL236" s="20"/>
      <c r="AM236" s="20"/>
      <c r="AN236" s="21"/>
      <c r="AO236" s="21"/>
      <c r="AP236" s="21"/>
      <c r="AQ236" s="21"/>
      <c r="AR236" s="21"/>
      <c r="AS236" s="200"/>
      <c r="AT236" s="20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1"/>
      <c r="BE236" s="21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2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00"/>
      <c r="AT237" s="20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2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1"/>
      <c r="BE238" s="21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2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0"/>
      <c r="AM239" s="20"/>
      <c r="AN239" s="21"/>
      <c r="AO239" s="21"/>
      <c r="AP239" s="21"/>
      <c r="AQ239" s="21"/>
      <c r="AR239" s="21"/>
      <c r="AS239" s="20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1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2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409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3"/>
      <c r="BE241" s="23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237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1"/>
      <c r="BE242" s="20"/>
      <c r="BF242" s="20"/>
      <c r="BG242" s="20"/>
      <c r="BH242" s="23"/>
      <c r="BI242" s="20"/>
      <c r="BJ242" s="21"/>
      <c r="BK242" s="20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3"/>
      <c r="BE243" s="23"/>
      <c r="BF243" s="20"/>
      <c r="BG243" s="20"/>
      <c r="BH243" s="23"/>
      <c r="BI243" s="20"/>
      <c r="BJ243" s="21"/>
      <c r="BK243" s="20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237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3"/>
      <c r="AM244" s="23"/>
      <c r="AN244" s="21"/>
      <c r="AO244" s="21"/>
      <c r="AP244" s="21"/>
      <c r="AQ244" s="21"/>
      <c r="AR244" s="21"/>
      <c r="AS244" s="200"/>
      <c r="AT244" s="23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3"/>
      <c r="BE244" s="20"/>
      <c r="BF244" s="21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22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2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2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2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25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1"/>
      <c r="BE250" s="21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55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25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0"/>
      <c r="O252" s="20"/>
      <c r="P252" s="21"/>
      <c r="Q252" s="21"/>
      <c r="R252" s="21"/>
      <c r="S252" s="21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0"/>
      <c r="BB252" s="21"/>
      <c r="BC252" s="200"/>
      <c r="BD252" s="21"/>
      <c r="BE252" s="21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2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0"/>
      <c r="Q253" s="20"/>
      <c r="R253" s="20"/>
      <c r="S253" s="20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294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3"/>
      <c r="AI255" s="23"/>
      <c r="AJ255" s="21"/>
      <c r="AK255" s="200"/>
      <c r="AL255" s="23"/>
      <c r="AM255" s="23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42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0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42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87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0"/>
      <c r="AP258" s="23"/>
      <c r="AQ258" s="20"/>
      <c r="AR258" s="21"/>
      <c r="AS258" s="21"/>
      <c r="AT258" s="21"/>
      <c r="AU258" s="21"/>
      <c r="AV258" s="21"/>
      <c r="AW258" s="21"/>
      <c r="AX258" s="21"/>
      <c r="AY258" s="21"/>
      <c r="AZ258" s="21"/>
      <c r="BA258" s="20"/>
      <c r="BB258" s="23"/>
      <c r="BC258" s="20"/>
      <c r="BD258" s="23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87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0"/>
      <c r="BC259" s="200"/>
      <c r="BD259" s="182"/>
      <c r="BE259" s="20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87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0"/>
      <c r="Q260" s="20"/>
      <c r="R260" s="20"/>
      <c r="S260" s="20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0"/>
      <c r="BB260" s="20"/>
      <c r="BC260" s="200"/>
      <c r="BD260" s="182"/>
      <c r="BE260" s="20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87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0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87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00"/>
      <c r="BE262" s="20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34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00"/>
      <c r="BE263" s="20"/>
      <c r="BF263" s="20"/>
      <c r="BG263" s="20"/>
      <c r="BH263" s="23"/>
      <c r="BI263" s="23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67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181"/>
      <c r="AL264" s="21"/>
      <c r="AM264" s="21"/>
      <c r="AN264" s="21"/>
      <c r="AO264" s="21"/>
      <c r="AP264" s="21"/>
      <c r="AQ264" s="21"/>
      <c r="AR264" s="21"/>
      <c r="AS264" s="18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00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0"/>
      <c r="AJ265" s="21"/>
      <c r="AK265" s="200"/>
      <c r="AL265" s="23"/>
      <c r="AM265" s="20"/>
      <c r="AN265" s="23"/>
      <c r="AO265" s="20"/>
      <c r="AP265" s="21"/>
      <c r="AQ265" s="21"/>
      <c r="AR265" s="21"/>
      <c r="AS265" s="200"/>
      <c r="AT265" s="23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3"/>
      <c r="BE265" s="20"/>
      <c r="BF265" s="23"/>
      <c r="BG265" s="20"/>
      <c r="BH265" s="23"/>
      <c r="BI265" s="20"/>
      <c r="BJ265" s="23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3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0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3"/>
      <c r="AI266" s="20"/>
      <c r="AJ266" s="21"/>
      <c r="AK266" s="200"/>
      <c r="AL266" s="20"/>
      <c r="AM266" s="20"/>
      <c r="AN266" s="21"/>
      <c r="AO266" s="21"/>
      <c r="AP266" s="21"/>
      <c r="AQ266" s="21"/>
      <c r="AR266" s="21"/>
      <c r="AS266" s="200"/>
      <c r="AT266" s="20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3"/>
      <c r="BE266" s="20"/>
      <c r="BF266" s="23"/>
      <c r="BG266" s="20"/>
      <c r="BH266" s="23"/>
      <c r="BI266" s="20"/>
      <c r="BJ266" s="23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34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3"/>
      <c r="AI267" s="20"/>
      <c r="AJ267" s="21"/>
      <c r="AK267" s="200"/>
      <c r="AL267" s="20"/>
      <c r="AM267" s="20"/>
      <c r="AN267" s="21"/>
      <c r="AO267" s="21"/>
      <c r="AP267" s="21"/>
      <c r="AQ267" s="21"/>
      <c r="AR267" s="21"/>
      <c r="AS267" s="200"/>
      <c r="AT267" s="20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3"/>
      <c r="BE267" s="20"/>
      <c r="BF267" s="23"/>
      <c r="BG267" s="20"/>
      <c r="BH267" s="23"/>
      <c r="BI267" s="20"/>
      <c r="BJ267" s="23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4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0"/>
      <c r="AJ268" s="21"/>
      <c r="AK268" s="200"/>
      <c r="AL268" s="20"/>
      <c r="AM268" s="20"/>
      <c r="AN268" s="21"/>
      <c r="AO268" s="21"/>
      <c r="AP268" s="21"/>
      <c r="AQ268" s="21"/>
      <c r="AR268" s="21"/>
      <c r="AS268" s="200"/>
      <c r="AT268" s="20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3"/>
      <c r="BE268" s="20"/>
      <c r="BF268" s="23"/>
      <c r="BG268" s="20"/>
      <c r="BH268" s="23"/>
      <c r="BI268" s="20"/>
      <c r="BJ268" s="23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4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0"/>
      <c r="P269" s="20"/>
      <c r="Q269" s="20"/>
      <c r="R269" s="20"/>
      <c r="S269" s="20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0"/>
      <c r="AJ269" s="21"/>
      <c r="AK269" s="200"/>
      <c r="AL269" s="20"/>
      <c r="AM269" s="20"/>
      <c r="AN269" s="21"/>
      <c r="AO269" s="21"/>
      <c r="AP269" s="21"/>
      <c r="AQ269" s="21"/>
      <c r="AR269" s="21"/>
      <c r="AS269" s="200"/>
      <c r="AT269" s="20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0"/>
      <c r="BF269" s="23"/>
      <c r="BG269" s="20"/>
      <c r="BH269" s="23"/>
      <c r="BI269" s="20"/>
      <c r="BJ269" s="23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0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0"/>
      <c r="AJ270" s="21"/>
      <c r="AK270" s="200"/>
      <c r="AL270" s="20"/>
      <c r="AM270" s="20"/>
      <c r="AN270" s="21"/>
      <c r="AO270" s="21"/>
      <c r="AP270" s="21"/>
      <c r="AQ270" s="21"/>
      <c r="AR270" s="21"/>
      <c r="AS270" s="200"/>
      <c r="AT270" s="20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0"/>
      <c r="BF270" s="23"/>
      <c r="BG270" s="20"/>
      <c r="BH270" s="23"/>
      <c r="BI270" s="20"/>
      <c r="BJ270" s="23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3"/>
      <c r="AJ271" s="21"/>
      <c r="AK271" s="200"/>
      <c r="AL271" s="23"/>
      <c r="AM271" s="23"/>
      <c r="AN271" s="21"/>
      <c r="AO271" s="21"/>
      <c r="AP271" s="21"/>
      <c r="AQ271" s="21"/>
      <c r="AR271" s="21"/>
      <c r="AS271" s="200"/>
      <c r="AT271" s="23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4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00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00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0"/>
      <c r="P274" s="20"/>
      <c r="Q274" s="20"/>
      <c r="R274" s="20"/>
      <c r="S274" s="20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00"/>
      <c r="BE274" s="20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34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00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409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0"/>
      <c r="AJ276" s="23"/>
      <c r="AK276" s="20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3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2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0"/>
      <c r="O277" s="20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00"/>
      <c r="BE277" s="20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2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00"/>
      <c r="BE278" s="20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409.6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3"/>
      <c r="BE279" s="23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69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00"/>
      <c r="BE280" s="20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62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00"/>
      <c r="BE281" s="20"/>
      <c r="BF281" s="20"/>
      <c r="BG281" s="20"/>
      <c r="BH281" s="23"/>
      <c r="BI281" s="20"/>
      <c r="BJ281" s="23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6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3"/>
      <c r="BE283" s="23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54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00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86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77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3"/>
      <c r="BE286" s="23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7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182"/>
      <c r="BE287" s="23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24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83"/>
      <c r="BD288" s="23"/>
      <c r="BE288" s="23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244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182"/>
      <c r="BE289" s="23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23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3"/>
      <c r="BE290" s="23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231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0"/>
      <c r="O291" s="20"/>
      <c r="P291" s="20"/>
      <c r="Q291" s="21"/>
      <c r="R291" s="20"/>
      <c r="S291" s="21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0"/>
      <c r="AP291" s="20"/>
      <c r="AQ291" s="20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"/>
      <c r="BB291" s="20"/>
      <c r="BC291" s="20"/>
      <c r="BD291" s="200"/>
      <c r="BE291" s="20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59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0"/>
      <c r="Q292" s="21"/>
      <c r="R292" s="20"/>
      <c r="S292" s="21"/>
      <c r="T292" s="20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5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00"/>
      <c r="BE293" s="20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408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0"/>
      <c r="AI294" s="20"/>
      <c r="AJ294" s="21"/>
      <c r="AK294" s="200"/>
      <c r="AL294" s="21"/>
      <c r="AM294" s="20"/>
      <c r="AN294" s="21"/>
      <c r="AO294" s="20"/>
      <c r="AP294" s="21"/>
      <c r="AQ294" s="21"/>
      <c r="AR294" s="21"/>
      <c r="AS294" s="200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1"/>
      <c r="BE294" s="20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138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1"/>
      <c r="Q295" s="21"/>
      <c r="R295" s="21"/>
      <c r="S295" s="21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18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00"/>
      <c r="BE295" s="20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38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18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00"/>
      <c r="BE296" s="20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3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18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00"/>
      <c r="BE297" s="20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13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18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00"/>
      <c r="BE298" s="20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3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18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282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1"/>
      <c r="AI300" s="20"/>
      <c r="AJ300" s="21"/>
      <c r="AK300" s="200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0"/>
      <c r="BB300" s="20"/>
      <c r="BC300" s="20"/>
      <c r="BD300" s="23"/>
      <c r="BE300" s="23"/>
      <c r="BF300" s="20"/>
      <c r="BG300" s="20"/>
      <c r="BH300" s="21"/>
      <c r="BI300" s="20"/>
      <c r="BJ300" s="23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3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3"/>
      <c r="BE301" s="23"/>
      <c r="BF301" s="20"/>
      <c r="BG301" s="20"/>
      <c r="BH301" s="23"/>
      <c r="BI301" s="20"/>
      <c r="BJ301" s="23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22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3"/>
      <c r="BE302" s="23"/>
      <c r="BF302" s="20"/>
      <c r="BG302" s="20"/>
      <c r="BH302" s="23"/>
      <c r="BI302" s="20"/>
      <c r="BJ302" s="23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22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199"/>
      <c r="M303" s="20"/>
      <c r="N303" s="20"/>
      <c r="O303" s="20"/>
      <c r="P303" s="20"/>
      <c r="Q303" s="20"/>
      <c r="R303" s="20"/>
      <c r="S303" s="20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3"/>
      <c r="BE303" s="23"/>
      <c r="BF303" s="20"/>
      <c r="BG303" s="20"/>
      <c r="BH303" s="23"/>
      <c r="BI303" s="20"/>
      <c r="BJ303" s="23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2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23"/>
      <c r="BE304" s="23"/>
      <c r="BF304" s="20"/>
      <c r="BG304" s="20"/>
      <c r="BH304" s="23"/>
      <c r="BI304" s="20"/>
      <c r="BJ304" s="23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8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1"/>
      <c r="BE305" s="21"/>
      <c r="BF305" s="20"/>
      <c r="BG305" s="20"/>
      <c r="BH305" s="23"/>
      <c r="BI305" s="20"/>
      <c r="BJ305" s="23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8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3"/>
      <c r="BE306" s="23"/>
      <c r="BF306" s="20"/>
      <c r="BG306" s="20"/>
      <c r="BH306" s="23"/>
      <c r="BI306" s="20"/>
      <c r="BJ306" s="23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04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0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0"/>
      <c r="BE308" s="20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0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181"/>
      <c r="AL309" s="21"/>
      <c r="AM309" s="21"/>
      <c r="AN309" s="21"/>
      <c r="AO309" s="21"/>
      <c r="AP309" s="21"/>
      <c r="AQ309" s="21"/>
      <c r="AR309" s="21"/>
      <c r="AS309" s="181"/>
      <c r="AT309" s="21"/>
      <c r="AU309" s="181"/>
      <c r="AV309" s="21"/>
      <c r="AW309" s="21"/>
      <c r="AX309" s="21"/>
      <c r="AY309" s="21"/>
      <c r="AZ309" s="21"/>
      <c r="BA309" s="21"/>
      <c r="BB309" s="21"/>
      <c r="BC309" s="200"/>
      <c r="BD309" s="2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409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1"/>
      <c r="AI310" s="21"/>
      <c r="AJ310" s="21"/>
      <c r="AK310" s="200"/>
      <c r="AL310" s="21"/>
      <c r="AM310" s="20"/>
      <c r="AN310" s="21"/>
      <c r="AO310" s="21"/>
      <c r="AP310" s="21"/>
      <c r="AQ310" s="21"/>
      <c r="AR310" s="21"/>
      <c r="AS310" s="200"/>
      <c r="AT310" s="21"/>
      <c r="AU310" s="181"/>
      <c r="AV310" s="21"/>
      <c r="AW310" s="21"/>
      <c r="AX310" s="21"/>
      <c r="AY310" s="21"/>
      <c r="AZ310" s="21"/>
      <c r="BA310" s="21"/>
      <c r="BB310" s="21"/>
      <c r="BC310" s="200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5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181"/>
      <c r="AL311" s="21"/>
      <c r="AM311" s="21"/>
      <c r="AN311" s="21"/>
      <c r="AO311" s="21"/>
      <c r="AP311" s="21"/>
      <c r="AQ311" s="21"/>
      <c r="AR311" s="21"/>
      <c r="AS311" s="181"/>
      <c r="AT311" s="21"/>
      <c r="AU311" s="181"/>
      <c r="AV311" s="21"/>
      <c r="AW311" s="21"/>
      <c r="AX311" s="21"/>
      <c r="AY311" s="21"/>
      <c r="AZ311" s="21"/>
      <c r="BA311" s="21"/>
      <c r="BB311" s="21"/>
      <c r="BC311" s="200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181"/>
      <c r="AL312" s="21"/>
      <c r="AM312" s="21"/>
      <c r="AN312" s="21"/>
      <c r="AO312" s="21"/>
      <c r="AP312" s="21"/>
      <c r="AQ312" s="21"/>
      <c r="AR312" s="21"/>
      <c r="AS312" s="181"/>
      <c r="AT312" s="21"/>
      <c r="AU312" s="181"/>
      <c r="AV312" s="21"/>
      <c r="AW312" s="21"/>
      <c r="AX312" s="21"/>
      <c r="AY312" s="21"/>
      <c r="AZ312" s="21"/>
      <c r="BA312" s="21"/>
      <c r="BB312" s="21"/>
      <c r="BC312" s="200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1"/>
      <c r="AL313" s="21"/>
      <c r="AM313" s="21"/>
      <c r="AN313" s="21"/>
      <c r="AO313" s="21"/>
      <c r="AP313" s="21"/>
      <c r="AQ313" s="21"/>
      <c r="AR313" s="21"/>
      <c r="AS313" s="181"/>
      <c r="AT313" s="21"/>
      <c r="AU313" s="181"/>
      <c r="AV313" s="21"/>
      <c r="AW313" s="21"/>
      <c r="AX313" s="21"/>
      <c r="AY313" s="21"/>
      <c r="AZ313" s="21"/>
      <c r="BA313" s="21"/>
      <c r="BB313" s="21"/>
      <c r="BC313" s="200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1"/>
      <c r="AL314" s="21"/>
      <c r="AM314" s="21"/>
      <c r="AN314" s="21"/>
      <c r="AO314" s="21"/>
      <c r="AP314" s="21"/>
      <c r="AQ314" s="21"/>
      <c r="AR314" s="21"/>
      <c r="AS314" s="181"/>
      <c r="AT314" s="21"/>
      <c r="AU314" s="181"/>
      <c r="AV314" s="21"/>
      <c r="AW314" s="21"/>
      <c r="AX314" s="21"/>
      <c r="AY314" s="21"/>
      <c r="AZ314" s="21"/>
      <c r="BA314" s="21"/>
      <c r="BB314" s="21"/>
      <c r="BC314" s="200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2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1"/>
      <c r="AL315" s="21"/>
      <c r="AM315" s="21"/>
      <c r="AN315" s="21"/>
      <c r="AO315" s="21"/>
      <c r="AP315" s="21"/>
      <c r="AQ315" s="21"/>
      <c r="AR315" s="21"/>
      <c r="AS315" s="181"/>
      <c r="AT315" s="21"/>
      <c r="AU315" s="181"/>
      <c r="AV315" s="21"/>
      <c r="AW315" s="21"/>
      <c r="AX315" s="21"/>
      <c r="AY315" s="21"/>
      <c r="AZ315" s="21"/>
      <c r="BA315" s="21"/>
      <c r="BB315" s="21"/>
      <c r="BC315" s="200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409.6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0"/>
      <c r="AH316" s="21"/>
      <c r="AI316" s="21"/>
      <c r="AJ316" s="21"/>
      <c r="AK316" s="200"/>
      <c r="AL316" s="21"/>
      <c r="AM316" s="21"/>
      <c r="AN316" s="21"/>
      <c r="AO316" s="21"/>
      <c r="AP316" s="21"/>
      <c r="AQ316" s="21"/>
      <c r="AR316" s="21"/>
      <c r="AS316" s="200"/>
      <c r="AT316" s="21"/>
      <c r="AU316" s="200"/>
      <c r="AV316" s="23"/>
      <c r="AW316" s="21"/>
      <c r="AX316" s="21"/>
      <c r="AY316" s="21"/>
      <c r="AZ316" s="21"/>
      <c r="BA316" s="21"/>
      <c r="BB316" s="21"/>
      <c r="BC316" s="200"/>
      <c r="BD316" s="21"/>
      <c r="BE316" s="21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52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0"/>
      <c r="AH317" s="23"/>
      <c r="AI317" s="20"/>
      <c r="AJ317" s="21"/>
      <c r="AK317" s="200"/>
      <c r="AL317" s="23"/>
      <c r="AM317" s="20"/>
      <c r="AN317" s="21"/>
      <c r="AO317" s="21"/>
      <c r="AP317" s="21"/>
      <c r="AQ317" s="21"/>
      <c r="AR317" s="21"/>
      <c r="AS317" s="200"/>
      <c r="AT317" s="23"/>
      <c r="AU317" s="200"/>
      <c r="AV317" s="23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0"/>
      <c r="AH318" s="23"/>
      <c r="AI318" s="20"/>
      <c r="AJ318" s="21"/>
      <c r="AK318" s="200"/>
      <c r="AL318" s="23"/>
      <c r="AM318" s="20"/>
      <c r="AN318" s="21"/>
      <c r="AO318" s="21"/>
      <c r="AP318" s="21"/>
      <c r="AQ318" s="21"/>
      <c r="AR318" s="21"/>
      <c r="AS318" s="200"/>
      <c r="AT318" s="23"/>
      <c r="AU318" s="200"/>
      <c r="AV318" s="23"/>
      <c r="AW318" s="21"/>
      <c r="AX318" s="21"/>
      <c r="AY318" s="21"/>
      <c r="AZ318" s="21"/>
      <c r="BA318" s="21"/>
      <c r="BB318" s="21"/>
      <c r="BC318" s="200"/>
      <c r="BD318" s="2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0"/>
      <c r="AH319" s="23"/>
      <c r="AI319" s="20"/>
      <c r="AJ319" s="21"/>
      <c r="AK319" s="200"/>
      <c r="AL319" s="23"/>
      <c r="AM319" s="20"/>
      <c r="AN319" s="21"/>
      <c r="AO319" s="21"/>
      <c r="AP319" s="21"/>
      <c r="AQ319" s="21"/>
      <c r="AR319" s="21"/>
      <c r="AS319" s="200"/>
      <c r="AT319" s="23"/>
      <c r="AU319" s="200"/>
      <c r="AV319" s="23"/>
      <c r="AW319" s="21"/>
      <c r="AX319" s="21"/>
      <c r="AY319" s="21"/>
      <c r="AZ319" s="21"/>
      <c r="BA319" s="21"/>
      <c r="BB319" s="21"/>
      <c r="BC319" s="200"/>
      <c r="BD319" s="2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3"/>
      <c r="AI320" s="20"/>
      <c r="AJ320" s="21"/>
      <c r="AK320" s="200"/>
      <c r="AL320" s="23"/>
      <c r="AM320" s="20"/>
      <c r="AN320" s="21"/>
      <c r="AO320" s="21"/>
      <c r="AP320" s="21"/>
      <c r="AQ320" s="21"/>
      <c r="AR320" s="21"/>
      <c r="AS320" s="200"/>
      <c r="AT320" s="23"/>
      <c r="AU320" s="200"/>
      <c r="AV320" s="23"/>
      <c r="AW320" s="21"/>
      <c r="AX320" s="21"/>
      <c r="AY320" s="21"/>
      <c r="AZ320" s="21"/>
      <c r="BA320" s="21"/>
      <c r="BB320" s="21"/>
      <c r="BC320" s="200"/>
      <c r="BD320" s="2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34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0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0"/>
      <c r="AH321" s="23"/>
      <c r="AI321" s="23"/>
      <c r="AJ321" s="21"/>
      <c r="AK321" s="200"/>
      <c r="AL321" s="20"/>
      <c r="AM321" s="20"/>
      <c r="AN321" s="21"/>
      <c r="AO321" s="21"/>
      <c r="AP321" s="21"/>
      <c r="AQ321" s="21"/>
      <c r="AR321" s="21"/>
      <c r="AS321" s="200"/>
      <c r="AT321" s="23"/>
      <c r="AU321" s="200"/>
      <c r="AV321" s="20"/>
      <c r="AW321" s="21"/>
      <c r="AX321" s="21"/>
      <c r="AY321" s="21"/>
      <c r="AZ321" s="21"/>
      <c r="BA321" s="21"/>
      <c r="BB321" s="21"/>
      <c r="BC321" s="200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237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3"/>
      <c r="Q322" s="23"/>
      <c r="R322" s="20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0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0"/>
      <c r="BB323" s="20"/>
      <c r="BC323" s="200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80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00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80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00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80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0"/>
      <c r="BD326" s="21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80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00"/>
      <c r="BD327" s="182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40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0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44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336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0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0"/>
      <c r="BC331" s="20"/>
      <c r="BD331" s="182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29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21"/>
      <c r="BE333" s="21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181"/>
      <c r="AL334" s="21"/>
      <c r="AM334" s="21"/>
      <c r="AN334" s="21"/>
      <c r="AO334" s="21"/>
      <c r="AP334" s="21"/>
      <c r="AQ334" s="21"/>
      <c r="AR334" s="21"/>
      <c r="AS334" s="18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24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0"/>
      <c r="AH335" s="23"/>
      <c r="AI335" s="23"/>
      <c r="AJ335" s="21"/>
      <c r="AK335" s="200"/>
      <c r="AL335" s="23"/>
      <c r="AM335" s="20"/>
      <c r="AN335" s="21"/>
      <c r="AO335" s="21"/>
      <c r="AP335" s="21"/>
      <c r="AQ335" s="21"/>
      <c r="AR335" s="21"/>
      <c r="AS335" s="200"/>
      <c r="AT335" s="23"/>
      <c r="AU335" s="21"/>
      <c r="AV335" s="21"/>
      <c r="AW335" s="21"/>
      <c r="AX335" s="21"/>
      <c r="AY335" s="21"/>
      <c r="AZ335" s="21"/>
      <c r="BA335" s="21"/>
      <c r="BB335" s="21"/>
      <c r="BC335" s="200"/>
      <c r="BD335" s="21"/>
      <c r="BE335" s="21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4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3"/>
      <c r="AI336" s="23"/>
      <c r="AJ336" s="21"/>
      <c r="AK336" s="200"/>
      <c r="AL336" s="23"/>
      <c r="AM336" s="20"/>
      <c r="AN336" s="21"/>
      <c r="AO336" s="21"/>
      <c r="AP336" s="21"/>
      <c r="AQ336" s="21"/>
      <c r="AR336" s="21"/>
      <c r="AS336" s="200"/>
      <c r="AT336" s="23"/>
      <c r="AU336" s="21"/>
      <c r="AV336" s="21"/>
      <c r="AW336" s="21"/>
      <c r="AX336" s="21"/>
      <c r="AY336" s="21"/>
      <c r="AZ336" s="21"/>
      <c r="BA336" s="21"/>
      <c r="BB336" s="21"/>
      <c r="BC336" s="200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34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47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409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44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41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0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4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"/>
      <c r="BB345" s="20"/>
      <c r="BC345" s="20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2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2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9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59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41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37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7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182"/>
      <c r="BE353" s="20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59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0"/>
      <c r="BB354" s="20"/>
      <c r="BC354" s="200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9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249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23"/>
      <c r="BE357" s="23"/>
      <c r="BF357" s="20"/>
      <c r="BG357" s="20"/>
      <c r="BH357" s="23"/>
      <c r="BI357" s="20"/>
      <c r="BJ357" s="23"/>
      <c r="BK357" s="20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227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0"/>
      <c r="AP358" s="23"/>
      <c r="AQ358" s="20"/>
      <c r="AR358" s="21"/>
      <c r="AS358" s="21"/>
      <c r="AT358" s="21"/>
      <c r="AU358" s="21"/>
      <c r="AV358" s="21"/>
      <c r="AW358" s="21"/>
      <c r="AX358" s="21"/>
      <c r="AY358" s="21"/>
      <c r="AZ358" s="21"/>
      <c r="BA358" s="20"/>
      <c r="BB358" s="21"/>
      <c r="BC358" s="200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0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0"/>
      <c r="AP359" s="23"/>
      <c r="AQ359" s="20"/>
      <c r="AR359" s="21"/>
      <c r="AS359" s="21"/>
      <c r="AT359" s="21"/>
      <c r="AU359" s="21"/>
      <c r="AV359" s="21"/>
      <c r="AW359" s="21"/>
      <c r="AX359" s="21"/>
      <c r="AY359" s="21"/>
      <c r="AZ359" s="21"/>
      <c r="BA359" s="20"/>
      <c r="BB359" s="20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42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0"/>
      <c r="AP360" s="23"/>
      <c r="AQ360" s="20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"/>
      <c r="BB360" s="20"/>
      <c r="BC360" s="20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9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00"/>
      <c r="AT361" s="20"/>
      <c r="AU361" s="21"/>
      <c r="AV361" s="21"/>
      <c r="AW361" s="21"/>
      <c r="AX361" s="21"/>
      <c r="AY361" s="21"/>
      <c r="AZ361" s="21"/>
      <c r="BA361" s="21"/>
      <c r="BB361" s="21"/>
      <c r="BC361" s="200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6"/>
      <c r="M362" s="20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7"/>
      <c r="M363" s="2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409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6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409.6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21"/>
      <c r="BE366" s="21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52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09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09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181"/>
      <c r="AL369" s="21"/>
      <c r="AM369" s="21"/>
      <c r="AN369" s="21"/>
      <c r="AO369" s="21"/>
      <c r="AP369" s="21"/>
      <c r="AQ369" s="21"/>
      <c r="AR369" s="21"/>
      <c r="AS369" s="18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89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0"/>
      <c r="AH370" s="23"/>
      <c r="AI370" s="23"/>
      <c r="AJ370" s="21"/>
      <c r="AK370" s="200"/>
      <c r="AL370" s="20"/>
      <c r="AM370" s="20"/>
      <c r="AN370" s="21"/>
      <c r="AO370" s="21"/>
      <c r="AP370" s="21"/>
      <c r="AQ370" s="21"/>
      <c r="AR370" s="21"/>
      <c r="AS370" s="200"/>
      <c r="AT370" s="23"/>
      <c r="AU370" s="21"/>
      <c r="AV370" s="21"/>
      <c r="AW370" s="21"/>
      <c r="AX370" s="21"/>
      <c r="AY370" s="21"/>
      <c r="AZ370" s="21"/>
      <c r="BA370" s="21"/>
      <c r="BB370" s="21"/>
      <c r="BC370" s="200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89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0"/>
      <c r="AH371" s="23"/>
      <c r="AI371" s="23"/>
      <c r="AJ371" s="21"/>
      <c r="AK371" s="200"/>
      <c r="AL371" s="20"/>
      <c r="AM371" s="20"/>
      <c r="AN371" s="21"/>
      <c r="AO371" s="21"/>
      <c r="AP371" s="21"/>
      <c r="AQ371" s="21"/>
      <c r="AR371" s="21"/>
      <c r="AS371" s="200"/>
      <c r="AT371" s="23"/>
      <c r="AU371" s="21"/>
      <c r="AV371" s="21"/>
      <c r="AW371" s="21"/>
      <c r="AX371" s="21"/>
      <c r="AY371" s="21"/>
      <c r="AZ371" s="21"/>
      <c r="BA371" s="21"/>
      <c r="BB371" s="21"/>
      <c r="BC371" s="200"/>
      <c r="BD371" s="2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04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47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52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0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0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0"/>
      <c r="N376" s="20"/>
      <c r="O376" s="20"/>
      <c r="P376" s="20"/>
      <c r="Q376" s="20"/>
      <c r="R376" s="20"/>
      <c r="S376" s="20"/>
      <c r="T376" s="20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409.6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0"/>
      <c r="AH377" s="21"/>
      <c r="AI377" s="21"/>
      <c r="AJ377" s="21"/>
      <c r="AK377" s="200"/>
      <c r="AL377" s="21"/>
      <c r="AM377" s="21"/>
      <c r="AN377" s="21"/>
      <c r="AO377" s="21"/>
      <c r="AP377" s="21"/>
      <c r="AQ377" s="21"/>
      <c r="AR377" s="21"/>
      <c r="AS377" s="200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21"/>
      <c r="BE377" s="21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0"/>
      <c r="N384" s="20"/>
      <c r="O384" s="20"/>
      <c r="P384" s="20"/>
      <c r="Q384" s="20"/>
      <c r="R384" s="20"/>
      <c r="S384" s="20"/>
      <c r="T384" s="20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21"/>
      <c r="BE385" s="20"/>
      <c r="BF385" s="20"/>
      <c r="BG385" s="20"/>
      <c r="BH385" s="23"/>
      <c r="BI385" s="20"/>
      <c r="BJ385" s="21"/>
      <c r="BK385" s="21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0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409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0"/>
      <c r="AH388" s="21"/>
      <c r="AI388" s="21"/>
      <c r="AJ388" s="21"/>
      <c r="AK388" s="200"/>
      <c r="AL388" s="21"/>
      <c r="AM388" s="20"/>
      <c r="AN388" s="21"/>
      <c r="AO388" s="21"/>
      <c r="AP388" s="21"/>
      <c r="AQ388" s="21"/>
      <c r="AR388" s="21"/>
      <c r="AS388" s="200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21"/>
      <c r="BE388" s="21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0"/>
      <c r="N393" s="20"/>
      <c r="O393" s="20"/>
      <c r="P393" s="20"/>
      <c r="Q393" s="20"/>
      <c r="R393" s="20"/>
      <c r="S393" s="20"/>
      <c r="T393" s="20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00"/>
      <c r="AL395" s="21"/>
      <c r="AM395" s="20"/>
      <c r="AN395" s="21"/>
      <c r="AO395" s="21"/>
      <c r="AP395" s="21"/>
      <c r="AQ395" s="21"/>
      <c r="AR395" s="21"/>
      <c r="AS395" s="200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21"/>
      <c r="BE395" s="21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0"/>
      <c r="O397" s="20"/>
      <c r="P397" s="20"/>
      <c r="Q397" s="20"/>
      <c r="R397" s="20"/>
      <c r="S397" s="20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09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23"/>
      <c r="BE402" s="23"/>
      <c r="BF402" s="20"/>
      <c r="BG402" s="20"/>
      <c r="BH402" s="23"/>
      <c r="BI402" s="20"/>
      <c r="BJ402" s="23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6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2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51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14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409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0"/>
      <c r="AH406" s="23"/>
      <c r="AI406" s="20"/>
      <c r="AJ406" s="21"/>
      <c r="AK406" s="200"/>
      <c r="AL406" s="23"/>
      <c r="AM406" s="20"/>
      <c r="AN406" s="21"/>
      <c r="AO406" s="21"/>
      <c r="AP406" s="21"/>
      <c r="AQ406" s="21"/>
      <c r="AR406" s="21"/>
      <c r="AS406" s="200"/>
      <c r="AT406" s="23"/>
      <c r="AU406" s="21"/>
      <c r="AV406" s="21"/>
      <c r="AW406" s="21"/>
      <c r="AX406" s="21"/>
      <c r="AY406" s="21"/>
      <c r="AZ406" s="21"/>
      <c r="BA406" s="21"/>
      <c r="BB406" s="21"/>
      <c r="BC406" s="200"/>
      <c r="BD406" s="2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26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26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26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66"/>
      <c r="L409" s="66"/>
      <c r="M409" s="66"/>
      <c r="N409" s="28"/>
      <c r="O409" s="66"/>
      <c r="P409" s="66"/>
      <c r="Q409" s="66"/>
      <c r="R409" s="66"/>
      <c r="S409" s="66"/>
      <c r="T409" s="28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26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9.2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4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1"/>
      <c r="AL412" s="21"/>
      <c r="AM412" s="21"/>
      <c r="AN412" s="21"/>
      <c r="AO412" s="21"/>
      <c r="AP412" s="21"/>
      <c r="AQ412" s="21"/>
      <c r="AR412" s="21"/>
      <c r="AS412" s="18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19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0"/>
      <c r="AH413" s="23"/>
      <c r="AI413" s="23"/>
      <c r="AJ413" s="21"/>
      <c r="AK413" s="200"/>
      <c r="AL413" s="20"/>
      <c r="AM413" s="20"/>
      <c r="AN413" s="21"/>
      <c r="AO413" s="21"/>
      <c r="AP413" s="21"/>
      <c r="AQ413" s="21"/>
      <c r="AR413" s="21"/>
      <c r="AS413" s="200"/>
      <c r="AT413" s="23"/>
      <c r="AU413" s="21"/>
      <c r="AV413" s="21"/>
      <c r="AW413" s="21"/>
      <c r="AX413" s="21"/>
      <c r="AY413" s="21"/>
      <c r="AZ413" s="21"/>
      <c r="BA413" s="21"/>
      <c r="BB413" s="21"/>
      <c r="BC413" s="200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9.6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0"/>
      <c r="AH414" s="21"/>
      <c r="AI414" s="21"/>
      <c r="AJ414" s="21"/>
      <c r="AK414" s="200"/>
      <c r="AL414" s="21"/>
      <c r="AM414" s="21"/>
      <c r="AN414" s="21"/>
      <c r="AO414" s="21"/>
      <c r="AP414" s="21"/>
      <c r="AQ414" s="21"/>
      <c r="AR414" s="21"/>
      <c r="AS414" s="200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21"/>
      <c r="BE414" s="21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6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1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36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23"/>
      <c r="BE417" s="23"/>
      <c r="BF417" s="20"/>
      <c r="BG417" s="20"/>
      <c r="BH417" s="23"/>
      <c r="BI417" s="20"/>
      <c r="BJ417" s="23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49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11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1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89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0"/>
      <c r="BB421" s="20"/>
      <c r="BC421" s="20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94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00"/>
      <c r="AT422" s="20"/>
      <c r="AU422" s="21"/>
      <c r="AV422" s="21"/>
      <c r="AW422" s="21"/>
      <c r="AX422" s="21"/>
      <c r="AY422" s="21"/>
      <c r="AZ422" s="21"/>
      <c r="BA422" s="21"/>
      <c r="BB422" s="21"/>
      <c r="BC422" s="20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94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00"/>
      <c r="AT423" s="20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64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1"/>
      <c r="BK424" s="20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94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00"/>
      <c r="AT425" s="20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2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31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0"/>
      <c r="BB427" s="20"/>
      <c r="BC427" s="20"/>
      <c r="BD427" s="182"/>
      <c r="BE427" s="23"/>
      <c r="BF427" s="20"/>
      <c r="BG427" s="20"/>
      <c r="BH427" s="29"/>
      <c r="BI427" s="20"/>
      <c r="BJ427" s="29"/>
      <c r="BK427" s="20"/>
      <c r="BL427" s="20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182"/>
      <c r="BE428" s="23"/>
      <c r="BF428" s="20"/>
      <c r="BG428" s="20"/>
      <c r="BH428" s="29"/>
      <c r="BI428" s="20"/>
      <c r="BJ428" s="29"/>
      <c r="BK428" s="20"/>
      <c r="BL428" s="20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82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0"/>
      <c r="BB429" s="20"/>
      <c r="BC429" s="200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8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0"/>
      <c r="BB430" s="20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7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200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77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77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67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0"/>
      <c r="BB434" s="20"/>
      <c r="BC434" s="200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6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6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408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0"/>
      <c r="AH437" s="20"/>
      <c r="AI437" s="20"/>
      <c r="AJ437" s="21"/>
      <c r="AK437" s="200"/>
      <c r="AL437" s="20"/>
      <c r="AM437" s="20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00"/>
      <c r="BD437" s="23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38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181"/>
      <c r="AD438" s="21"/>
      <c r="AE438" s="21"/>
      <c r="AF438" s="21"/>
      <c r="AG438" s="20"/>
      <c r="AH438" s="20"/>
      <c r="AI438" s="20"/>
      <c r="AJ438" s="21"/>
      <c r="AK438" s="200"/>
      <c r="AL438" s="20"/>
      <c r="AM438" s="20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0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53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181"/>
      <c r="AD439" s="21"/>
      <c r="AE439" s="21"/>
      <c r="AF439" s="21"/>
      <c r="AG439" s="20"/>
      <c r="AH439" s="20"/>
      <c r="AI439" s="20"/>
      <c r="AJ439" s="21"/>
      <c r="AK439" s="200"/>
      <c r="AL439" s="20"/>
      <c r="AM439" s="20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408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0"/>
      <c r="N440" s="20"/>
      <c r="O440" s="20"/>
      <c r="P440" s="20"/>
      <c r="Q440" s="20"/>
      <c r="R440" s="20"/>
      <c r="S440" s="20"/>
      <c r="T440" s="20"/>
      <c r="U440" s="21"/>
      <c r="V440" s="21"/>
      <c r="W440" s="21"/>
      <c r="X440" s="21"/>
      <c r="Y440" s="21"/>
      <c r="Z440" s="21"/>
      <c r="AA440" s="21"/>
      <c r="AB440" s="21"/>
      <c r="AC440" s="18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00"/>
      <c r="AD441" s="23"/>
      <c r="AE441" s="23"/>
      <c r="AF441" s="23"/>
      <c r="AG441" s="20"/>
      <c r="AH441" s="21"/>
      <c r="AI441" s="21"/>
      <c r="AJ441" s="21"/>
      <c r="AK441" s="200"/>
      <c r="AL441" s="20"/>
      <c r="AM441" s="20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0"/>
      <c r="BB442" s="20"/>
      <c r="BC442" s="200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59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59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1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408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00"/>
      <c r="AD446" s="23"/>
      <c r="AE446" s="23"/>
      <c r="AF446" s="23"/>
      <c r="AG446" s="23"/>
      <c r="AH446" s="21"/>
      <c r="AI446" s="21"/>
      <c r="AJ446" s="21"/>
      <c r="AK446" s="200"/>
      <c r="AL446" s="20"/>
      <c r="AM446" s="20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63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00"/>
      <c r="AD447" s="23"/>
      <c r="AE447" s="23"/>
      <c r="AF447" s="23"/>
      <c r="AG447" s="23"/>
      <c r="AH447" s="21"/>
      <c r="AI447" s="21"/>
      <c r="AJ447" s="21"/>
      <c r="AK447" s="200"/>
      <c r="AL447" s="20"/>
      <c r="AM447" s="20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20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9.6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0"/>
      <c r="AH448" s="23"/>
      <c r="AI448" s="23"/>
      <c r="AJ448" s="21"/>
      <c r="AK448" s="200"/>
      <c r="AL448" s="23"/>
      <c r="AM448" s="23"/>
      <c r="AN448" s="21"/>
      <c r="AO448" s="21"/>
      <c r="AP448" s="21"/>
      <c r="AQ448" s="21"/>
      <c r="AR448" s="21"/>
      <c r="AS448" s="200"/>
      <c r="AT448" s="23"/>
      <c r="AU448" s="21"/>
      <c r="AV448" s="21"/>
      <c r="AW448" s="21"/>
      <c r="AX448" s="21"/>
      <c r="AY448" s="21"/>
      <c r="AZ448" s="21"/>
      <c r="BA448" s="21"/>
      <c r="BB448" s="21"/>
      <c r="BC448" s="200"/>
      <c r="BD448" s="20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32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20"/>
      <c r="BE449" s="20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3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20"/>
      <c r="BE450" s="20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3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32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2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54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19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31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23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49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71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69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1"/>
      <c r="AL460" s="21"/>
      <c r="AM460" s="21"/>
      <c r="AN460" s="21"/>
      <c r="AO460" s="21"/>
      <c r="AP460" s="21"/>
      <c r="AQ460" s="21"/>
      <c r="AR460" s="21"/>
      <c r="AS460" s="181"/>
      <c r="AT460" s="21"/>
      <c r="AU460" s="181"/>
      <c r="AV460" s="21"/>
      <c r="AW460" s="21"/>
      <c r="AX460" s="21"/>
      <c r="AY460" s="21"/>
      <c r="AZ460" s="21"/>
      <c r="BA460" s="21"/>
      <c r="BB460" s="21"/>
      <c r="BC460" s="200"/>
      <c r="BD460" s="182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34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1"/>
      <c r="AL461" s="21"/>
      <c r="AM461" s="21"/>
      <c r="AN461" s="21"/>
      <c r="AO461" s="21"/>
      <c r="AP461" s="21"/>
      <c r="AQ461" s="21"/>
      <c r="AR461" s="21"/>
      <c r="AS461" s="181"/>
      <c r="AT461" s="21"/>
      <c r="AU461" s="181"/>
      <c r="AV461" s="21"/>
      <c r="AW461" s="21"/>
      <c r="AX461" s="21"/>
      <c r="AY461" s="21"/>
      <c r="AZ461" s="21"/>
      <c r="BA461" s="21"/>
      <c r="BB461" s="21"/>
      <c r="BC461" s="200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82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1"/>
      <c r="AL462" s="21"/>
      <c r="AM462" s="21"/>
      <c r="AN462" s="21"/>
      <c r="AO462" s="21"/>
      <c r="AP462" s="21"/>
      <c r="AQ462" s="21"/>
      <c r="AR462" s="21"/>
      <c r="AS462" s="181"/>
      <c r="AT462" s="21"/>
      <c r="AU462" s="181"/>
      <c r="AV462" s="21"/>
      <c r="AW462" s="21"/>
      <c r="AX462" s="21"/>
      <c r="AY462" s="21"/>
      <c r="AZ462" s="21"/>
      <c r="BA462" s="21"/>
      <c r="BB462" s="21"/>
      <c r="BC462" s="200"/>
      <c r="BD462" s="20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5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1"/>
      <c r="AL463" s="21"/>
      <c r="AM463" s="21"/>
      <c r="AN463" s="21"/>
      <c r="AO463" s="21"/>
      <c r="AP463" s="21"/>
      <c r="AQ463" s="21"/>
      <c r="AR463" s="21"/>
      <c r="AS463" s="181"/>
      <c r="AT463" s="21"/>
      <c r="AU463" s="181"/>
      <c r="AV463" s="21"/>
      <c r="AW463" s="21"/>
      <c r="AX463" s="21"/>
      <c r="AY463" s="21"/>
      <c r="AZ463" s="21"/>
      <c r="BA463" s="20"/>
      <c r="BB463" s="20"/>
      <c r="BC463" s="200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44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181"/>
      <c r="AT464" s="21"/>
      <c r="AU464" s="181"/>
      <c r="AV464" s="21"/>
      <c r="AW464" s="21"/>
      <c r="AX464" s="21"/>
      <c r="AY464" s="21"/>
      <c r="AZ464" s="21"/>
      <c r="BA464" s="20"/>
      <c r="BB464" s="20"/>
      <c r="BC464" s="200"/>
      <c r="BD464" s="200"/>
      <c r="BE464" s="20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5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1"/>
      <c r="AL465" s="21"/>
      <c r="AM465" s="21"/>
      <c r="AN465" s="21"/>
      <c r="AO465" s="21"/>
      <c r="AP465" s="21"/>
      <c r="AQ465" s="21"/>
      <c r="AR465" s="21"/>
      <c r="AS465" s="181"/>
      <c r="AT465" s="21"/>
      <c r="AU465" s="181"/>
      <c r="AV465" s="21"/>
      <c r="AW465" s="21"/>
      <c r="AX465" s="21"/>
      <c r="AY465" s="21"/>
      <c r="AZ465" s="21"/>
      <c r="BA465" s="21"/>
      <c r="BB465" s="21"/>
      <c r="BC465" s="200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62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1"/>
      <c r="AL466" s="21"/>
      <c r="AM466" s="21"/>
      <c r="AN466" s="21"/>
      <c r="AO466" s="21"/>
      <c r="AP466" s="21"/>
      <c r="AQ466" s="21"/>
      <c r="AR466" s="21"/>
      <c r="AS466" s="181"/>
      <c r="AT466" s="21"/>
      <c r="AU466" s="181"/>
      <c r="AV466" s="21"/>
      <c r="AW466" s="21"/>
      <c r="AX466" s="21"/>
      <c r="AY466" s="21"/>
      <c r="AZ466" s="21"/>
      <c r="BA466" s="21"/>
      <c r="BB466" s="21"/>
      <c r="BC466" s="200"/>
      <c r="BD466" s="182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4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1"/>
      <c r="AL467" s="21"/>
      <c r="AM467" s="21"/>
      <c r="AN467" s="21"/>
      <c r="AO467" s="21"/>
      <c r="AP467" s="21"/>
      <c r="AQ467" s="21"/>
      <c r="AR467" s="21"/>
      <c r="AS467" s="181"/>
      <c r="AT467" s="21"/>
      <c r="AU467" s="181"/>
      <c r="AV467" s="21"/>
      <c r="AW467" s="21"/>
      <c r="AX467" s="21"/>
      <c r="AY467" s="21"/>
      <c r="AZ467" s="21"/>
      <c r="BA467" s="21"/>
      <c r="BB467" s="21"/>
      <c r="BC467" s="200"/>
      <c r="BD467" s="23"/>
      <c r="BE467" s="20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66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1"/>
      <c r="BB468" s="21"/>
      <c r="BC468" s="200"/>
      <c r="BD468" s="182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81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0"/>
      <c r="S469" s="20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1"/>
      <c r="BB469" s="21"/>
      <c r="BC469" s="200"/>
      <c r="BD469" s="182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71" customFormat="1" ht="197.25" customHeight="1" x14ac:dyDescent="0.25">
      <c r="A470" s="17"/>
      <c r="B470" s="18"/>
      <c r="C470" s="19"/>
      <c r="D470" s="19"/>
      <c r="E470" s="66"/>
      <c r="F470" s="18"/>
      <c r="G470" s="18"/>
      <c r="H470" s="18"/>
      <c r="I470" s="18"/>
      <c r="J470" s="18"/>
      <c r="K470" s="66"/>
      <c r="L470" s="66"/>
      <c r="M470" s="66"/>
      <c r="N470" s="19"/>
      <c r="O470" s="19"/>
      <c r="P470" s="19"/>
      <c r="Q470" s="19"/>
      <c r="R470" s="19"/>
      <c r="S470" s="19"/>
      <c r="T470" s="19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183"/>
      <c r="BD470" s="183"/>
      <c r="BE470" s="66"/>
      <c r="BF470" s="66"/>
      <c r="BG470" s="66"/>
      <c r="BH470" s="28"/>
      <c r="BI470" s="66"/>
      <c r="BJ470" s="66"/>
      <c r="BK470" s="28"/>
      <c r="BL470" s="27"/>
      <c r="BM470" s="27"/>
      <c r="BN470" s="17"/>
      <c r="BO470" s="27"/>
      <c r="BP470" s="27"/>
      <c r="BQ470" s="28"/>
      <c r="BR470" s="28"/>
      <c r="BS470" s="17"/>
      <c r="BT470" s="70"/>
    </row>
    <row r="471" spans="1:72" s="22" customFormat="1" ht="136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0"/>
      <c r="O471" s="20"/>
      <c r="P471" s="23"/>
      <c r="Q471" s="23"/>
      <c r="R471" s="23"/>
      <c r="S471" s="23"/>
      <c r="T471" s="20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00"/>
      <c r="BD471" s="200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43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3"/>
      <c r="Q472" s="23"/>
      <c r="R472" s="23"/>
      <c r="S472" s="23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00"/>
      <c r="BD472" s="20"/>
      <c r="BE472" s="20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43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3"/>
      <c r="Q473" s="23"/>
      <c r="R473" s="23"/>
      <c r="S473" s="23"/>
      <c r="T473" s="20"/>
      <c r="U473" s="21"/>
      <c r="V473" s="21"/>
      <c r="W473" s="21"/>
      <c r="X473" s="21"/>
      <c r="Y473" s="21"/>
      <c r="Z473" s="21"/>
      <c r="AA473" s="21"/>
      <c r="AB473" s="21"/>
      <c r="AC473" s="18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1"/>
      <c r="BB473" s="21"/>
      <c r="BC473" s="200"/>
      <c r="BD473" s="200"/>
      <c r="BE473" s="20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79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0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181"/>
      <c r="AD474" s="21"/>
      <c r="AE474" s="21"/>
      <c r="AF474" s="21"/>
      <c r="AG474" s="20"/>
      <c r="AH474" s="29"/>
      <c r="AI474" s="29"/>
      <c r="AJ474" s="21"/>
      <c r="AK474" s="200"/>
      <c r="AL474" s="29"/>
      <c r="AM474" s="29"/>
      <c r="AN474" s="21"/>
      <c r="AO474" s="21"/>
      <c r="AP474" s="21"/>
      <c r="AQ474" s="21"/>
      <c r="AR474" s="21"/>
      <c r="AS474" s="200"/>
      <c r="AT474" s="29"/>
      <c r="AU474" s="200"/>
      <c r="AV474" s="29"/>
      <c r="AW474" s="21"/>
      <c r="AX474" s="21"/>
      <c r="AY474" s="21"/>
      <c r="AZ474" s="21"/>
      <c r="BA474" s="20"/>
      <c r="BB474" s="23"/>
      <c r="BC474" s="200"/>
      <c r="BD474" s="29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64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9"/>
      <c r="O475" s="29"/>
      <c r="P475" s="29"/>
      <c r="Q475" s="29"/>
      <c r="R475" s="29"/>
      <c r="S475" s="29"/>
      <c r="T475" s="29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00"/>
      <c r="BD475" s="200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9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00"/>
      <c r="BD476" s="182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46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9"/>
      <c r="O477" s="29"/>
      <c r="P477" s="29"/>
      <c r="Q477" s="29"/>
      <c r="R477" s="29"/>
      <c r="S477" s="29"/>
      <c r="T477" s="29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9"/>
      <c r="BC477" s="29"/>
      <c r="BD477" s="29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92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0"/>
      <c r="AD478" s="23"/>
      <c r="AE478" s="23"/>
      <c r="AF478" s="23"/>
      <c r="AG478" s="23"/>
      <c r="AH478" s="29"/>
      <c r="AI478" s="29"/>
      <c r="AJ478" s="21"/>
      <c r="AK478" s="200"/>
      <c r="AL478" s="23"/>
      <c r="AM478" s="23"/>
      <c r="AN478" s="21"/>
      <c r="AO478" s="21"/>
      <c r="AP478" s="21"/>
      <c r="AQ478" s="21"/>
      <c r="AR478" s="21"/>
      <c r="AS478" s="200"/>
      <c r="AT478" s="23"/>
      <c r="AU478" s="200"/>
      <c r="AV478" s="23"/>
      <c r="AW478" s="21"/>
      <c r="AX478" s="21"/>
      <c r="AY478" s="21"/>
      <c r="AZ478" s="21"/>
      <c r="BA478" s="20"/>
      <c r="BB478" s="23"/>
      <c r="BC478" s="200"/>
      <c r="BD478" s="23"/>
      <c r="BE478" s="23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23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181"/>
      <c r="AD479" s="21"/>
      <c r="AE479" s="21"/>
      <c r="AF479" s="21"/>
      <c r="AG479" s="20"/>
      <c r="AH479" s="29"/>
      <c r="AI479" s="29"/>
      <c r="AJ479" s="21"/>
      <c r="AK479" s="200"/>
      <c r="AL479" s="29"/>
      <c r="AM479" s="29"/>
      <c r="AN479" s="21"/>
      <c r="AO479" s="21"/>
      <c r="AP479" s="21"/>
      <c r="AQ479" s="21"/>
      <c r="AR479" s="21"/>
      <c r="AS479" s="200"/>
      <c r="AT479" s="29"/>
      <c r="AU479" s="200"/>
      <c r="AV479" s="29"/>
      <c r="AW479" s="21"/>
      <c r="AX479" s="21"/>
      <c r="AY479" s="21"/>
      <c r="AZ479" s="21"/>
      <c r="BA479" s="20"/>
      <c r="BB479" s="23"/>
      <c r="BC479" s="200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23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181"/>
      <c r="AD480" s="21"/>
      <c r="AE480" s="21"/>
      <c r="AF480" s="21"/>
      <c r="AG480" s="20"/>
      <c r="AH480" s="29"/>
      <c r="AI480" s="29"/>
      <c r="AJ480" s="21"/>
      <c r="AK480" s="200"/>
      <c r="AL480" s="29"/>
      <c r="AM480" s="29"/>
      <c r="AN480" s="21"/>
      <c r="AO480" s="21"/>
      <c r="AP480" s="21"/>
      <c r="AQ480" s="21"/>
      <c r="AR480" s="21"/>
      <c r="AS480" s="200"/>
      <c r="AT480" s="29"/>
      <c r="AU480" s="200"/>
      <c r="AV480" s="29"/>
      <c r="AW480" s="21"/>
      <c r="AX480" s="21"/>
      <c r="AY480" s="21"/>
      <c r="AZ480" s="21"/>
      <c r="BA480" s="20"/>
      <c r="BB480" s="23"/>
      <c r="BC480" s="200"/>
      <c r="BD480" s="29"/>
      <c r="BE480" s="29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40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181"/>
      <c r="AD481" s="21"/>
      <c r="AE481" s="21"/>
      <c r="AF481" s="21"/>
      <c r="AG481" s="20"/>
      <c r="AH481" s="29"/>
      <c r="AI481" s="29"/>
      <c r="AJ481" s="21"/>
      <c r="AK481" s="200"/>
      <c r="AL481" s="29"/>
      <c r="AM481" s="29"/>
      <c r="AN481" s="21"/>
      <c r="AO481" s="21"/>
      <c r="AP481" s="21"/>
      <c r="AQ481" s="21"/>
      <c r="AR481" s="21"/>
      <c r="AS481" s="200"/>
      <c r="AT481" s="29"/>
      <c r="AU481" s="200"/>
      <c r="AV481" s="29"/>
      <c r="AW481" s="21"/>
      <c r="AX481" s="21"/>
      <c r="AY481" s="21"/>
      <c r="AZ481" s="21"/>
      <c r="BA481" s="20"/>
      <c r="BB481" s="23"/>
      <c r="BC481" s="200"/>
      <c r="BD481" s="23"/>
      <c r="BE481" s="23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86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181"/>
      <c r="AD482" s="21"/>
      <c r="AE482" s="21"/>
      <c r="AF482" s="21"/>
      <c r="AG482" s="20"/>
      <c r="AH482" s="29"/>
      <c r="AI482" s="29"/>
      <c r="AJ482" s="21"/>
      <c r="AK482" s="200"/>
      <c r="AL482" s="29"/>
      <c r="AM482" s="29"/>
      <c r="AN482" s="21"/>
      <c r="AO482" s="21"/>
      <c r="AP482" s="21"/>
      <c r="AQ482" s="21"/>
      <c r="AR482" s="21"/>
      <c r="AS482" s="200"/>
      <c r="AT482" s="29"/>
      <c r="AU482" s="200"/>
      <c r="AV482" s="29"/>
      <c r="AW482" s="21"/>
      <c r="AX482" s="21"/>
      <c r="AY482" s="21"/>
      <c r="AZ482" s="21"/>
      <c r="BA482" s="20"/>
      <c r="BB482" s="23"/>
      <c r="BC482" s="200"/>
      <c r="BD482" s="29"/>
      <c r="BE482" s="29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9.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0"/>
      <c r="N483" s="28"/>
      <c r="O483" s="18"/>
      <c r="P483" s="28"/>
      <c r="Q483" s="28"/>
      <c r="R483" s="28"/>
      <c r="S483" s="28"/>
      <c r="T483" s="28"/>
      <c r="U483" s="21"/>
      <c r="V483" s="21"/>
      <c r="W483" s="21"/>
      <c r="X483" s="21"/>
      <c r="Y483" s="21"/>
      <c r="Z483" s="21"/>
      <c r="AA483" s="21"/>
      <c r="AB483" s="21"/>
      <c r="AC483" s="181"/>
      <c r="AD483" s="21"/>
      <c r="AE483" s="21"/>
      <c r="AF483" s="21"/>
      <c r="AG483" s="20"/>
      <c r="AH483" s="29"/>
      <c r="AI483" s="29"/>
      <c r="AJ483" s="21"/>
      <c r="AK483" s="200"/>
      <c r="AL483" s="29"/>
      <c r="AM483" s="29"/>
      <c r="AN483" s="21"/>
      <c r="AO483" s="21"/>
      <c r="AP483" s="21"/>
      <c r="AQ483" s="21"/>
      <c r="AR483" s="21"/>
      <c r="AS483" s="200"/>
      <c r="AT483" s="29"/>
      <c r="AU483" s="200"/>
      <c r="AV483" s="29"/>
      <c r="AW483" s="21"/>
      <c r="AX483" s="21"/>
      <c r="AY483" s="21"/>
      <c r="AZ483" s="21"/>
      <c r="BA483" s="20"/>
      <c r="BB483" s="23"/>
      <c r="BC483" s="200"/>
      <c r="BD483" s="29"/>
      <c r="BE483" s="29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16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0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181"/>
      <c r="AD484" s="21"/>
      <c r="AE484" s="21"/>
      <c r="AF484" s="21"/>
      <c r="AG484" s="20"/>
      <c r="AH484" s="29"/>
      <c r="AI484" s="29"/>
      <c r="AJ484" s="21"/>
      <c r="AK484" s="200"/>
      <c r="AL484" s="29"/>
      <c r="AM484" s="29"/>
      <c r="AN484" s="21"/>
      <c r="AO484" s="21"/>
      <c r="AP484" s="21"/>
      <c r="AQ484" s="21"/>
      <c r="AR484" s="21"/>
      <c r="AS484" s="200"/>
      <c r="AT484" s="29"/>
      <c r="AU484" s="200"/>
      <c r="AV484" s="29"/>
      <c r="AW484" s="21"/>
      <c r="AX484" s="21"/>
      <c r="AY484" s="21"/>
      <c r="AZ484" s="21"/>
      <c r="BA484" s="20"/>
      <c r="BB484" s="23"/>
      <c r="BC484" s="200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54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00"/>
      <c r="AD485" s="29"/>
      <c r="AE485" s="29"/>
      <c r="AF485" s="29"/>
      <c r="AG485" s="29"/>
      <c r="AH485" s="21"/>
      <c r="AI485" s="21"/>
      <c r="AJ485" s="21"/>
      <c r="AK485" s="200"/>
      <c r="AL485" s="29"/>
      <c r="AM485" s="29"/>
      <c r="AN485" s="21"/>
      <c r="AO485" s="21"/>
      <c r="AP485" s="21"/>
      <c r="AQ485" s="21"/>
      <c r="AR485" s="21"/>
      <c r="AS485" s="200"/>
      <c r="AT485" s="29"/>
      <c r="AU485" s="200"/>
      <c r="AV485" s="29"/>
      <c r="AW485" s="21"/>
      <c r="AX485" s="21"/>
      <c r="AY485" s="21"/>
      <c r="AZ485" s="21"/>
      <c r="BA485" s="20"/>
      <c r="BB485" s="23"/>
      <c r="BC485" s="200"/>
      <c r="BD485" s="23"/>
      <c r="BE485" s="23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47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0"/>
      <c r="N486" s="23"/>
      <c r="O486" s="23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00"/>
      <c r="AD486" s="29"/>
      <c r="AE486" s="29"/>
      <c r="AF486" s="29"/>
      <c r="AG486" s="29"/>
      <c r="AH486" s="21"/>
      <c r="AI486" s="21"/>
      <c r="AJ486" s="21"/>
      <c r="AK486" s="200"/>
      <c r="AL486" s="29"/>
      <c r="AM486" s="29"/>
      <c r="AN486" s="21"/>
      <c r="AO486" s="21"/>
      <c r="AP486" s="21"/>
      <c r="AQ486" s="21"/>
      <c r="AR486" s="21"/>
      <c r="AS486" s="200"/>
      <c r="AT486" s="29"/>
      <c r="AU486" s="200"/>
      <c r="AV486" s="29"/>
      <c r="AW486" s="21"/>
      <c r="AX486" s="21"/>
      <c r="AY486" s="21"/>
      <c r="AZ486" s="21"/>
      <c r="BA486" s="20"/>
      <c r="BB486" s="23"/>
      <c r="BC486" s="200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4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00"/>
      <c r="AD487" s="63"/>
      <c r="AE487" s="63"/>
      <c r="AF487" s="63"/>
      <c r="AG487" s="63"/>
      <c r="AH487" s="21"/>
      <c r="AI487" s="21"/>
      <c r="AJ487" s="21"/>
      <c r="AK487" s="200"/>
      <c r="AL487" s="63"/>
      <c r="AM487" s="63"/>
      <c r="AN487" s="21"/>
      <c r="AO487" s="21"/>
      <c r="AP487" s="21"/>
      <c r="AQ487" s="21"/>
      <c r="AR487" s="21"/>
      <c r="AS487" s="200"/>
      <c r="AT487" s="29"/>
      <c r="AU487" s="200"/>
      <c r="AV487" s="23"/>
      <c r="AW487" s="21"/>
      <c r="AX487" s="21"/>
      <c r="AY487" s="21"/>
      <c r="AZ487" s="21"/>
      <c r="BA487" s="20"/>
      <c r="BB487" s="23"/>
      <c r="BC487" s="200"/>
      <c r="BD487" s="23"/>
      <c r="BE487" s="23"/>
      <c r="BF487" s="21"/>
      <c r="BG487" s="20"/>
      <c r="BH487" s="23"/>
      <c r="BI487" s="20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4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0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00"/>
      <c r="AD488" s="63"/>
      <c r="AE488" s="63"/>
      <c r="AF488" s="63"/>
      <c r="AG488" s="63"/>
      <c r="AH488" s="21"/>
      <c r="AI488" s="21"/>
      <c r="AJ488" s="21"/>
      <c r="AK488" s="200"/>
      <c r="AL488" s="63"/>
      <c r="AM488" s="63"/>
      <c r="AN488" s="21"/>
      <c r="AO488" s="21"/>
      <c r="AP488" s="21"/>
      <c r="AQ488" s="21"/>
      <c r="AR488" s="21"/>
      <c r="AS488" s="200"/>
      <c r="AT488" s="29"/>
      <c r="AU488" s="200"/>
      <c r="AV488" s="23"/>
      <c r="AW488" s="21"/>
      <c r="AX488" s="21"/>
      <c r="AY488" s="21"/>
      <c r="AZ488" s="21"/>
      <c r="BA488" s="20"/>
      <c r="BB488" s="23"/>
      <c r="BC488" s="200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44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200"/>
      <c r="AD489" s="63"/>
      <c r="AE489" s="63"/>
      <c r="AF489" s="63"/>
      <c r="AG489" s="63"/>
      <c r="AH489" s="21"/>
      <c r="AI489" s="21"/>
      <c r="AJ489" s="21"/>
      <c r="AK489" s="200"/>
      <c r="AL489" s="63"/>
      <c r="AM489" s="63"/>
      <c r="AN489" s="21"/>
      <c r="AO489" s="21"/>
      <c r="AP489" s="21"/>
      <c r="AQ489" s="21"/>
      <c r="AR489" s="21"/>
      <c r="AS489" s="200"/>
      <c r="AT489" s="29"/>
      <c r="AU489" s="200"/>
      <c r="AV489" s="23"/>
      <c r="AW489" s="21"/>
      <c r="AX489" s="21"/>
      <c r="AY489" s="21"/>
      <c r="AZ489" s="21"/>
      <c r="BA489" s="20"/>
      <c r="BB489" s="23"/>
      <c r="BC489" s="200"/>
      <c r="BD489" s="23"/>
      <c r="BE489" s="23"/>
      <c r="BF489" s="21"/>
      <c r="BG489" s="20"/>
      <c r="BH489" s="23"/>
      <c r="BI489" s="23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44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00"/>
      <c r="AD490" s="63"/>
      <c r="AE490" s="63"/>
      <c r="AF490" s="63"/>
      <c r="AG490" s="63"/>
      <c r="AH490" s="21"/>
      <c r="AI490" s="21"/>
      <c r="AJ490" s="21"/>
      <c r="AK490" s="200"/>
      <c r="AL490" s="63"/>
      <c r="AM490" s="63"/>
      <c r="AN490" s="21"/>
      <c r="AO490" s="21"/>
      <c r="AP490" s="21"/>
      <c r="AQ490" s="21"/>
      <c r="AR490" s="21"/>
      <c r="AS490" s="200"/>
      <c r="AT490" s="29"/>
      <c r="AU490" s="200"/>
      <c r="AV490" s="23"/>
      <c r="AW490" s="21"/>
      <c r="AX490" s="21"/>
      <c r="AY490" s="21"/>
      <c r="AZ490" s="21"/>
      <c r="BA490" s="20"/>
      <c r="BB490" s="23"/>
      <c r="BC490" s="200"/>
      <c r="BD490" s="23"/>
      <c r="BE490" s="23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408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0"/>
      <c r="Q491" s="20"/>
      <c r="R491" s="20"/>
      <c r="S491" s="20"/>
      <c r="T491" s="23"/>
      <c r="U491" s="21"/>
      <c r="V491" s="21"/>
      <c r="W491" s="21"/>
      <c r="X491" s="21"/>
      <c r="Y491" s="21"/>
      <c r="Z491" s="21"/>
      <c r="AA491" s="21"/>
      <c r="AB491" s="21"/>
      <c r="AC491" s="200"/>
      <c r="AD491" s="63"/>
      <c r="AE491" s="63"/>
      <c r="AF491" s="63"/>
      <c r="AG491" s="63"/>
      <c r="AH491" s="21"/>
      <c r="AI491" s="21"/>
      <c r="AJ491" s="21"/>
      <c r="AK491" s="200"/>
      <c r="AL491" s="63"/>
      <c r="AM491" s="63"/>
      <c r="AN491" s="21"/>
      <c r="AO491" s="21"/>
      <c r="AP491" s="21"/>
      <c r="AQ491" s="21"/>
      <c r="AR491" s="21"/>
      <c r="AS491" s="200"/>
      <c r="AT491" s="29"/>
      <c r="AU491" s="200"/>
      <c r="AV491" s="23"/>
      <c r="AW491" s="21"/>
      <c r="AX491" s="21"/>
      <c r="AY491" s="21"/>
      <c r="AZ491" s="21"/>
      <c r="BA491" s="20"/>
      <c r="BB491" s="23"/>
      <c r="BC491" s="200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6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00"/>
      <c r="AD492" s="63"/>
      <c r="AE492" s="63"/>
      <c r="AF492" s="63"/>
      <c r="AG492" s="63"/>
      <c r="AH492" s="21"/>
      <c r="AI492" s="21"/>
      <c r="AJ492" s="21"/>
      <c r="AK492" s="200"/>
      <c r="AL492" s="63"/>
      <c r="AM492" s="63"/>
      <c r="AN492" s="21"/>
      <c r="AO492" s="21"/>
      <c r="AP492" s="21"/>
      <c r="AQ492" s="21"/>
      <c r="AR492" s="21"/>
      <c r="AS492" s="200"/>
      <c r="AT492" s="29"/>
      <c r="AU492" s="200"/>
      <c r="AV492" s="23"/>
      <c r="AW492" s="21"/>
      <c r="AX492" s="21"/>
      <c r="AY492" s="21"/>
      <c r="AZ492" s="21"/>
      <c r="BA492" s="20"/>
      <c r="BB492" s="23"/>
      <c r="BC492" s="200"/>
      <c r="BD492" s="23"/>
      <c r="BE492" s="20"/>
      <c r="BF492" s="21"/>
      <c r="BG492" s="20"/>
      <c r="BH492" s="23"/>
      <c r="BI492" s="23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58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0"/>
      <c r="AD493" s="63"/>
      <c r="AE493" s="63"/>
      <c r="AF493" s="63"/>
      <c r="AG493" s="20"/>
      <c r="AH493" s="21"/>
      <c r="AI493" s="21"/>
      <c r="AJ493" s="21"/>
      <c r="AK493" s="200"/>
      <c r="AL493" s="63"/>
      <c r="AM493" s="20"/>
      <c r="AN493" s="21"/>
      <c r="AO493" s="21"/>
      <c r="AP493" s="21"/>
      <c r="AQ493" s="21"/>
      <c r="AR493" s="21"/>
      <c r="AS493" s="200"/>
      <c r="AT493" s="23"/>
      <c r="AU493" s="200"/>
      <c r="AV493" s="23"/>
      <c r="AW493" s="21"/>
      <c r="AX493" s="21"/>
      <c r="AY493" s="21"/>
      <c r="AZ493" s="21"/>
      <c r="BA493" s="20"/>
      <c r="BB493" s="23"/>
      <c r="BC493" s="200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0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00"/>
      <c r="AD494" s="63"/>
      <c r="AE494" s="63"/>
      <c r="AF494" s="63"/>
      <c r="AG494" s="20"/>
      <c r="AH494" s="21"/>
      <c r="AI494" s="21"/>
      <c r="AJ494" s="21"/>
      <c r="AK494" s="200"/>
      <c r="AL494" s="63"/>
      <c r="AM494" s="20"/>
      <c r="AN494" s="21"/>
      <c r="AO494" s="21"/>
      <c r="AP494" s="21"/>
      <c r="AQ494" s="21"/>
      <c r="AR494" s="21"/>
      <c r="AS494" s="200"/>
      <c r="AT494" s="23"/>
      <c r="AU494" s="200"/>
      <c r="AV494" s="23"/>
      <c r="AW494" s="21"/>
      <c r="AX494" s="21"/>
      <c r="AY494" s="21"/>
      <c r="AZ494" s="21"/>
      <c r="BA494" s="20"/>
      <c r="BB494" s="23"/>
      <c r="BC494" s="200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91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00"/>
      <c r="AD495" s="63"/>
      <c r="AE495" s="63"/>
      <c r="AF495" s="63"/>
      <c r="AG495" s="20"/>
      <c r="AH495" s="21"/>
      <c r="AI495" s="21"/>
      <c r="AJ495" s="21"/>
      <c r="AK495" s="200"/>
      <c r="AL495" s="63"/>
      <c r="AM495" s="20"/>
      <c r="AN495" s="21"/>
      <c r="AO495" s="21"/>
      <c r="AP495" s="21"/>
      <c r="AQ495" s="21"/>
      <c r="AR495" s="21"/>
      <c r="AS495" s="200"/>
      <c r="AT495" s="23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91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0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00"/>
      <c r="AD496" s="63"/>
      <c r="AE496" s="63"/>
      <c r="AF496" s="63"/>
      <c r="AG496" s="20"/>
      <c r="AH496" s="21"/>
      <c r="AI496" s="21"/>
      <c r="AJ496" s="21"/>
      <c r="AK496" s="200"/>
      <c r="AL496" s="63"/>
      <c r="AM496" s="20"/>
      <c r="AN496" s="21"/>
      <c r="AO496" s="21"/>
      <c r="AP496" s="21"/>
      <c r="AQ496" s="21"/>
      <c r="AR496" s="21"/>
      <c r="AS496" s="200"/>
      <c r="AT496" s="23"/>
      <c r="AU496" s="200"/>
      <c r="AV496" s="23"/>
      <c r="AW496" s="21"/>
      <c r="AX496" s="21"/>
      <c r="AY496" s="21"/>
      <c r="AZ496" s="21"/>
      <c r="BA496" s="20"/>
      <c r="BB496" s="23"/>
      <c r="BC496" s="200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7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0"/>
      <c r="N497" s="23"/>
      <c r="O497" s="23"/>
      <c r="P497" s="23"/>
      <c r="Q497" s="23"/>
      <c r="R497" s="23"/>
      <c r="S497" s="23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200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71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0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20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61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200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04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1"/>
      <c r="AL500" s="21"/>
      <c r="AM500" s="21"/>
      <c r="AN500" s="21"/>
      <c r="AO500" s="21"/>
      <c r="AP500" s="21"/>
      <c r="AQ500" s="21"/>
      <c r="AR500" s="21"/>
      <c r="AS500" s="181"/>
      <c r="AT500" s="21"/>
      <c r="AU500" s="181"/>
      <c r="AV500" s="21"/>
      <c r="AW500" s="21"/>
      <c r="AX500" s="21"/>
      <c r="AY500" s="21"/>
      <c r="AZ500" s="21"/>
      <c r="BA500" s="20"/>
      <c r="BB500" s="23"/>
      <c r="BC500" s="200"/>
      <c r="BD500" s="20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04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1"/>
      <c r="AL501" s="21"/>
      <c r="AM501" s="21"/>
      <c r="AN501" s="21"/>
      <c r="AO501" s="21"/>
      <c r="AP501" s="21"/>
      <c r="AQ501" s="21"/>
      <c r="AR501" s="21"/>
      <c r="AS501" s="181"/>
      <c r="AT501" s="21"/>
      <c r="AU501" s="181"/>
      <c r="AV501" s="21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04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1"/>
      <c r="AL502" s="21"/>
      <c r="AM502" s="21"/>
      <c r="AN502" s="21"/>
      <c r="AO502" s="21"/>
      <c r="AP502" s="21"/>
      <c r="AQ502" s="21"/>
      <c r="AR502" s="21"/>
      <c r="AS502" s="181"/>
      <c r="AT502" s="21"/>
      <c r="AU502" s="181"/>
      <c r="AV502" s="21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83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1"/>
      <c r="AL503" s="21"/>
      <c r="AM503" s="21"/>
      <c r="AN503" s="21"/>
      <c r="AO503" s="21"/>
      <c r="AP503" s="21"/>
      <c r="AQ503" s="21"/>
      <c r="AR503" s="21"/>
      <c r="AS503" s="181"/>
      <c r="AT503" s="21"/>
      <c r="AU503" s="181"/>
      <c r="AV503" s="21"/>
      <c r="AW503" s="21"/>
      <c r="AX503" s="21"/>
      <c r="AY503" s="21"/>
      <c r="AZ503" s="21"/>
      <c r="BA503" s="20"/>
      <c r="BB503" s="23"/>
      <c r="BC503" s="20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409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200"/>
      <c r="AL504" s="23"/>
      <c r="AM504" s="23"/>
      <c r="AN504" s="21"/>
      <c r="AO504" s="21"/>
      <c r="AP504" s="21"/>
      <c r="AQ504" s="21"/>
      <c r="AR504" s="21"/>
      <c r="AS504" s="200"/>
      <c r="AT504" s="23"/>
      <c r="AU504" s="200"/>
      <c r="AV504" s="23"/>
      <c r="AW504" s="21"/>
      <c r="AX504" s="21"/>
      <c r="AY504" s="21"/>
      <c r="AZ504" s="21"/>
      <c r="BA504" s="20"/>
      <c r="BB504" s="23"/>
      <c r="BC504" s="200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14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0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14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1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0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14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1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4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04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0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16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0"/>
      <c r="AJ512" s="63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63"/>
      <c r="BC512" s="200"/>
      <c r="BD512" s="6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58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63"/>
      <c r="O513" s="63"/>
      <c r="P513" s="63"/>
      <c r="Q513" s="63"/>
      <c r="R513" s="63"/>
      <c r="S513" s="63"/>
      <c r="T513" s="6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41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63"/>
      <c r="O514" s="63"/>
      <c r="P514" s="63"/>
      <c r="Q514" s="63"/>
      <c r="R514" s="63"/>
      <c r="S514" s="63"/>
      <c r="T514" s="6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56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3"/>
      <c r="Q515" s="23"/>
      <c r="R515" s="23"/>
      <c r="S515" s="23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0"/>
      <c r="AH515" s="23"/>
      <c r="AI515" s="23"/>
      <c r="AJ515" s="21"/>
      <c r="AK515" s="200"/>
      <c r="AL515" s="23"/>
      <c r="AM515" s="23"/>
      <c r="AN515" s="21"/>
      <c r="AO515" s="21"/>
      <c r="AP515" s="21"/>
      <c r="AQ515" s="21"/>
      <c r="AR515" s="21"/>
      <c r="AS515" s="200"/>
      <c r="AT515" s="29"/>
      <c r="AU515" s="200"/>
      <c r="AV515" s="23"/>
      <c r="AW515" s="21"/>
      <c r="AX515" s="21"/>
      <c r="AY515" s="21"/>
      <c r="AZ515" s="21"/>
      <c r="BA515" s="20"/>
      <c r="BB515" s="23"/>
      <c r="BC515" s="200"/>
      <c r="BD515" s="23"/>
      <c r="BE515" s="23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53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3"/>
      <c r="P516" s="23"/>
      <c r="Q516" s="23"/>
      <c r="R516" s="23"/>
      <c r="S516" s="23"/>
      <c r="T516" s="2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3"/>
      <c r="AI516" s="23"/>
      <c r="AJ516" s="21"/>
      <c r="AK516" s="200"/>
      <c r="AL516" s="23"/>
      <c r="AM516" s="23"/>
      <c r="AN516" s="21"/>
      <c r="AO516" s="21"/>
      <c r="AP516" s="21"/>
      <c r="AQ516" s="21"/>
      <c r="AR516" s="21"/>
      <c r="AS516" s="200"/>
      <c r="AT516" s="29"/>
      <c r="AU516" s="200"/>
      <c r="AV516" s="23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64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0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3"/>
      <c r="AI517" s="23"/>
      <c r="AJ517" s="21"/>
      <c r="AK517" s="200"/>
      <c r="AL517" s="23"/>
      <c r="AM517" s="23"/>
      <c r="AN517" s="21"/>
      <c r="AO517" s="21"/>
      <c r="AP517" s="21"/>
      <c r="AQ517" s="21"/>
      <c r="AR517" s="21"/>
      <c r="AS517" s="200"/>
      <c r="AT517" s="29"/>
      <c r="AU517" s="200"/>
      <c r="AV517" s="23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38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0"/>
      <c r="AH518" s="29"/>
      <c r="AI518" s="29"/>
      <c r="AJ518" s="21"/>
      <c r="AK518" s="200"/>
      <c r="AL518" s="29"/>
      <c r="AM518" s="29"/>
      <c r="AN518" s="21"/>
      <c r="AO518" s="21"/>
      <c r="AP518" s="21"/>
      <c r="AQ518" s="21"/>
      <c r="AR518" s="21"/>
      <c r="AS518" s="200"/>
      <c r="AT518" s="29"/>
      <c r="AU518" s="200"/>
      <c r="AV518" s="29"/>
      <c r="AW518" s="21"/>
      <c r="AX518" s="21"/>
      <c r="AY518" s="21"/>
      <c r="AZ518" s="21"/>
      <c r="BA518" s="20"/>
      <c r="BB518" s="23"/>
      <c r="BC518" s="200"/>
      <c r="BD518" s="29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21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3"/>
      <c r="AI519" s="23"/>
      <c r="AJ519" s="21"/>
      <c r="AK519" s="200"/>
      <c r="AL519" s="23"/>
      <c r="AM519" s="23"/>
      <c r="AN519" s="21"/>
      <c r="AO519" s="21"/>
      <c r="AP519" s="21"/>
      <c r="AQ519" s="21"/>
      <c r="AR519" s="21"/>
      <c r="AS519" s="200"/>
      <c r="AT519" s="23"/>
      <c r="AU519" s="200"/>
      <c r="AV519" s="23"/>
      <c r="AW519" s="21"/>
      <c r="AX519" s="21"/>
      <c r="AY519" s="21"/>
      <c r="AZ519" s="21"/>
      <c r="BA519" s="20"/>
      <c r="BB519" s="23"/>
      <c r="BC519" s="200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21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200"/>
      <c r="AL520" s="23"/>
      <c r="AM520" s="23"/>
      <c r="AN520" s="21"/>
      <c r="AO520" s="21"/>
      <c r="AP520" s="21"/>
      <c r="AQ520" s="21"/>
      <c r="AR520" s="21"/>
      <c r="AS520" s="200"/>
      <c r="AT520" s="23"/>
      <c r="AU520" s="200"/>
      <c r="AV520" s="23"/>
      <c r="AW520" s="21"/>
      <c r="AX520" s="21"/>
      <c r="AY520" s="21"/>
      <c r="AZ520" s="21"/>
      <c r="BA520" s="20"/>
      <c r="BB520" s="23"/>
      <c r="BC520" s="200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21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200"/>
      <c r="AL521" s="23"/>
      <c r="AM521" s="23"/>
      <c r="AN521" s="21"/>
      <c r="AO521" s="21"/>
      <c r="AP521" s="21"/>
      <c r="AQ521" s="21"/>
      <c r="AR521" s="21"/>
      <c r="AS521" s="200"/>
      <c r="AT521" s="23"/>
      <c r="AU521" s="200"/>
      <c r="AV521" s="23"/>
      <c r="AW521" s="21"/>
      <c r="AX521" s="21"/>
      <c r="AY521" s="21"/>
      <c r="AZ521" s="21"/>
      <c r="BA521" s="20"/>
      <c r="BB521" s="23"/>
      <c r="BC521" s="200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21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3"/>
      <c r="AI522" s="23"/>
      <c r="AJ522" s="21"/>
      <c r="AK522" s="200"/>
      <c r="AL522" s="23"/>
      <c r="AM522" s="23"/>
      <c r="AN522" s="21"/>
      <c r="AO522" s="21"/>
      <c r="AP522" s="21"/>
      <c r="AQ522" s="21"/>
      <c r="AR522" s="21"/>
      <c r="AS522" s="200"/>
      <c r="AT522" s="23"/>
      <c r="AU522" s="200"/>
      <c r="AV522" s="23"/>
      <c r="AW522" s="21"/>
      <c r="AX522" s="21"/>
      <c r="AY522" s="21"/>
      <c r="AZ522" s="21"/>
      <c r="BA522" s="20"/>
      <c r="BB522" s="23"/>
      <c r="BC522" s="200"/>
      <c r="BD522" s="23"/>
      <c r="BE522" s="23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21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200"/>
      <c r="AL523" s="23"/>
      <c r="AM523" s="23"/>
      <c r="AN523" s="21"/>
      <c r="AO523" s="21"/>
      <c r="AP523" s="21"/>
      <c r="AQ523" s="21"/>
      <c r="AR523" s="21"/>
      <c r="AS523" s="200"/>
      <c r="AT523" s="23"/>
      <c r="AU523" s="200"/>
      <c r="AV523" s="23"/>
      <c r="AW523" s="21"/>
      <c r="AX523" s="21"/>
      <c r="AY523" s="21"/>
      <c r="AZ523" s="21"/>
      <c r="BA523" s="20"/>
      <c r="BB523" s="23"/>
      <c r="BC523" s="200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0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9.6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0"/>
      <c r="N525" s="63"/>
      <c r="O525" s="63"/>
      <c r="P525" s="63"/>
      <c r="Q525" s="63"/>
      <c r="R525" s="63"/>
      <c r="S525" s="63"/>
      <c r="T525" s="6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409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00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9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00"/>
      <c r="BD527" s="20"/>
      <c r="BE527" s="20"/>
      <c r="BF527" s="20"/>
      <c r="BG527" s="20"/>
      <c r="BH527" s="23"/>
      <c r="BI527" s="20"/>
      <c r="BJ527" s="20"/>
      <c r="BK527" s="23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71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00"/>
      <c r="BD528" s="200"/>
      <c r="BE528" s="20"/>
      <c r="BF528" s="20"/>
      <c r="BG528" s="20"/>
      <c r="BH528" s="23"/>
      <c r="BI528" s="20"/>
      <c r="BJ528" s="20"/>
      <c r="BK528" s="23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251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0"/>
      <c r="N529" s="28"/>
      <c r="O529" s="18"/>
      <c r="P529" s="28"/>
      <c r="Q529" s="28"/>
      <c r="R529" s="28"/>
      <c r="S529" s="28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200"/>
      <c r="AL529" s="23"/>
      <c r="AM529" s="23"/>
      <c r="AN529" s="21"/>
      <c r="AO529" s="21"/>
      <c r="AP529" s="21"/>
      <c r="AQ529" s="21"/>
      <c r="AR529" s="21"/>
      <c r="AS529" s="200"/>
      <c r="AT529" s="23"/>
      <c r="AU529" s="200"/>
      <c r="AV529" s="23"/>
      <c r="AW529" s="21"/>
      <c r="AX529" s="21"/>
      <c r="AY529" s="21"/>
      <c r="AZ529" s="21"/>
      <c r="BA529" s="20"/>
      <c r="BB529" s="23"/>
      <c r="BC529" s="200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9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0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3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209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0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3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98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0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00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408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0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0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254.2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0"/>
      <c r="N534" s="28"/>
      <c r="O534" s="1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0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61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00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49.2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00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49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00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49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0"/>
      <c r="N538" s="23"/>
      <c r="O538" s="23"/>
      <c r="P538" s="23"/>
      <c r="Q538" s="23"/>
      <c r="R538" s="23"/>
      <c r="S538" s="23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00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49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0"/>
      <c r="N539" s="28"/>
      <c r="O539" s="1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49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67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3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5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63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4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63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409.6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0"/>
      <c r="BC544" s="2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52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20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9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20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0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20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9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0"/>
      <c r="AH549" s="29"/>
      <c r="AI549" s="29"/>
      <c r="AJ549" s="21"/>
      <c r="AK549" s="200"/>
      <c r="AL549" s="29"/>
      <c r="AM549" s="29"/>
      <c r="AN549" s="21"/>
      <c r="AO549" s="21"/>
      <c r="AP549" s="21"/>
      <c r="AQ549" s="21"/>
      <c r="AR549" s="21"/>
      <c r="AS549" s="200"/>
      <c r="AT549" s="29"/>
      <c r="AU549" s="200"/>
      <c r="AV549" s="29"/>
      <c r="AW549" s="21"/>
      <c r="AX549" s="21"/>
      <c r="AY549" s="21"/>
      <c r="AZ549" s="21"/>
      <c r="BA549" s="20"/>
      <c r="BB549" s="23"/>
      <c r="BC549" s="200"/>
      <c r="BD549" s="29"/>
      <c r="BE549" s="29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44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9"/>
      <c r="AI550" s="29"/>
      <c r="AJ550" s="21"/>
      <c r="AK550" s="200"/>
      <c r="AL550" s="29"/>
      <c r="AM550" s="29"/>
      <c r="AN550" s="21"/>
      <c r="AO550" s="21"/>
      <c r="AP550" s="21"/>
      <c r="AQ550" s="21"/>
      <c r="AR550" s="21"/>
      <c r="AS550" s="200"/>
      <c r="AT550" s="29"/>
      <c r="AU550" s="200"/>
      <c r="AV550" s="29"/>
      <c r="AW550" s="21"/>
      <c r="AX550" s="21"/>
      <c r="AY550" s="21"/>
      <c r="AZ550" s="21"/>
      <c r="BA550" s="20"/>
      <c r="BB550" s="23"/>
      <c r="BC550" s="200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4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0"/>
      <c r="AH551" s="29"/>
      <c r="AI551" s="29"/>
      <c r="AJ551" s="21"/>
      <c r="AK551" s="200"/>
      <c r="AL551" s="29"/>
      <c r="AM551" s="29"/>
      <c r="AN551" s="21"/>
      <c r="AO551" s="21"/>
      <c r="AP551" s="21"/>
      <c r="AQ551" s="21"/>
      <c r="AR551" s="21"/>
      <c r="AS551" s="200"/>
      <c r="AT551" s="29"/>
      <c r="AU551" s="200"/>
      <c r="AV551" s="29"/>
      <c r="AW551" s="21"/>
      <c r="AX551" s="21"/>
      <c r="AY551" s="21"/>
      <c r="AZ551" s="21"/>
      <c r="BA551" s="20"/>
      <c r="BB551" s="23"/>
      <c r="BC551" s="200"/>
      <c r="BD551" s="29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4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0"/>
      <c r="AH552" s="29"/>
      <c r="AI552" s="29"/>
      <c r="AJ552" s="21"/>
      <c r="AK552" s="200"/>
      <c r="AL552" s="29"/>
      <c r="AM552" s="29"/>
      <c r="AN552" s="21"/>
      <c r="AO552" s="21"/>
      <c r="AP552" s="21"/>
      <c r="AQ552" s="21"/>
      <c r="AR552" s="21"/>
      <c r="AS552" s="200"/>
      <c r="AT552" s="29"/>
      <c r="AU552" s="200"/>
      <c r="AV552" s="29"/>
      <c r="AW552" s="21"/>
      <c r="AX552" s="21"/>
      <c r="AY552" s="21"/>
      <c r="AZ552" s="21"/>
      <c r="BA552" s="20"/>
      <c r="BB552" s="23"/>
      <c r="BC552" s="200"/>
      <c r="BD552" s="29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4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9"/>
      <c r="AI553" s="29"/>
      <c r="AJ553" s="21"/>
      <c r="AK553" s="200"/>
      <c r="AL553" s="29"/>
      <c r="AM553" s="29"/>
      <c r="AN553" s="21"/>
      <c r="AO553" s="21"/>
      <c r="AP553" s="21"/>
      <c r="AQ553" s="21"/>
      <c r="AR553" s="21"/>
      <c r="AS553" s="200"/>
      <c r="AT553" s="29"/>
      <c r="AU553" s="200"/>
      <c r="AV553" s="29"/>
      <c r="AW553" s="21"/>
      <c r="AX553" s="21"/>
      <c r="AY553" s="21"/>
      <c r="AZ553" s="21"/>
      <c r="BA553" s="20"/>
      <c r="BB553" s="23"/>
      <c r="BC553" s="200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9"/>
      <c r="AI554" s="29"/>
      <c r="AJ554" s="21"/>
      <c r="AK554" s="200"/>
      <c r="AL554" s="29"/>
      <c r="AM554" s="29"/>
      <c r="AN554" s="21"/>
      <c r="AO554" s="21"/>
      <c r="AP554" s="21"/>
      <c r="AQ554" s="21"/>
      <c r="AR554" s="21"/>
      <c r="AS554" s="200"/>
      <c r="AT554" s="29"/>
      <c r="AU554" s="200"/>
      <c r="AV554" s="29"/>
      <c r="AW554" s="21"/>
      <c r="AX554" s="21"/>
      <c r="AY554" s="21"/>
      <c r="AZ554" s="21"/>
      <c r="BA554" s="20"/>
      <c r="BB554" s="23"/>
      <c r="BC554" s="200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63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8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0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6.2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0"/>
      <c r="BD557" s="63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408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200"/>
      <c r="BD558" s="20"/>
      <c r="BE558" s="20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56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0"/>
      <c r="BD559" s="63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32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0"/>
      <c r="BD560" s="29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32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0"/>
      <c r="BD561" s="63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46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84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3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184"/>
      <c r="BD563" s="185"/>
      <c r="BE563" s="29"/>
      <c r="BF563" s="21"/>
      <c r="BG563" s="21"/>
      <c r="BH563" s="21"/>
      <c r="BI563" s="21"/>
      <c r="BJ563" s="21"/>
      <c r="BK563" s="21"/>
      <c r="BL563" s="21"/>
      <c r="BM563" s="197"/>
      <c r="BN563" s="24"/>
      <c r="BO563" s="21"/>
      <c r="BP563" s="21"/>
      <c r="BQ563" s="23"/>
      <c r="BR563" s="23"/>
      <c r="BS563" s="24"/>
      <c r="BT563" s="25"/>
    </row>
    <row r="564" spans="1:72" s="22" customFormat="1" ht="18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0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184"/>
      <c r="BD564" s="185"/>
      <c r="BE564" s="29"/>
      <c r="BF564" s="21"/>
      <c r="BG564" s="21"/>
      <c r="BH564" s="21"/>
      <c r="BI564" s="21"/>
      <c r="BJ564" s="21"/>
      <c r="BK564" s="21"/>
      <c r="BL564" s="21"/>
      <c r="BM564" s="197"/>
      <c r="BN564" s="24"/>
      <c r="BO564" s="21"/>
      <c r="BP564" s="21"/>
      <c r="BQ564" s="23"/>
      <c r="BR564" s="23"/>
      <c r="BS564" s="24"/>
      <c r="BT564" s="25"/>
    </row>
    <row r="565" spans="1:72" s="22" customFormat="1" ht="184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0"/>
      <c r="BD565" s="20"/>
      <c r="BE565" s="20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84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184"/>
      <c r="BD566" s="185"/>
      <c r="BE566" s="20"/>
      <c r="BF566" s="21"/>
      <c r="BG566" s="21"/>
      <c r="BH566" s="21"/>
      <c r="BI566" s="21"/>
      <c r="BJ566" s="21"/>
      <c r="BK566" s="21"/>
      <c r="BL566" s="21"/>
      <c r="BM566" s="197"/>
      <c r="BN566" s="24"/>
      <c r="BO566" s="21"/>
      <c r="BP566" s="21"/>
      <c r="BQ566" s="23"/>
      <c r="BR566" s="23"/>
      <c r="BS566" s="24"/>
      <c r="BT566" s="25"/>
    </row>
    <row r="567" spans="1:72" s="22" customFormat="1" ht="189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63"/>
      <c r="O567" s="63"/>
      <c r="P567" s="63"/>
      <c r="Q567" s="63"/>
      <c r="R567" s="63"/>
      <c r="S567" s="63"/>
      <c r="T567" s="6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184"/>
      <c r="BD567" s="185"/>
      <c r="BE567" s="20"/>
      <c r="BF567" s="21"/>
      <c r="BG567" s="21"/>
      <c r="BH567" s="21"/>
      <c r="BI567" s="21"/>
      <c r="BJ567" s="21"/>
      <c r="BK567" s="21"/>
      <c r="BL567" s="21"/>
      <c r="BM567" s="197"/>
      <c r="BN567" s="24"/>
      <c r="BO567" s="21"/>
      <c r="BP567" s="21"/>
      <c r="BQ567" s="23"/>
      <c r="BR567" s="23"/>
      <c r="BS567" s="24"/>
      <c r="BT567" s="25"/>
    </row>
    <row r="568" spans="1:72" s="22" customFormat="1" ht="184.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200"/>
      <c r="BD568" s="20"/>
      <c r="BE568" s="20"/>
      <c r="BF568" s="21"/>
      <c r="BG568" s="21"/>
      <c r="BH568" s="21"/>
      <c r="BI568" s="20"/>
      <c r="BJ568" s="23"/>
      <c r="BK568" s="23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84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186"/>
      <c r="BD569" s="185"/>
      <c r="BE569" s="20"/>
      <c r="BF569" s="21"/>
      <c r="BG569" s="21"/>
      <c r="BH569" s="21"/>
      <c r="BI569" s="20"/>
      <c r="BJ569" s="23"/>
      <c r="BK569" s="23"/>
      <c r="BL569" s="21"/>
      <c r="BM569" s="197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0"/>
      <c r="BD570" s="29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184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0"/>
      <c r="BD571" s="23"/>
      <c r="BE571" s="20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9"/>
      <c r="BE572" s="29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200"/>
      <c r="BD573" s="23"/>
      <c r="BE573" s="20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212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3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00"/>
      <c r="BD574" s="23"/>
      <c r="BE574" s="2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409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0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00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6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0"/>
      <c r="N576" s="28"/>
      <c r="O576" s="18"/>
      <c r="P576" s="28"/>
      <c r="Q576" s="28"/>
      <c r="R576" s="28"/>
      <c r="S576" s="28"/>
      <c r="T576" s="28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222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00"/>
      <c r="BD577" s="23"/>
      <c r="BE577" s="23"/>
      <c r="BF577" s="21"/>
      <c r="BG577" s="21"/>
      <c r="BH577" s="21"/>
      <c r="BI577" s="21"/>
      <c r="BJ577" s="21"/>
      <c r="BK577" s="20"/>
      <c r="BL577" s="23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22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0"/>
      <c r="O578" s="20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8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222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25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0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00"/>
      <c r="BD580" s="23"/>
      <c r="BE580" s="23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82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0"/>
      <c r="N581" s="28"/>
      <c r="O581" s="18"/>
      <c r="P581" s="28"/>
      <c r="Q581" s="28"/>
      <c r="R581" s="28"/>
      <c r="S581" s="28"/>
      <c r="T581" s="28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29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409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0"/>
      <c r="AH583" s="23"/>
      <c r="AI583" s="23"/>
      <c r="AJ583" s="23"/>
      <c r="AK583" s="200"/>
      <c r="AL583" s="23"/>
      <c r="AM583" s="23"/>
      <c r="AN583" s="21"/>
      <c r="AO583" s="21"/>
      <c r="AP583" s="21"/>
      <c r="AQ583" s="21"/>
      <c r="AR583" s="21"/>
      <c r="AS583" s="200"/>
      <c r="AT583" s="23"/>
      <c r="AU583" s="200"/>
      <c r="AV583" s="23"/>
      <c r="AW583" s="21"/>
      <c r="AX583" s="21"/>
      <c r="AY583" s="21"/>
      <c r="AZ583" s="21"/>
      <c r="BA583" s="20"/>
      <c r="BB583" s="23"/>
      <c r="BC583" s="200"/>
      <c r="BD583" s="23"/>
      <c r="BE583" s="23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4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8"/>
      <c r="O584" s="18"/>
      <c r="P584" s="28"/>
      <c r="Q584" s="28"/>
      <c r="R584" s="28"/>
      <c r="S584" s="28"/>
      <c r="T584" s="2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0"/>
      <c r="AJ584" s="23"/>
      <c r="AK584" s="23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3"/>
      <c r="BC584" s="200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4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0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0"/>
      <c r="AJ585" s="23"/>
      <c r="AK585" s="23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3"/>
      <c r="BC585" s="200"/>
      <c r="BD585" s="23"/>
      <c r="BE585" s="23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4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0"/>
      <c r="N586" s="23"/>
      <c r="O586" s="23"/>
      <c r="P586" s="23"/>
      <c r="Q586" s="23"/>
      <c r="R586" s="23"/>
      <c r="S586" s="23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0"/>
      <c r="AJ586" s="23"/>
      <c r="AK586" s="23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0"/>
      <c r="BB586" s="23"/>
      <c r="BC586" s="200"/>
      <c r="BD586" s="23"/>
      <c r="BE586" s="23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41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0"/>
      <c r="N587" s="28"/>
      <c r="O587" s="18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0"/>
      <c r="AJ587" s="23"/>
      <c r="AK587" s="23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0"/>
      <c r="BB587" s="23"/>
      <c r="BC587" s="200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0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3"/>
      <c r="AK588" s="23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3"/>
      <c r="BC588" s="200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0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0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00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0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0"/>
      <c r="N590" s="28"/>
      <c r="O590" s="18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0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0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00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0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0"/>
      <c r="P593" s="20"/>
      <c r="Q593" s="20"/>
      <c r="R593" s="20"/>
      <c r="S593" s="20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8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0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0"/>
      <c r="P594" s="20"/>
      <c r="Q594" s="20"/>
      <c r="R594" s="20"/>
      <c r="S594" s="20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0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0"/>
      <c r="AJ595" s="23"/>
      <c r="AK595" s="23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0"/>
      <c r="BB595" s="23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0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8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0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0"/>
      <c r="Q597" s="20"/>
      <c r="R597" s="20"/>
      <c r="S597" s="20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0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59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9"/>
      <c r="O599" s="29"/>
      <c r="P599" s="29"/>
      <c r="Q599" s="29"/>
      <c r="R599" s="29"/>
      <c r="S599" s="29"/>
      <c r="T599" s="29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00"/>
      <c r="BD599" s="29"/>
      <c r="BE599" s="29"/>
      <c r="BF599" s="21"/>
      <c r="BG599" s="21"/>
      <c r="BH599" s="21"/>
      <c r="BI599" s="20"/>
      <c r="BJ599" s="63"/>
      <c r="BK599" s="29"/>
      <c r="BL599" s="21"/>
      <c r="BM599" s="197"/>
      <c r="BN599" s="24"/>
      <c r="BO599" s="21"/>
      <c r="BP599" s="21"/>
      <c r="BQ599" s="23"/>
      <c r="BR599" s="23"/>
      <c r="BS599" s="24"/>
      <c r="BT599" s="25"/>
    </row>
    <row r="600" spans="1:72" s="22" customFormat="1" ht="244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0"/>
      <c r="O600" s="20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00"/>
      <c r="BD600" s="187"/>
      <c r="BE600" s="29"/>
      <c r="BF600" s="21"/>
      <c r="BG600" s="21"/>
      <c r="BH600" s="21"/>
      <c r="BI600" s="20"/>
      <c r="BJ600" s="63"/>
      <c r="BK600" s="29"/>
      <c r="BL600" s="21"/>
      <c r="BM600" s="197"/>
      <c r="BN600" s="24"/>
      <c r="BO600" s="21"/>
      <c r="BP600" s="21"/>
      <c r="BQ600" s="23"/>
      <c r="BR600" s="23"/>
      <c r="BS600" s="24"/>
      <c r="BT600" s="25"/>
    </row>
    <row r="601" spans="1:72" s="22" customFormat="1" ht="219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63"/>
      <c r="O601" s="63"/>
      <c r="P601" s="63"/>
      <c r="Q601" s="63"/>
      <c r="R601" s="63"/>
      <c r="S601" s="63"/>
      <c r="T601" s="6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6"/>
      <c r="BD601" s="188"/>
      <c r="BE601" s="189"/>
      <c r="BF601" s="21"/>
      <c r="BG601" s="21"/>
      <c r="BH601" s="21"/>
      <c r="BI601" s="21"/>
      <c r="BJ601" s="21"/>
      <c r="BK601" s="21"/>
      <c r="BL601" s="21"/>
      <c r="BM601" s="197"/>
      <c r="BN601" s="24"/>
      <c r="BO601" s="21"/>
      <c r="BP601" s="21"/>
      <c r="BQ601" s="23"/>
      <c r="BR601" s="23"/>
      <c r="BS601" s="24"/>
      <c r="BT601" s="25"/>
    </row>
    <row r="602" spans="1:72" s="22" customFormat="1" ht="219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9"/>
      <c r="O602" s="29"/>
      <c r="P602" s="29"/>
      <c r="Q602" s="29"/>
      <c r="R602" s="29"/>
      <c r="S602" s="29"/>
      <c r="T602" s="29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00"/>
      <c r="BD602" s="29"/>
      <c r="BE602" s="29"/>
      <c r="BF602" s="21"/>
      <c r="BG602" s="21"/>
      <c r="BH602" s="21"/>
      <c r="BI602" s="21"/>
      <c r="BJ602" s="21"/>
      <c r="BK602" s="21"/>
      <c r="BL602" s="21"/>
      <c r="BM602" s="197"/>
      <c r="BN602" s="24"/>
      <c r="BO602" s="21"/>
      <c r="BP602" s="21"/>
      <c r="BQ602" s="23"/>
      <c r="BR602" s="23"/>
      <c r="BS602" s="24"/>
      <c r="BT602" s="25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6"/>
      <c r="BD603" s="188"/>
      <c r="BE603" s="189"/>
      <c r="BF603" s="21"/>
      <c r="BG603" s="21"/>
      <c r="BH603" s="21"/>
      <c r="BI603" s="21"/>
      <c r="BJ603" s="21"/>
      <c r="BK603" s="21"/>
      <c r="BL603" s="21"/>
      <c r="BM603" s="197"/>
      <c r="BN603" s="24"/>
      <c r="BO603" s="21"/>
      <c r="BP603" s="21"/>
      <c r="BQ603" s="23"/>
      <c r="BR603" s="23"/>
      <c r="BS603" s="24"/>
      <c r="BT603" s="25"/>
    </row>
    <row r="604" spans="1:72" s="22" customFormat="1" ht="409.6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9"/>
      <c r="O604" s="29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00"/>
      <c r="BD604" s="29"/>
      <c r="BE604" s="20"/>
      <c r="BF604" s="21"/>
      <c r="BG604" s="21"/>
      <c r="BH604" s="21"/>
      <c r="BI604" s="21"/>
      <c r="BJ604" s="21"/>
      <c r="BK604" s="21"/>
      <c r="BL604" s="21"/>
      <c r="BM604" s="197"/>
      <c r="BN604" s="24"/>
      <c r="BO604" s="21"/>
      <c r="BP604" s="21"/>
      <c r="BQ604" s="23"/>
      <c r="BR604" s="23"/>
      <c r="BS604" s="24"/>
      <c r="BT604" s="25"/>
    </row>
    <row r="605" spans="1:72" s="22" customFormat="1" ht="409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9"/>
      <c r="O605" s="29"/>
      <c r="P605" s="29"/>
      <c r="Q605" s="29"/>
      <c r="R605" s="29"/>
      <c r="S605" s="29"/>
      <c r="T605" s="29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0"/>
      <c r="AH605" s="29"/>
      <c r="AI605" s="29"/>
      <c r="AJ605" s="21"/>
      <c r="AK605" s="200"/>
      <c r="AL605" s="29"/>
      <c r="AM605" s="29"/>
      <c r="AN605" s="21"/>
      <c r="AO605" s="21"/>
      <c r="AP605" s="21"/>
      <c r="AQ605" s="21"/>
      <c r="AR605" s="21"/>
      <c r="AS605" s="200"/>
      <c r="AT605" s="29"/>
      <c r="AU605" s="200"/>
      <c r="AV605" s="29"/>
      <c r="AW605" s="21"/>
      <c r="AX605" s="21"/>
      <c r="AY605" s="21"/>
      <c r="AZ605" s="21"/>
      <c r="BA605" s="21"/>
      <c r="BB605" s="21"/>
      <c r="BC605" s="200"/>
      <c r="BD605" s="29"/>
      <c r="BE605" s="29"/>
      <c r="BF605" s="21"/>
      <c r="BG605" s="21"/>
      <c r="BH605" s="21"/>
      <c r="BI605" s="21"/>
      <c r="BJ605" s="21"/>
      <c r="BK605" s="21"/>
      <c r="BL605" s="21"/>
      <c r="BM605" s="197"/>
      <c r="BN605" s="24"/>
      <c r="BO605" s="21"/>
      <c r="BP605" s="21"/>
      <c r="BQ605" s="23"/>
      <c r="BR605" s="23"/>
      <c r="BS605" s="24"/>
      <c r="BT605" s="25"/>
    </row>
    <row r="606" spans="1:72" s="22" customFormat="1" ht="137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6"/>
      <c r="BD606" s="188"/>
      <c r="BE606" s="189"/>
      <c r="BF606" s="21"/>
      <c r="BG606" s="21"/>
      <c r="BH606" s="21"/>
      <c r="BI606" s="21"/>
      <c r="BJ606" s="21"/>
      <c r="BK606" s="21"/>
      <c r="BL606" s="21"/>
      <c r="BM606" s="197"/>
      <c r="BN606" s="24"/>
      <c r="BO606" s="21"/>
      <c r="BP606" s="21"/>
      <c r="BQ606" s="23"/>
      <c r="BR606" s="23"/>
      <c r="BS606" s="24"/>
      <c r="BT606" s="25"/>
    </row>
    <row r="607" spans="1:72" s="22" customFormat="1" ht="13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6"/>
      <c r="BD607" s="188"/>
      <c r="BE607" s="189"/>
      <c r="BF607" s="21"/>
      <c r="BG607" s="21"/>
      <c r="BH607" s="21"/>
      <c r="BI607" s="21"/>
      <c r="BJ607" s="21"/>
      <c r="BK607" s="21"/>
      <c r="BL607" s="21"/>
      <c r="BM607" s="197"/>
      <c r="BN607" s="24"/>
      <c r="BO607" s="21"/>
      <c r="BP607" s="21"/>
      <c r="BQ607" s="23"/>
      <c r="BR607" s="23"/>
      <c r="BS607" s="24"/>
      <c r="BT607" s="25"/>
    </row>
    <row r="608" spans="1:72" s="22" customFormat="1" ht="13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6"/>
      <c r="BD608" s="188"/>
      <c r="BE608" s="189"/>
      <c r="BF608" s="21"/>
      <c r="BG608" s="21"/>
      <c r="BH608" s="21"/>
      <c r="BI608" s="21"/>
      <c r="BJ608" s="21"/>
      <c r="BK608" s="21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4" s="22" customFormat="1" ht="13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6"/>
      <c r="BD609" s="188"/>
      <c r="BE609" s="18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4" s="22" customFormat="1" ht="13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6"/>
      <c r="BD610" s="188"/>
      <c r="BE610" s="18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4" s="22" customFormat="1" ht="29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0"/>
      <c r="BB611" s="21"/>
      <c r="BC611" s="200"/>
      <c r="BD611" s="29"/>
      <c r="BE611" s="20"/>
      <c r="BF611" s="23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4" s="22" customFormat="1" ht="29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0"/>
      <c r="BB612" s="21"/>
      <c r="BC612" s="200"/>
      <c r="BD612" s="182"/>
      <c r="BE612" s="20"/>
      <c r="BF612" s="23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4" s="22" customFormat="1" ht="19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3"/>
      <c r="O613" s="23"/>
      <c r="P613" s="23"/>
      <c r="Q613" s="23"/>
      <c r="R613" s="23"/>
      <c r="S613" s="23"/>
      <c r="T613" s="20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00"/>
      <c r="BD613" s="20"/>
      <c r="BE613" s="20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4" s="22" customFormat="1" ht="19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3"/>
      <c r="O614" s="23"/>
      <c r="P614" s="23"/>
      <c r="Q614" s="23"/>
      <c r="R614" s="23"/>
      <c r="S614" s="23"/>
      <c r="T614" s="20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4"/>
      <c r="BD614" s="189"/>
      <c r="BE614" s="189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4" s="22" customFormat="1" ht="279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190"/>
      <c r="O615" s="190"/>
      <c r="P615" s="190"/>
      <c r="Q615" s="190"/>
      <c r="R615" s="190"/>
      <c r="S615" s="190"/>
      <c r="T615" s="190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00"/>
      <c r="BD615" s="63"/>
      <c r="BE615" s="63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3"/>
      <c r="BR615" s="23"/>
      <c r="BS615" s="24"/>
      <c r="BT615" s="25"/>
    </row>
    <row r="616" spans="1:74" s="22" customFormat="1" ht="17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3"/>
      <c r="O616" s="23"/>
      <c r="P616" s="23"/>
      <c r="Q616" s="23"/>
      <c r="R616" s="23"/>
      <c r="S616" s="23"/>
      <c r="T616" s="2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00"/>
      <c r="BD616" s="23"/>
      <c r="BE616" s="23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4" s="22" customFormat="1" ht="129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91"/>
      <c r="BD617" s="29"/>
      <c r="BE617" s="29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4" s="22" customFormat="1" ht="187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9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00"/>
      <c r="BD618" s="23"/>
      <c r="BE618" s="23"/>
      <c r="BF618" s="21"/>
      <c r="BG618" s="21"/>
      <c r="BH618" s="21"/>
      <c r="BI618" s="21"/>
      <c r="BJ618" s="21"/>
      <c r="BK618" s="21"/>
      <c r="BL618" s="23"/>
      <c r="BM618" s="21"/>
      <c r="BN618" s="24"/>
      <c r="BO618" s="21"/>
      <c r="BP618" s="21"/>
      <c r="BQ618" s="21"/>
      <c r="BR618" s="21"/>
      <c r="BS618" s="23"/>
      <c r="BT618" s="24"/>
      <c r="BU618" s="25"/>
      <c r="BV618" s="30"/>
    </row>
    <row r="619" spans="1:74" s="22" customFormat="1" ht="187.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0"/>
      <c r="N619" s="28"/>
      <c r="O619" s="18"/>
      <c r="P619" s="28"/>
      <c r="Q619" s="28"/>
      <c r="R619" s="28"/>
      <c r="S619" s="28"/>
      <c r="T619" s="2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3"/>
      <c r="BM619" s="21"/>
      <c r="BN619" s="24"/>
      <c r="BO619" s="25"/>
      <c r="BP619" s="21"/>
      <c r="BQ619" s="21"/>
      <c r="BR619" s="21"/>
      <c r="BS619" s="23"/>
      <c r="BT619" s="24"/>
      <c r="BU619" s="25"/>
      <c r="BV619" s="30"/>
    </row>
    <row r="620" spans="1:74" s="22" customFormat="1" ht="409.6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3"/>
      <c r="AU620" s="21"/>
      <c r="AV620" s="23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3"/>
      <c r="BM620" s="21"/>
      <c r="BN620" s="24"/>
      <c r="BO620" s="25"/>
      <c r="BP620" s="21"/>
      <c r="BQ620" s="21"/>
      <c r="BR620" s="21"/>
      <c r="BS620" s="23"/>
      <c r="BT620" s="24"/>
      <c r="BU620" s="25"/>
      <c r="BV620" s="30"/>
    </row>
    <row r="621" spans="1:74" s="22" customFormat="1" ht="40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00"/>
      <c r="BD621" s="23"/>
      <c r="BE621" s="23"/>
      <c r="BF621" s="21"/>
      <c r="BG621" s="21"/>
      <c r="BH621" s="21"/>
      <c r="BI621" s="21"/>
      <c r="BJ621" s="21"/>
      <c r="BK621" s="21"/>
      <c r="BL621" s="23"/>
      <c r="BM621" s="21"/>
      <c r="BN621" s="24"/>
      <c r="BO621" s="25"/>
      <c r="BP621" s="21"/>
      <c r="BQ621" s="21"/>
      <c r="BR621" s="21"/>
      <c r="BS621" s="23"/>
      <c r="BT621" s="24"/>
      <c r="BU621" s="25"/>
      <c r="BV621" s="30"/>
    </row>
    <row r="622" spans="1:74" s="22" customFormat="1" ht="194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0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3"/>
      <c r="BM622" s="21"/>
      <c r="BN622" s="24"/>
      <c r="BO622" s="25"/>
      <c r="BP622" s="36"/>
      <c r="BQ622" s="36"/>
      <c r="BR622" s="36"/>
      <c r="BS622" s="40"/>
      <c r="BT622" s="26"/>
      <c r="BU622" s="36"/>
      <c r="BV622" s="30"/>
    </row>
    <row r="623" spans="1:74" s="22" customFormat="1" ht="219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4"/>
      <c r="BO623" s="25"/>
      <c r="BP623" s="36"/>
      <c r="BQ623" s="36"/>
      <c r="BR623" s="36"/>
      <c r="BS623" s="40"/>
      <c r="BT623" s="26"/>
      <c r="BU623" s="36"/>
      <c r="BV623" s="30"/>
    </row>
    <row r="624" spans="1:74" s="22" customFormat="1" ht="198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21"/>
      <c r="N624" s="182"/>
      <c r="O624" s="182"/>
      <c r="P624" s="182"/>
      <c r="Q624" s="182"/>
      <c r="R624" s="182"/>
      <c r="S624" s="182"/>
      <c r="T624" s="182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3"/>
      <c r="BM624" s="21"/>
      <c r="BN624" s="24"/>
      <c r="BO624" s="25"/>
      <c r="BP624" s="21"/>
      <c r="BQ624" s="21"/>
      <c r="BR624" s="21"/>
      <c r="BS624" s="23"/>
      <c r="BT624" s="24"/>
      <c r="BU624" s="25"/>
      <c r="BV624" s="30"/>
    </row>
    <row r="625" spans="1:74" s="22" customFormat="1" ht="198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3"/>
      <c r="BM625" s="21"/>
      <c r="BN625" s="24"/>
      <c r="BO625" s="25"/>
      <c r="BP625" s="21"/>
      <c r="BQ625" s="21"/>
      <c r="BR625" s="21"/>
      <c r="BS625" s="23"/>
      <c r="BT625" s="24"/>
      <c r="BU625" s="25"/>
      <c r="BV625" s="30"/>
    </row>
    <row r="626" spans="1:74" s="22" customFormat="1" ht="198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28"/>
      <c r="O626" s="18"/>
      <c r="P626" s="28"/>
      <c r="Q626" s="28"/>
      <c r="R626" s="28"/>
      <c r="S626" s="28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21"/>
      <c r="BQ626" s="21"/>
      <c r="BR626" s="21"/>
      <c r="BS626" s="23"/>
      <c r="BT626" s="24"/>
      <c r="BU626" s="25"/>
      <c r="BV626" s="30"/>
    </row>
    <row r="627" spans="1:74" s="22" customFormat="1" ht="146.2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20"/>
      <c r="M627" s="21"/>
      <c r="N627" s="28"/>
      <c r="O627" s="1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3"/>
      <c r="BM627" s="21"/>
      <c r="BN627" s="24"/>
      <c r="BO627" s="25"/>
      <c r="BP627" s="21"/>
      <c r="BQ627" s="21"/>
      <c r="BR627" s="21"/>
      <c r="BS627" s="23"/>
      <c r="BT627" s="24"/>
      <c r="BU627" s="25"/>
      <c r="BV627" s="30"/>
    </row>
    <row r="628" spans="1:74" s="22" customFormat="1" ht="227.2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28"/>
      <c r="O628" s="18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154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8"/>
      <c r="O629" s="28"/>
      <c r="P629" s="28"/>
      <c r="Q629" s="28"/>
      <c r="R629" s="28"/>
      <c r="S629" s="28"/>
      <c r="T629" s="2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54.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36"/>
      <c r="BQ630" s="36"/>
      <c r="BR630" s="36"/>
      <c r="BS630" s="40"/>
      <c r="BT630" s="26"/>
      <c r="BU630" s="36"/>
      <c r="BV630" s="30"/>
    </row>
    <row r="631" spans="1:74" s="22" customFormat="1" ht="182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3"/>
      <c r="O631" s="23"/>
      <c r="P631" s="23"/>
      <c r="Q631" s="23"/>
      <c r="R631" s="23"/>
      <c r="S631" s="23"/>
      <c r="T631" s="23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3"/>
      <c r="BL631" s="21"/>
      <c r="BM631" s="21"/>
      <c r="BN631" s="24"/>
      <c r="BO631" s="25"/>
      <c r="BP631" s="36"/>
      <c r="BQ631" s="36"/>
      <c r="BR631" s="36"/>
      <c r="BS631" s="40"/>
      <c r="BT631" s="26"/>
      <c r="BU631" s="36"/>
      <c r="BV631" s="30"/>
    </row>
    <row r="632" spans="1:74" s="22" customFormat="1" ht="182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3"/>
      <c r="O632" s="23"/>
      <c r="P632" s="23"/>
      <c r="Q632" s="23"/>
      <c r="R632" s="23"/>
      <c r="S632" s="23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4"/>
      <c r="BO632" s="25"/>
      <c r="BP632" s="36"/>
      <c r="BQ632" s="36"/>
      <c r="BR632" s="36"/>
      <c r="BS632" s="40"/>
      <c r="BT632" s="26"/>
      <c r="BU632" s="36"/>
      <c r="BV632" s="30"/>
    </row>
    <row r="633" spans="1:74" s="22" customFormat="1" ht="312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8"/>
      <c r="O633" s="2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181"/>
      <c r="BD633" s="21"/>
      <c r="BE633" s="21"/>
      <c r="BF633" s="23"/>
      <c r="BG633" s="21"/>
      <c r="BH633" s="21"/>
      <c r="BI633" s="21"/>
      <c r="BJ633" s="21"/>
      <c r="BK633" s="23"/>
      <c r="BL633" s="21"/>
      <c r="BM633" s="21"/>
      <c r="BN633" s="24"/>
      <c r="BO633" s="25"/>
      <c r="BP633" s="26"/>
    </row>
    <row r="634" spans="1:74" s="22" customFormat="1" ht="174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3"/>
      <c r="BG634" s="21"/>
      <c r="BH634" s="21"/>
      <c r="BI634" s="21"/>
      <c r="BJ634" s="21"/>
      <c r="BK634" s="23"/>
      <c r="BL634" s="21"/>
      <c r="BM634" s="21"/>
      <c r="BN634" s="24"/>
      <c r="BO634" s="25"/>
      <c r="BP634" s="26"/>
    </row>
    <row r="635" spans="1:74" s="22" customFormat="1" ht="167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181"/>
      <c r="BD635" s="21"/>
      <c r="BE635" s="21"/>
      <c r="BF635" s="23"/>
      <c r="BG635" s="21"/>
      <c r="BH635" s="21"/>
      <c r="BI635" s="21"/>
      <c r="BJ635" s="21"/>
      <c r="BK635" s="23"/>
      <c r="BL635" s="21"/>
      <c r="BM635" s="21"/>
      <c r="BN635" s="24"/>
      <c r="BO635" s="25"/>
      <c r="BP635" s="26"/>
    </row>
    <row r="636" spans="1:74" s="22" customFormat="1" ht="167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3"/>
      <c r="O636" s="23"/>
      <c r="P636" s="23"/>
      <c r="Q636" s="23"/>
      <c r="R636" s="23"/>
      <c r="S636" s="23"/>
      <c r="T636" s="23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3"/>
      <c r="BG636" s="21"/>
      <c r="BH636" s="21"/>
      <c r="BI636" s="21"/>
      <c r="BJ636" s="21"/>
      <c r="BK636" s="23"/>
      <c r="BL636" s="21"/>
      <c r="BM636" s="21"/>
      <c r="BN636" s="24"/>
      <c r="BO636" s="25"/>
      <c r="BP636" s="26"/>
    </row>
    <row r="637" spans="1:74" s="22" customFormat="1" ht="167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3"/>
      <c r="O637" s="23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3"/>
      <c r="BG637" s="21"/>
      <c r="BH637" s="21"/>
      <c r="BI637" s="21"/>
      <c r="BJ637" s="21"/>
      <c r="BK637" s="23"/>
      <c r="BL637" s="21"/>
      <c r="BM637" s="21"/>
      <c r="BN637" s="24"/>
      <c r="BO637" s="25"/>
      <c r="BP637" s="26"/>
    </row>
    <row r="638" spans="1:74" s="22" customFormat="1" ht="372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18"/>
      <c r="O638" s="18"/>
      <c r="P638" s="18"/>
      <c r="Q638" s="18"/>
      <c r="R638" s="18"/>
      <c r="S638" s="18"/>
      <c r="T638" s="1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4"/>
      <c r="BO638" s="21"/>
      <c r="BP638" s="21"/>
      <c r="BQ638" s="21"/>
      <c r="BR638" s="21"/>
    </row>
    <row r="639" spans="1:74" s="22" customFormat="1" ht="257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18"/>
      <c r="O639" s="18"/>
      <c r="P639" s="27"/>
      <c r="Q639" s="27"/>
      <c r="R639" s="27"/>
      <c r="S639" s="27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1"/>
      <c r="BR639" s="21"/>
    </row>
    <row r="640" spans="1:74" s="22" customFormat="1" ht="254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18"/>
      <c r="O640" s="18"/>
      <c r="P640" s="27"/>
      <c r="Q640" s="27"/>
      <c r="R640" s="27"/>
      <c r="S640" s="27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4"/>
      <c r="BO640" s="21"/>
      <c r="BP640" s="21"/>
      <c r="BQ640" s="21"/>
      <c r="BR640" s="21"/>
    </row>
    <row r="641" spans="1:72" s="22" customFormat="1" ht="319.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3"/>
      <c r="Q641" s="23"/>
      <c r="R641" s="23"/>
      <c r="S641" s="23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4"/>
      <c r="BO641" s="21"/>
      <c r="BP641" s="21"/>
      <c r="BQ641" s="21"/>
      <c r="BR641" s="21"/>
    </row>
    <row r="642" spans="1:72" s="22" customFormat="1" ht="409.6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18"/>
      <c r="M642" s="18"/>
      <c r="N642" s="28"/>
      <c r="O642" s="18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1"/>
      <c r="BR642" s="21"/>
    </row>
    <row r="643" spans="1:72" s="22" customFormat="1" ht="141.7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3"/>
      <c r="O643" s="23"/>
      <c r="P643" s="23"/>
      <c r="Q643" s="23"/>
      <c r="R643" s="23"/>
      <c r="S643" s="23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1"/>
      <c r="BR643" s="21"/>
    </row>
    <row r="644" spans="1:72" s="22" customFormat="1" ht="141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18"/>
      <c r="N644" s="23"/>
      <c r="O644" s="23"/>
      <c r="P644" s="23"/>
      <c r="Q644" s="23"/>
      <c r="R644" s="23"/>
      <c r="S644" s="23"/>
      <c r="T644" s="23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1"/>
      <c r="BR644" s="21"/>
    </row>
    <row r="645" spans="1:72" s="22" customFormat="1" ht="292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7"/>
      <c r="O645" s="18"/>
      <c r="P645" s="27"/>
      <c r="Q645" s="27"/>
      <c r="R645" s="27"/>
      <c r="S645" s="27"/>
      <c r="T645" s="27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4"/>
      <c r="BS645" s="25"/>
      <c r="BT645" s="26"/>
    </row>
    <row r="646" spans="1:72" s="22" customFormat="1" ht="177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18"/>
      <c r="O646" s="18"/>
      <c r="P646" s="27"/>
      <c r="Q646" s="27"/>
      <c r="R646" s="27"/>
      <c r="S646" s="27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1"/>
      <c r="BO646" s="21"/>
      <c r="BP646" s="21"/>
      <c r="BQ646" s="21"/>
      <c r="BR646" s="24"/>
      <c r="BS646" s="25"/>
      <c r="BT646" s="26"/>
    </row>
  </sheetData>
  <autoFilter ref="A2:BV88"/>
  <mergeCells count="9">
    <mergeCell ref="A1:BO1"/>
    <mergeCell ref="A12:M12"/>
    <mergeCell ref="L113:L114"/>
    <mergeCell ref="L362:L363"/>
    <mergeCell ref="L9:L10"/>
    <mergeCell ref="I3:I7"/>
    <mergeCell ref="J3:J7"/>
    <mergeCell ref="J8:J11"/>
    <mergeCell ref="I8:I11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2018-05-14T13:32:26Z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