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9155" windowHeight="104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Лист1!$A$2:$J$97</definedName>
    <definedName name="_xlnm.Print_Titles" localSheetId="0">Лист1!$2:$2</definedName>
    <definedName name="_xlnm.Print_Area" localSheetId="0">Лист1!$A$1:$J$99</definedName>
  </definedNames>
  <calcPr calcId="145621" calcOnSave="0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3" i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3" i="1"/>
  <c r="G98" i="1" l="1"/>
</calcChain>
</file>

<file path=xl/sharedStrings.xml><?xml version="1.0" encoding="utf-8"?>
<sst xmlns="http://schemas.openxmlformats.org/spreadsheetml/2006/main" count="585" uniqueCount="232">
  <si>
    <t>КГ</t>
  </si>
  <si>
    <t>ШТ</t>
  </si>
  <si>
    <t>Наименование / марка</t>
  </si>
  <si>
    <t>№ п.п.</t>
  </si>
  <si>
    <t>Адрес доставки</t>
  </si>
  <si>
    <t>Срок поставки
(с момента заключения договора)</t>
  </si>
  <si>
    <t>Кол-во</t>
  </si>
  <si>
    <t>Плановая цена</t>
  </si>
  <si>
    <t>Стоимость</t>
  </si>
  <si>
    <t>М2</t>
  </si>
  <si>
    <t>ЕИ</t>
  </si>
  <si>
    <t>SAP</t>
  </si>
  <si>
    <t>30 кал. дней*</t>
  </si>
  <si>
    <t>* - Поставки проводятся по заявкам филиала Костромаэнерго</t>
  </si>
  <si>
    <t>ШАЙБА ПЛОСКАЯ 6ММ ОЦИНКОВАННАЯ</t>
  </si>
  <si>
    <t>ГОСТ 11371-78</t>
  </si>
  <si>
    <t>САМОРЕЗ 4,2Х16 ПРЕССШАЙБА, СВЕРЛО</t>
  </si>
  <si>
    <t/>
  </si>
  <si>
    <t>ГАЙКА М5 ОЦИНКОВАННАЯ</t>
  </si>
  <si>
    <t>ГОСТ 5915-70</t>
  </si>
  <si>
    <t>ГОСТ 17473-80</t>
  </si>
  <si>
    <t>ГАЙКА М6 ОЦИНКОВАННАЯ</t>
  </si>
  <si>
    <t>ВИНТ М4Х10 ОЦИНКОВАННЫЙ</t>
  </si>
  <si>
    <t>БОЛТ М8Х25 ОЦИНКОВАННЫЙ</t>
  </si>
  <si>
    <t>ГОСТ 7798-70</t>
  </si>
  <si>
    <t>ШАЙБА ПЛОСКАЯ 10ММ ОЦИНКОВАННАЯ</t>
  </si>
  <si>
    <t>ШАЙБА ПЛОСКАЯ 12ММ ОЦИНКОВАННАЯ</t>
  </si>
  <si>
    <t>ШАЙБА ПЛОСКАЯ 8ММ ОЦИНКОВАННАЯ</t>
  </si>
  <si>
    <t>ГАЙКА М10 ОЦИНКОВАННАЯ</t>
  </si>
  <si>
    <t>БОЛТ М12Х60 ОЦИНКОВАННЫЙ</t>
  </si>
  <si>
    <t>ГАЙКА М12 ОЦИНКОВАННАЯ</t>
  </si>
  <si>
    <t>ДЮБЕЛЬ 6Х40 ПЛАСТМАССОВЫЙ</t>
  </si>
  <si>
    <t>ДЮБЕЛЬ-ГВОЗДЬ 6Х80</t>
  </si>
  <si>
    <t>ГАЙКА М16 ОЦИНКОВАННАЯ</t>
  </si>
  <si>
    <t>БОЛТ М8Х40 ОЦИНКОВАННЫЙ</t>
  </si>
  <si>
    <t>БОЛТ М10Х50 ОЦИНКОВАННЫЙ</t>
  </si>
  <si>
    <t>БОЛТ М12Х50 ОЦИНКОВАННЫЙ</t>
  </si>
  <si>
    <t>ШАЙБА ПЛОСКАЯ 16ММ ОЦИНКОВАННАЯ</t>
  </si>
  <si>
    <t>БОЛТ М16Х50 ОЦИНКОВАННЫЙ</t>
  </si>
  <si>
    <t>ГОСТ 6402-70</t>
  </si>
  <si>
    <t>БОЛТ М10Х30 ОЦИНКОВАННЫЙ</t>
  </si>
  <si>
    <t>БОЛТ М10Х40 ОЦИНКОВАННЫЙ</t>
  </si>
  <si>
    <t>БОЛТ М12Х40 ОЦИНКОВАННЫЙ</t>
  </si>
  <si>
    <t>ГВОЗДЬ 4,0Х100</t>
  </si>
  <si>
    <t>ГВОЗДЬ 3,0Х70</t>
  </si>
  <si>
    <t>ГОСТ 4028-63</t>
  </si>
  <si>
    <t>ШАЙБА ПРУЖИННАЯ 6ММ</t>
  </si>
  <si>
    <t>БОЛТ М8Х50 ОЦИНКОВАННЫЙ</t>
  </si>
  <si>
    <t>ГОСТ7798-70</t>
  </si>
  <si>
    <t>ШАЙБА ПРУЖИННАЯ 8ММ</t>
  </si>
  <si>
    <t>ШАЙБА ПРУЖИННАЯ 10ММ</t>
  </si>
  <si>
    <t>ШАЙБА ПРУЖИННАЯ 12ММ</t>
  </si>
  <si>
    <t>ШАЙБА ПРУЖИННАЯ 16ММ</t>
  </si>
  <si>
    <t>ГАЙКА М30</t>
  </si>
  <si>
    <t>БОЛТ М6Х30 ОЦИНКОВАННЫЙ</t>
  </si>
  <si>
    <t>БОЛТ М6Х45 ОЦИНКОВАННЫЙ</t>
  </si>
  <si>
    <t>БОЛТ М16Х120 ОЦИНКОВАННЫЙ</t>
  </si>
  <si>
    <t>БОЛТ АНКЕРНЫЙ 10Х97 С ГАЙКОЙ</t>
  </si>
  <si>
    <t>ГОСТ 24379.1-80</t>
  </si>
  <si>
    <t>ДЮБЕЛЬ ДЛЯ ИЗОЛЯЦИИ IZO 10Х90</t>
  </si>
  <si>
    <t>БОЛТ М10Х25 ОЦИНКОВАННЫЙ</t>
  </si>
  <si>
    <t>ШАЙБА УВЕЛИЧЕННАЯ 16ММ ЛАТУННАЯ</t>
  </si>
  <si>
    <t>ГОСТ 6958-78</t>
  </si>
  <si>
    <t>ШАЙБА УВЕЛИЧЕННАЯ 12ММ ЛАТУННАЯ</t>
  </si>
  <si>
    <t>ГВОЗДЬ 4,0Х120</t>
  </si>
  <si>
    <t>СЕТКА КЛАДОЧНАЯ 3ВР1 50/50 1,0Х2,0М</t>
  </si>
  <si>
    <t>ГОСТ 8478-81</t>
  </si>
  <si>
    <t>ШПЛИНТ 4,0Х36</t>
  </si>
  <si>
    <t>ГОСТ 397-79</t>
  </si>
  <si>
    <t>ГВОЗДЬ ШИФЕРНЫЙ 4,5Х120</t>
  </si>
  <si>
    <t>ГОСТ 9870-61</t>
  </si>
  <si>
    <t>ГАЙКА М12 ЛАТУННАЯ</t>
  </si>
  <si>
    <t>ГАЙКА М16 ЛАТУННАЯ</t>
  </si>
  <si>
    <t>ГАЙКА М8 ОЦИНКОВАННАЯ</t>
  </si>
  <si>
    <t>САМОРЕЗ ШСГД 3,5Х55 РЕДКАЯ РЕЗЬБА ОЦИНК.</t>
  </si>
  <si>
    <t>САМОРЕЗ ШСГД 3,5Х45 РЕДКАЯ РЕЗЬБА ОЦИНК.</t>
  </si>
  <si>
    <t>САМОРЕЗ ШСГМ 3,5Х32 ЧАСТАЯ РЕЗЬБА ОКСИД.</t>
  </si>
  <si>
    <t>САМОРЕЗ ШСГМ 3,5Х55 ЧАСТАЯ РЕЗЬБА ОЦИНК.</t>
  </si>
  <si>
    <t>САМОРЕЗ ШСГМ 3,5Х45 ЧАСТАЯ РЕЗЬБА ОЦИНК.</t>
  </si>
  <si>
    <t>САМОРЕЗ ШСГД 3,5Х32 РЕДКАЯ РЕЗЬБА ОЦИНК.</t>
  </si>
  <si>
    <t>САМОРЕЗ ШСГМ 4,8Х100 ЧАСТАЯ РЕЗЬБА ОКСИД</t>
  </si>
  <si>
    <t>САМОРЕЗ ШСГД 3,5Х55 РЕДКАЯ РЕЗЬБА ОКСИД.</t>
  </si>
  <si>
    <t>САМОРЕЗ ШСГД 4,2Х75 РЕДКАЯ РЕЗЬБА ОКСИД.</t>
  </si>
  <si>
    <t>САМОРЕЗ ШСГД 4,8Х100 РЕДКАЯ РЕЗЬБА ОКС.</t>
  </si>
  <si>
    <t>САМОРЕЗ ШСГД 3,5Х32 РЕДКАЯ РЕЗЬБА ОКСИД.</t>
  </si>
  <si>
    <t>САМОРЕЗ ШСГД 4,2Х70 РЕДКАЯ РЕЗЬБА ОКСИД.</t>
  </si>
  <si>
    <t>САМОРЕЗ ШСГД 3,5Х25 РЕДКАЯ РЕЗЬБА ОЦИНК.</t>
  </si>
  <si>
    <t>ЗАКЛЕПКА 4,0Х8 АЛЮМИНИЕВАЯ</t>
  </si>
  <si>
    <t>ГОСТ 10303-80</t>
  </si>
  <si>
    <t>ГАЙКА М4 ОЦИНКОВАННАЯ</t>
  </si>
  <si>
    <t>ШАЙБА ПЛОСКАЯ 4ММ ОЦИНКОВАННАЯ</t>
  </si>
  <si>
    <t>ГАЙКА М20 ЛАТУННАЯ</t>
  </si>
  <si>
    <t>ШАЙБА УВЕЛИЧЕННАЯ 20ММ ЛАТУННАЯ</t>
  </si>
  <si>
    <t>ВИНТ М4Х6 ОЦИНКОВАННЫЙ</t>
  </si>
  <si>
    <t>САМОРЕЗ 4,2Х15 ПРЕССШАЙБА, ОСТРЫЙ</t>
  </si>
  <si>
    <t>DIN 968</t>
  </si>
  <si>
    <t>СЕТКА 2-35-2,0-О ШИРИНА 1500ММ 10М</t>
  </si>
  <si>
    <t>ГОСТ 5336-80</t>
  </si>
  <si>
    <t>ВИНТ М4Х10 ПОЛУСФЕРА С ПРЕССШ. ПОЛН.РЕЗ.</t>
  </si>
  <si>
    <t>DIN 967</t>
  </si>
  <si>
    <t>ГАЙКА М20 ОЦИНКОВАННАЯ</t>
  </si>
  <si>
    <t>СЕТКА 2-50-3,0-О ШИРИНА 2000ММ</t>
  </si>
  <si>
    <t>САМОРЕЗ КРОВ. 4,8Х51 ШЕСТ. ГОЛ. RAL 8017</t>
  </si>
  <si>
    <t>ВИНТ М6Х8 ОЦИНКОВАННЫЙ</t>
  </si>
  <si>
    <t>ШПИЛЬКА АМ4Х50</t>
  </si>
  <si>
    <t>ГОСТ 9066-75</t>
  </si>
  <si>
    <t>ГОСТ</t>
  </si>
  <si>
    <t>Болт анкерный 10х97 с гайкой</t>
  </si>
  <si>
    <t>Болт М10х25 оцинкованный</t>
  </si>
  <si>
    <t>Болт М10х30 оцинкованный</t>
  </si>
  <si>
    <t>Болт М10х40 оцинкованный</t>
  </si>
  <si>
    <t>Болт М10х50 оцинкованный</t>
  </si>
  <si>
    <t>Болт М10х55 оцинкованный</t>
  </si>
  <si>
    <t>Болт М10х80 оцинкованный</t>
  </si>
  <si>
    <t>Болт М12х30 анодированный</t>
  </si>
  <si>
    <t>Болт М12х40 оцинкованный</t>
  </si>
  <si>
    <t>Болт М12х50 оцинкованный</t>
  </si>
  <si>
    <t>Болт М12х55 оцинкованный</t>
  </si>
  <si>
    <t>Болт М12х60 оцинкованный</t>
  </si>
  <si>
    <t>Болт М16х120 оцинкованный</t>
  </si>
  <si>
    <t>Болт М16х50 оцинкованный</t>
  </si>
  <si>
    <t>Болт М6х30 оцинкованный</t>
  </si>
  <si>
    <t>Болт М6х45 оцинкованный</t>
  </si>
  <si>
    <t>Болт М8х25 оцинкованный</t>
  </si>
  <si>
    <t>Болт М8х40 оцинкованный</t>
  </si>
  <si>
    <t>Болт М8х50 оцинкованный</t>
  </si>
  <si>
    <t>Болт М8х55 оцинкованный</t>
  </si>
  <si>
    <t>Болт специальный В40 3.407.1-163.1-21</t>
  </si>
  <si>
    <t>Болт специальный В41 3.407.1-163.1-21</t>
  </si>
  <si>
    <t>Винт М4х10 оцинкованный</t>
  </si>
  <si>
    <t>Винт М4х10 полусфера с прессш. полн.рез.</t>
  </si>
  <si>
    <t>Винт М4х6 оцинкованный</t>
  </si>
  <si>
    <t>Винт М6х8 оцинкованный</t>
  </si>
  <si>
    <t>Гайка М10 оцинкованная</t>
  </si>
  <si>
    <t>Гайка М12 латунная</t>
  </si>
  <si>
    <t>Гайка М12 оцинкованная</t>
  </si>
  <si>
    <t>Гайка М16 латунная</t>
  </si>
  <si>
    <t>Гайка М16 оцинкованная</t>
  </si>
  <si>
    <t>Гайка М20 латунная</t>
  </si>
  <si>
    <t>Гайка М20 оцинкованная</t>
  </si>
  <si>
    <t>Гайка М30</t>
  </si>
  <si>
    <t>Гайка М4 оцинкованная</t>
  </si>
  <si>
    <t>Гайка М5 оцинкованная</t>
  </si>
  <si>
    <t>Гайка М6 оцинкованная</t>
  </si>
  <si>
    <t>Гайка М8 оцинкованная</t>
  </si>
  <si>
    <t>Гвоздь 3,0х70</t>
  </si>
  <si>
    <t>Гвоздь 3,0х80</t>
  </si>
  <si>
    <t>Гвоздь 4,0х100</t>
  </si>
  <si>
    <t>Гвоздь 4,0х120</t>
  </si>
  <si>
    <t>Гвоздь 6,0х200</t>
  </si>
  <si>
    <t>Гвоздь шиферный 4,5х120</t>
  </si>
  <si>
    <t>Дюбель 6х40 пластмассовый</t>
  </si>
  <si>
    <t>Дюбель 6х40 пластмассовый с шурупом</t>
  </si>
  <si>
    <t>Дюбель 6х80 пластмассовый с шурупом</t>
  </si>
  <si>
    <t>Дюбель для изоляции IZO 10х90</t>
  </si>
  <si>
    <t>Дюбель-гвоздь 6х80</t>
  </si>
  <si>
    <t>Заклепка 4,0х8 алюминиевая</t>
  </si>
  <si>
    <t>Проволока колючая КЦ</t>
  </si>
  <si>
    <t>Саморез 4,2х15 прессшайба, острый</t>
  </si>
  <si>
    <t>Саморез 4,2х16 прессшайба, сверло</t>
  </si>
  <si>
    <t>Саморез кров. 4,8х51 шест. гол. RAL 8017</t>
  </si>
  <si>
    <t>Саморез кровельный 4,8х29 шестигр. гол.</t>
  </si>
  <si>
    <t>Саморез ШСГД 3,5х16 редкая резьба оцинк.</t>
  </si>
  <si>
    <t>Саморез ШСГД 3,5х25 редкая резьба оцинк.</t>
  </si>
  <si>
    <t>Саморез ШСГД 3,5х32 редкая резьба оксид.</t>
  </si>
  <si>
    <t>Саморез ШСГД 3,5х32 редкая резьба оцинк.</t>
  </si>
  <si>
    <t>Саморез ШСГД 3,5х45 редкая резьба оксид.</t>
  </si>
  <si>
    <t>Саморез ШСГД 3,5х45 редкая резьба оцинк.</t>
  </si>
  <si>
    <t>Саморез ШСГД 3,5х55 редкая резьба оксид.</t>
  </si>
  <si>
    <t>Саморез ШСГД 3,5х55 редкая резьба оцинк.</t>
  </si>
  <si>
    <t>Саморез ШСГД 4,2х70 редкая резьба оксид.</t>
  </si>
  <si>
    <t>Саморез ШСГД 4,2х75 редкая резьба оксид.</t>
  </si>
  <si>
    <t>Саморез ШСГД 4,8х100 редкая резьба окс.</t>
  </si>
  <si>
    <t>Саморез ШСГД 4,8х130 редкая резьба окс.</t>
  </si>
  <si>
    <t>Саморез ШСГМ 3,5х32 частая резьба оксид.</t>
  </si>
  <si>
    <t>Саморез ШСГМ 3,5х45 частая резьба оцинк.</t>
  </si>
  <si>
    <t>Саморез ШСГМ 3,5х55 частая резьба оцинк.</t>
  </si>
  <si>
    <t>Саморез ШСГМ 4,8х100 частая резьба оксид</t>
  </si>
  <si>
    <t>Сетка 2-35-2,0-О ширина 1500мм 10м</t>
  </si>
  <si>
    <t>Сетка 2-50-3,0-О ширина 2000мм</t>
  </si>
  <si>
    <t>Сетка кладочная 3Вр1 50/50 1,0х2,0м</t>
  </si>
  <si>
    <t>Скоба металлическая двухлапковая d25</t>
  </si>
  <si>
    <t>Скоба металлическая двухлапковая d40</t>
  </si>
  <si>
    <t>Шайба плоская 10мм оцинкованная</t>
  </si>
  <si>
    <t>Шайба плоская 12мм оцинкованная</t>
  </si>
  <si>
    <t>Шайба плоская 16мм оцинкованная</t>
  </si>
  <si>
    <t>Шайба плоская 24мм</t>
  </si>
  <si>
    <t>Шайба плоская 30мм</t>
  </si>
  <si>
    <t>Шайба плоская 4мм оцинкованная</t>
  </si>
  <si>
    <t>Шайба плоская 6мм оцинкованная</t>
  </si>
  <si>
    <t>Шайба плоская 8мм оцинкованная</t>
  </si>
  <si>
    <t>Шайба пружинная 10мм</t>
  </si>
  <si>
    <t>Шайба пружинная 12мм</t>
  </si>
  <si>
    <t>Шайба пружинная 16мм</t>
  </si>
  <si>
    <t>Шайба пружинная 6мм</t>
  </si>
  <si>
    <t>Шайба пружинная 8мм</t>
  </si>
  <si>
    <t>Шайба увеличенная 12мм латунная</t>
  </si>
  <si>
    <t>Шайба увеличенная 16мм латунная</t>
  </si>
  <si>
    <t>Шайба увеличенная 20мм латунная</t>
  </si>
  <si>
    <t>Шпилька АМ4х50</t>
  </si>
  <si>
    <t>Шпилька М16х280</t>
  </si>
  <si>
    <t>Шплинт 4,0х36</t>
  </si>
  <si>
    <t>Номер материала</t>
  </si>
  <si>
    <t>Краткий текст</t>
  </si>
  <si>
    <t>Название стандарта (ГОСТ)</t>
  </si>
  <si>
    <t>ДЮБЕЛЬ 6Х40 ПЛАСТМАССОВЫЙ С ШУРУПОМ</t>
  </si>
  <si>
    <t>ГОСТ 26998-86</t>
  </si>
  <si>
    <t>ПРОВОЛОКА КОЛЮЧАЯ КЦ</t>
  </si>
  <si>
    <t>ГОСТ 285-69</t>
  </si>
  <si>
    <t>БОЛТ СПЕЦИАЛЬНЫЙ В41 3.407.1-163.1-21</t>
  </si>
  <si>
    <t>БОЛТ СПЕЦИАЛЬНЫЙ В40 3.407.1-163.1-21</t>
  </si>
  <si>
    <t>3.407.1-163.1-21</t>
  </si>
  <si>
    <t>ШПИЛЬКА М16Х280</t>
  </si>
  <si>
    <t>ГОСТ 22042-76</t>
  </si>
  <si>
    <t>БОЛТ М10Х80 ОЦИНКОВАННЫЙ</t>
  </si>
  <si>
    <t>ГВОЗДЬ 6,0Х200</t>
  </si>
  <si>
    <t>ШАЙБА ПЛОСКАЯ 30ММ</t>
  </si>
  <si>
    <t>ШАЙБА ПЛОСКАЯ 24ММ</t>
  </si>
  <si>
    <t>ГВОЗДЬ 3,0Х80</t>
  </si>
  <si>
    <t>ДЮБЕЛЬ 6Х80 ПЛАСТМАССОВЫЙ С ШУРУПОМ</t>
  </si>
  <si>
    <t>СКОБА МЕТАЛЛИЧЕСКАЯ ДВУХЛАПКОВАЯ D25</t>
  </si>
  <si>
    <t>СКОБА МЕТАЛЛИЧЕСКАЯ ДВУХЛАПКОВАЯ D40</t>
  </si>
  <si>
    <t>БОЛТ М12Х30 АНОДИРОВАННЫЙ</t>
  </si>
  <si>
    <t>САМОРЕЗ ШСГД 3,5Х16 РЕДКАЯ РЕЗЬБА ОЦИНК.</t>
  </si>
  <si>
    <t>САМОРЕЗ ШСГД 4,8Х130 РЕДКАЯ РЕЗЬБА ОКС.</t>
  </si>
  <si>
    <t>САМОРЕЗ ШСГД 3,5Х45 РЕДКАЯ РЕЗЬБА ОКСИД.</t>
  </si>
  <si>
    <t>САМОРЕЗ КРОВЕЛЬНЫЙ 4,8Х29 ШЕСТИГР. ГОЛ.</t>
  </si>
  <si>
    <t>БОЛТ М8Х55 ОЦИНКОВАННЫЙ</t>
  </si>
  <si>
    <t>БОЛТ М12Х55 ОЦИНКОВАННЫЙ</t>
  </si>
  <si>
    <t>БОЛТ М10Х55 ОЦИНКОВАННЫЙ</t>
  </si>
  <si>
    <t>г. Кострома ул. Катушечная 157, Центральный склад</t>
  </si>
  <si>
    <t>Приложение к ТЗ на поставку метизов в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</si>
</sst>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vertical="top"/>
    </xf>
    <xf numFmtId="2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6" fillId="0" borderId="3" xfId="0" applyNumberFormat="1" applyFont="1" applyFill="1" applyBorder="1" applyAlignment="1">
      <alignment horizontal="right" vertical="center"/>
    </xf>
    <xf numFmtId="2" fontId="3" fillId="0" borderId="0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12 5" xfId="1"/>
    <cellStyle name="Обычный 13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view="pageBreakPreview" zoomScale="70" zoomScaleNormal="80" zoomScaleSheetLayoutView="70" workbookViewId="0">
      <selection activeCell="C8" sqref="C8"/>
    </sheetView>
  </sheetViews>
  <sheetFormatPr defaultRowHeight="15" x14ac:dyDescent="0.25"/>
  <cols>
    <col min="1" max="1" width="4.5703125" style="1" customWidth="1"/>
    <col min="2" max="2" width="9.85546875" style="1" customWidth="1"/>
    <col min="3" max="3" width="41.28515625" customWidth="1"/>
    <col min="4" max="4" width="6.28515625" style="7" customWidth="1"/>
    <col min="5" max="5" width="9.85546875" style="7" customWidth="1"/>
    <col min="6" max="6" width="11.7109375" style="7" hidden="1" customWidth="1"/>
    <col min="7" max="7" width="16.7109375" style="16" hidden="1" customWidth="1"/>
    <col min="8" max="8" width="19.140625" style="13" customWidth="1"/>
    <col min="9" max="9" width="53.140625" customWidth="1"/>
    <col min="10" max="10" width="17" customWidth="1"/>
  </cols>
  <sheetData>
    <row r="1" spans="1:10" ht="29.25" customHeight="1" x14ac:dyDescent="0.25">
      <c r="A1" s="24" t="s">
        <v>231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63" x14ac:dyDescent="0.25">
      <c r="A2" s="6" t="s">
        <v>3</v>
      </c>
      <c r="B2" s="6" t="s">
        <v>11</v>
      </c>
      <c r="C2" s="2" t="s">
        <v>2</v>
      </c>
      <c r="D2" s="2" t="s">
        <v>10</v>
      </c>
      <c r="E2" s="2" t="s">
        <v>6</v>
      </c>
      <c r="F2" s="6" t="s">
        <v>7</v>
      </c>
      <c r="G2" s="14" t="s">
        <v>8</v>
      </c>
      <c r="H2" s="2" t="s">
        <v>106</v>
      </c>
      <c r="I2" s="5" t="s">
        <v>4</v>
      </c>
      <c r="J2" s="5" t="s">
        <v>5</v>
      </c>
    </row>
    <row r="3" spans="1:10" ht="15.75" x14ac:dyDescent="0.25">
      <c r="A3" s="11">
        <v>1</v>
      </c>
      <c r="B3" s="10">
        <v>2250458</v>
      </c>
      <c r="C3" s="8" t="s">
        <v>107</v>
      </c>
      <c r="D3" s="8" t="s">
        <v>1</v>
      </c>
      <c r="E3" s="9">
        <v>16</v>
      </c>
      <c r="F3" s="9">
        <v>28.21</v>
      </c>
      <c r="G3" s="15">
        <f>E3*F3</f>
        <v>451.36</v>
      </c>
      <c r="H3" s="12" t="str">
        <f>VLOOKUP(B3,Лист2!A:C,3,FALSE)</f>
        <v>ГОСТ 24379.1-80</v>
      </c>
      <c r="I3" s="3" t="s">
        <v>230</v>
      </c>
      <c r="J3" s="4" t="s">
        <v>12</v>
      </c>
    </row>
    <row r="4" spans="1:10" ht="15.75" x14ac:dyDescent="0.25">
      <c r="A4" s="11">
        <v>2</v>
      </c>
      <c r="B4" s="10">
        <v>2255884</v>
      </c>
      <c r="C4" s="8" t="s">
        <v>108</v>
      </c>
      <c r="D4" s="8" t="s">
        <v>0</v>
      </c>
      <c r="E4" s="9">
        <v>30.78</v>
      </c>
      <c r="F4" s="9">
        <v>174.92</v>
      </c>
      <c r="G4" s="15">
        <f t="shared" ref="G4:G67" si="0">E4*F4</f>
        <v>5384.0375999999997</v>
      </c>
      <c r="H4" s="12" t="str">
        <f>VLOOKUP(B4,Лист2!A:C,3,FALSE)</f>
        <v>ГОСТ 7798-70</v>
      </c>
      <c r="I4" s="3" t="s">
        <v>230</v>
      </c>
      <c r="J4" s="4" t="s">
        <v>12</v>
      </c>
    </row>
    <row r="5" spans="1:10" ht="15.75" x14ac:dyDescent="0.25">
      <c r="A5" s="11">
        <v>3</v>
      </c>
      <c r="B5" s="10">
        <v>2057187</v>
      </c>
      <c r="C5" s="8" t="s">
        <v>109</v>
      </c>
      <c r="D5" s="8" t="s">
        <v>0</v>
      </c>
      <c r="E5" s="9">
        <v>76.349999999999994</v>
      </c>
      <c r="F5" s="9">
        <v>112.04</v>
      </c>
      <c r="G5" s="15">
        <f t="shared" si="0"/>
        <v>8554.253999999999</v>
      </c>
      <c r="H5" s="12" t="str">
        <f>VLOOKUP(B5,Лист2!A:C,3,FALSE)</f>
        <v>ГОСТ 7798-70</v>
      </c>
      <c r="I5" s="3" t="s">
        <v>230</v>
      </c>
      <c r="J5" s="4" t="s">
        <v>12</v>
      </c>
    </row>
    <row r="6" spans="1:10" ht="15.75" x14ac:dyDescent="0.25">
      <c r="A6" s="11">
        <v>4</v>
      </c>
      <c r="B6" s="10">
        <v>2067480</v>
      </c>
      <c r="C6" s="8" t="s">
        <v>110</v>
      </c>
      <c r="D6" s="8" t="s">
        <v>0</v>
      </c>
      <c r="E6" s="9">
        <v>68.27000000000001</v>
      </c>
      <c r="F6" s="9">
        <v>170.83</v>
      </c>
      <c r="G6" s="15">
        <f t="shared" si="0"/>
        <v>11662.564100000003</v>
      </c>
      <c r="H6" s="12" t="str">
        <f>VLOOKUP(B6,Лист2!A:C,3,FALSE)</f>
        <v>ГОСТ 7798-70</v>
      </c>
      <c r="I6" s="3" t="s">
        <v>230</v>
      </c>
      <c r="J6" s="4" t="s">
        <v>12</v>
      </c>
    </row>
    <row r="7" spans="1:10" ht="15.75" x14ac:dyDescent="0.25">
      <c r="A7" s="11">
        <v>5</v>
      </c>
      <c r="B7" s="10">
        <v>2025465</v>
      </c>
      <c r="C7" s="8" t="s">
        <v>111</v>
      </c>
      <c r="D7" s="8" t="s">
        <v>0</v>
      </c>
      <c r="E7" s="9">
        <v>26.9</v>
      </c>
      <c r="F7" s="9">
        <v>170.83</v>
      </c>
      <c r="G7" s="15">
        <f t="shared" si="0"/>
        <v>4595.3270000000002</v>
      </c>
      <c r="H7" s="12" t="str">
        <f>VLOOKUP(B7,Лист2!A:C,3,FALSE)</f>
        <v>ГОСТ 7798-70</v>
      </c>
      <c r="I7" s="3" t="s">
        <v>230</v>
      </c>
      <c r="J7" s="4" t="s">
        <v>12</v>
      </c>
    </row>
    <row r="8" spans="1:10" ht="15.75" x14ac:dyDescent="0.25">
      <c r="A8" s="11">
        <v>6</v>
      </c>
      <c r="B8" s="10">
        <v>2353232</v>
      </c>
      <c r="C8" s="8" t="s">
        <v>112</v>
      </c>
      <c r="D8" s="8" t="s">
        <v>0</v>
      </c>
      <c r="E8" s="9">
        <v>11.4</v>
      </c>
      <c r="F8" s="9">
        <v>100.49</v>
      </c>
      <c r="G8" s="15">
        <f t="shared" si="0"/>
        <v>1145.586</v>
      </c>
      <c r="H8" s="12" t="str">
        <f>VLOOKUP(B8,Лист2!A:C,3,FALSE)</f>
        <v>ГОСТ 7798-70</v>
      </c>
      <c r="I8" s="3" t="s">
        <v>230</v>
      </c>
      <c r="J8" s="4" t="s">
        <v>12</v>
      </c>
    </row>
    <row r="9" spans="1:10" ht="15.75" x14ac:dyDescent="0.25">
      <c r="A9" s="11">
        <v>7</v>
      </c>
      <c r="B9" s="10">
        <v>2067594</v>
      </c>
      <c r="C9" s="8" t="s">
        <v>113</v>
      </c>
      <c r="D9" s="8" t="s">
        <v>0</v>
      </c>
      <c r="E9" s="9">
        <v>10</v>
      </c>
      <c r="F9" s="9">
        <v>170.83</v>
      </c>
      <c r="G9" s="15">
        <f t="shared" si="0"/>
        <v>1708.3000000000002</v>
      </c>
      <c r="H9" s="12" t="str">
        <f>VLOOKUP(B9,Лист2!A:C,3,FALSE)</f>
        <v>ГОСТ 7798-70</v>
      </c>
      <c r="I9" s="3" t="s">
        <v>230</v>
      </c>
      <c r="J9" s="4" t="s">
        <v>12</v>
      </c>
    </row>
    <row r="10" spans="1:10" ht="15.75" x14ac:dyDescent="0.25">
      <c r="A10" s="11">
        <v>8</v>
      </c>
      <c r="B10" s="10">
        <v>2269254</v>
      </c>
      <c r="C10" s="8" t="s">
        <v>114</v>
      </c>
      <c r="D10" s="8" t="s">
        <v>0</v>
      </c>
      <c r="E10" s="9">
        <v>5</v>
      </c>
      <c r="F10" s="9">
        <v>154.47</v>
      </c>
      <c r="G10" s="15">
        <f t="shared" si="0"/>
        <v>772.35</v>
      </c>
      <c r="H10" s="12" t="str">
        <f>VLOOKUP(B10,Лист2!A:C,3,FALSE)</f>
        <v>ГОСТ 7798-70</v>
      </c>
      <c r="I10" s="3" t="s">
        <v>230</v>
      </c>
      <c r="J10" s="4" t="s">
        <v>12</v>
      </c>
    </row>
    <row r="11" spans="1:10" ht="15.75" x14ac:dyDescent="0.25">
      <c r="A11" s="11">
        <v>9</v>
      </c>
      <c r="B11" s="10">
        <v>2067481</v>
      </c>
      <c r="C11" s="8" t="s">
        <v>115</v>
      </c>
      <c r="D11" s="8" t="s">
        <v>0</v>
      </c>
      <c r="E11" s="9">
        <v>118.28</v>
      </c>
      <c r="F11" s="9">
        <v>139.71</v>
      </c>
      <c r="G11" s="15">
        <f t="shared" si="0"/>
        <v>16524.898800000003</v>
      </c>
      <c r="H11" s="12" t="str">
        <f>VLOOKUP(B11,Лист2!A:C,3,FALSE)</f>
        <v>ГОСТ 7798-70</v>
      </c>
      <c r="I11" s="3" t="s">
        <v>230</v>
      </c>
      <c r="J11" s="4" t="s">
        <v>12</v>
      </c>
    </row>
    <row r="12" spans="1:10" ht="15.75" x14ac:dyDescent="0.25">
      <c r="A12" s="11">
        <v>10</v>
      </c>
      <c r="B12" s="10">
        <v>2025466</v>
      </c>
      <c r="C12" s="8" t="s">
        <v>116</v>
      </c>
      <c r="D12" s="8" t="s">
        <v>0</v>
      </c>
      <c r="E12" s="9">
        <v>62.35</v>
      </c>
      <c r="F12" s="9">
        <v>139.71</v>
      </c>
      <c r="G12" s="15">
        <f t="shared" si="0"/>
        <v>8710.9185000000016</v>
      </c>
      <c r="H12" s="12" t="str">
        <f>VLOOKUP(B12,Лист2!A:C,3,FALSE)</f>
        <v>ГОСТ 7798-70</v>
      </c>
      <c r="I12" s="3" t="s">
        <v>230</v>
      </c>
      <c r="J12" s="4" t="s">
        <v>12</v>
      </c>
    </row>
    <row r="13" spans="1:10" ht="15.75" x14ac:dyDescent="0.25">
      <c r="A13" s="11">
        <v>11</v>
      </c>
      <c r="B13" s="10">
        <v>2353222</v>
      </c>
      <c r="C13" s="8" t="s">
        <v>117</v>
      </c>
      <c r="D13" s="8" t="s">
        <v>0</v>
      </c>
      <c r="E13" s="9">
        <v>16</v>
      </c>
      <c r="F13" s="9">
        <v>93.22</v>
      </c>
      <c r="G13" s="15">
        <f t="shared" si="0"/>
        <v>1491.52</v>
      </c>
      <c r="H13" s="12" t="str">
        <f>VLOOKUP(B13,Лист2!A:C,3,FALSE)</f>
        <v>ГОСТ 7798-70</v>
      </c>
      <c r="I13" s="3" t="s">
        <v>230</v>
      </c>
      <c r="J13" s="4" t="s">
        <v>12</v>
      </c>
    </row>
    <row r="14" spans="1:10" ht="15.75" x14ac:dyDescent="0.25">
      <c r="A14" s="11">
        <v>12</v>
      </c>
      <c r="B14" s="10">
        <v>2007438</v>
      </c>
      <c r="C14" s="8" t="s">
        <v>118</v>
      </c>
      <c r="D14" s="8" t="s">
        <v>0</v>
      </c>
      <c r="E14" s="9">
        <v>23.8</v>
      </c>
      <c r="F14" s="9">
        <v>139.93</v>
      </c>
      <c r="G14" s="15">
        <f t="shared" si="0"/>
        <v>3330.3340000000003</v>
      </c>
      <c r="H14" s="12" t="str">
        <f>VLOOKUP(B14,Лист2!A:C,3,FALSE)</f>
        <v>ГОСТ 7798-70</v>
      </c>
      <c r="I14" s="3" t="s">
        <v>230</v>
      </c>
      <c r="J14" s="4" t="s">
        <v>12</v>
      </c>
    </row>
    <row r="15" spans="1:10" ht="15.75" x14ac:dyDescent="0.25">
      <c r="A15" s="11">
        <v>13</v>
      </c>
      <c r="B15" s="10">
        <v>2232544</v>
      </c>
      <c r="C15" s="8" t="s">
        <v>119</v>
      </c>
      <c r="D15" s="8" t="s">
        <v>0</v>
      </c>
      <c r="E15" s="9">
        <v>10</v>
      </c>
      <c r="F15" s="9">
        <v>217.24</v>
      </c>
      <c r="G15" s="15">
        <f t="shared" si="0"/>
        <v>2172.4</v>
      </c>
      <c r="H15" s="12" t="str">
        <f>VLOOKUP(B15,Лист2!A:C,3,FALSE)</f>
        <v>ГОСТ 7798-70</v>
      </c>
      <c r="I15" s="3" t="s">
        <v>230</v>
      </c>
      <c r="J15" s="4" t="s">
        <v>12</v>
      </c>
    </row>
    <row r="16" spans="1:10" ht="15.75" x14ac:dyDescent="0.25">
      <c r="A16" s="11">
        <v>14</v>
      </c>
      <c r="B16" s="10">
        <v>2025502</v>
      </c>
      <c r="C16" s="8" t="s">
        <v>120</v>
      </c>
      <c r="D16" s="8" t="s">
        <v>0</v>
      </c>
      <c r="E16" s="9">
        <v>15</v>
      </c>
      <c r="F16" s="9">
        <v>146.69</v>
      </c>
      <c r="G16" s="15">
        <f t="shared" si="0"/>
        <v>2200.35</v>
      </c>
      <c r="H16" s="12" t="str">
        <f>VLOOKUP(B16,Лист2!A:C,3,FALSE)</f>
        <v>ГОСТ 7798-70</v>
      </c>
      <c r="I16" s="3" t="s">
        <v>230</v>
      </c>
      <c r="J16" s="4" t="s">
        <v>12</v>
      </c>
    </row>
    <row r="17" spans="1:10" ht="15.75" x14ac:dyDescent="0.25">
      <c r="A17" s="11">
        <v>15</v>
      </c>
      <c r="B17" s="10">
        <v>2231679</v>
      </c>
      <c r="C17" s="8" t="s">
        <v>121</v>
      </c>
      <c r="D17" s="8" t="s">
        <v>0</v>
      </c>
      <c r="E17" s="9">
        <v>21.92</v>
      </c>
      <c r="F17" s="9">
        <v>104.2</v>
      </c>
      <c r="G17" s="15">
        <f t="shared" si="0"/>
        <v>2284.0640000000003</v>
      </c>
      <c r="H17" s="12" t="str">
        <f>VLOOKUP(B17,Лист2!A:C,3,FALSE)</f>
        <v>ГОСТ 7798-70</v>
      </c>
      <c r="I17" s="3" t="s">
        <v>230</v>
      </c>
      <c r="J17" s="4" t="s">
        <v>12</v>
      </c>
    </row>
    <row r="18" spans="1:10" ht="15.75" x14ac:dyDescent="0.25">
      <c r="A18" s="11">
        <v>16</v>
      </c>
      <c r="B18" s="10">
        <v>2232216</v>
      </c>
      <c r="C18" s="8" t="s">
        <v>122</v>
      </c>
      <c r="D18" s="8" t="s">
        <v>0</v>
      </c>
      <c r="E18" s="9">
        <v>8.6</v>
      </c>
      <c r="F18" s="9">
        <v>234.68</v>
      </c>
      <c r="G18" s="15">
        <f t="shared" si="0"/>
        <v>2018.248</v>
      </c>
      <c r="H18" s="12" t="str">
        <f>VLOOKUP(B18,Лист2!A:C,3,FALSE)</f>
        <v>ГОСТ 7798-70</v>
      </c>
      <c r="I18" s="3" t="s">
        <v>230</v>
      </c>
      <c r="J18" s="4" t="s">
        <v>12</v>
      </c>
    </row>
    <row r="19" spans="1:10" ht="15.75" x14ac:dyDescent="0.25">
      <c r="A19" s="11">
        <v>17</v>
      </c>
      <c r="B19" s="10">
        <v>2004231</v>
      </c>
      <c r="C19" s="8" t="s">
        <v>123</v>
      </c>
      <c r="D19" s="8" t="s">
        <v>0</v>
      </c>
      <c r="E19" s="9">
        <v>51.7</v>
      </c>
      <c r="F19" s="9">
        <v>196.93</v>
      </c>
      <c r="G19" s="15">
        <f t="shared" si="0"/>
        <v>10181.281000000001</v>
      </c>
      <c r="H19" s="12" t="str">
        <f>VLOOKUP(B19,Лист2!A:C,3,FALSE)</f>
        <v>ГОСТ 7798-70</v>
      </c>
      <c r="I19" s="3" t="s">
        <v>230</v>
      </c>
      <c r="J19" s="4" t="s">
        <v>12</v>
      </c>
    </row>
    <row r="20" spans="1:10" ht="15.75" x14ac:dyDescent="0.25">
      <c r="A20" s="11">
        <v>18</v>
      </c>
      <c r="B20" s="10">
        <v>2025462</v>
      </c>
      <c r="C20" s="8" t="s">
        <v>124</v>
      </c>
      <c r="D20" s="8" t="s">
        <v>0</v>
      </c>
      <c r="E20" s="9">
        <v>58.32</v>
      </c>
      <c r="F20" s="9">
        <v>170.83</v>
      </c>
      <c r="G20" s="15">
        <f t="shared" si="0"/>
        <v>9962.8056000000015</v>
      </c>
      <c r="H20" s="12" t="str">
        <f>VLOOKUP(B20,Лист2!A:C,3,FALSE)</f>
        <v>ГОСТ 7798-70</v>
      </c>
      <c r="I20" s="3" t="s">
        <v>230</v>
      </c>
      <c r="J20" s="4" t="s">
        <v>12</v>
      </c>
    </row>
    <row r="21" spans="1:10" ht="15.75" x14ac:dyDescent="0.25">
      <c r="A21" s="11">
        <v>19</v>
      </c>
      <c r="B21" s="10">
        <v>2217189</v>
      </c>
      <c r="C21" s="8" t="s">
        <v>125</v>
      </c>
      <c r="D21" s="8" t="s">
        <v>0</v>
      </c>
      <c r="E21" s="9">
        <v>7.5</v>
      </c>
      <c r="F21" s="9">
        <v>232.76</v>
      </c>
      <c r="G21" s="15">
        <f t="shared" si="0"/>
        <v>1745.6999999999998</v>
      </c>
      <c r="H21" s="12" t="str">
        <f>VLOOKUP(B21,Лист2!A:C,3,FALSE)</f>
        <v>ГОСТ7798-70</v>
      </c>
      <c r="I21" s="3" t="s">
        <v>230</v>
      </c>
      <c r="J21" s="4" t="s">
        <v>12</v>
      </c>
    </row>
    <row r="22" spans="1:10" ht="15.75" x14ac:dyDescent="0.25">
      <c r="A22" s="11">
        <v>20</v>
      </c>
      <c r="B22" s="10">
        <v>2353018</v>
      </c>
      <c r="C22" s="8" t="s">
        <v>126</v>
      </c>
      <c r="D22" s="8" t="s">
        <v>0</v>
      </c>
      <c r="E22" s="9">
        <v>11.8</v>
      </c>
      <c r="F22" s="9">
        <v>103.38</v>
      </c>
      <c r="G22" s="15">
        <f t="shared" si="0"/>
        <v>1219.884</v>
      </c>
      <c r="H22" s="12" t="str">
        <f>VLOOKUP(B22,Лист2!A:C,3,FALSE)</f>
        <v>ГОСТ 7798-70</v>
      </c>
      <c r="I22" s="3" t="s">
        <v>230</v>
      </c>
      <c r="J22" s="4" t="s">
        <v>12</v>
      </c>
    </row>
    <row r="23" spans="1:10" ht="15.75" x14ac:dyDescent="0.25">
      <c r="A23" s="11">
        <v>21</v>
      </c>
      <c r="B23" s="10">
        <v>2020152</v>
      </c>
      <c r="C23" s="8" t="s">
        <v>127</v>
      </c>
      <c r="D23" s="8" t="s">
        <v>1</v>
      </c>
      <c r="E23" s="9">
        <v>20</v>
      </c>
      <c r="F23" s="9">
        <v>1033.98</v>
      </c>
      <c r="G23" s="15">
        <f t="shared" si="0"/>
        <v>20679.599999999999</v>
      </c>
      <c r="H23" s="12" t="str">
        <f>VLOOKUP(B23,Лист2!A:C,3,FALSE)</f>
        <v>3.407.1-163.1-21</v>
      </c>
      <c r="I23" s="3" t="s">
        <v>230</v>
      </c>
      <c r="J23" s="4" t="s">
        <v>12</v>
      </c>
    </row>
    <row r="24" spans="1:10" ht="15.75" x14ac:dyDescent="0.25">
      <c r="A24" s="11">
        <v>22</v>
      </c>
      <c r="B24" s="10">
        <v>2020151</v>
      </c>
      <c r="C24" s="8" t="s">
        <v>128</v>
      </c>
      <c r="D24" s="8" t="s">
        <v>1</v>
      </c>
      <c r="E24" s="9">
        <v>20</v>
      </c>
      <c r="F24" s="9">
        <v>1033.98</v>
      </c>
      <c r="G24" s="15">
        <f t="shared" si="0"/>
        <v>20679.599999999999</v>
      </c>
      <c r="H24" s="12" t="str">
        <f>VLOOKUP(B24,Лист2!A:C,3,FALSE)</f>
        <v/>
      </c>
      <c r="I24" s="3" t="s">
        <v>230</v>
      </c>
      <c r="J24" s="4" t="s">
        <v>12</v>
      </c>
    </row>
    <row r="25" spans="1:10" ht="15.75" x14ac:dyDescent="0.25">
      <c r="A25" s="11">
        <v>23</v>
      </c>
      <c r="B25" s="10">
        <v>2330625</v>
      </c>
      <c r="C25" s="8" t="s">
        <v>129</v>
      </c>
      <c r="D25" s="8" t="s">
        <v>0</v>
      </c>
      <c r="E25" s="9">
        <v>3</v>
      </c>
      <c r="F25" s="9">
        <v>130</v>
      </c>
      <c r="G25" s="15">
        <f t="shared" si="0"/>
        <v>390</v>
      </c>
      <c r="H25" s="12" t="str">
        <f>VLOOKUP(B25,Лист2!A:C,3,FALSE)</f>
        <v>ГОСТ 17473-80</v>
      </c>
      <c r="I25" s="3" t="s">
        <v>230</v>
      </c>
      <c r="J25" s="4" t="s">
        <v>12</v>
      </c>
    </row>
    <row r="26" spans="1:10" ht="15.75" x14ac:dyDescent="0.25">
      <c r="A26" s="11">
        <v>24</v>
      </c>
      <c r="B26" s="10">
        <v>2340279</v>
      </c>
      <c r="C26" s="8" t="s">
        <v>130</v>
      </c>
      <c r="D26" s="8" t="s">
        <v>0</v>
      </c>
      <c r="E26" s="9">
        <v>4</v>
      </c>
      <c r="F26" s="9">
        <v>191</v>
      </c>
      <c r="G26" s="15">
        <f t="shared" si="0"/>
        <v>764</v>
      </c>
      <c r="H26" s="12" t="str">
        <f>VLOOKUP(B26,Лист2!A:C,3,FALSE)</f>
        <v>DIN 967</v>
      </c>
      <c r="I26" s="3" t="s">
        <v>230</v>
      </c>
      <c r="J26" s="4" t="s">
        <v>12</v>
      </c>
    </row>
    <row r="27" spans="1:10" ht="15.75" x14ac:dyDescent="0.25">
      <c r="A27" s="11">
        <v>25</v>
      </c>
      <c r="B27" s="10">
        <v>2320857</v>
      </c>
      <c r="C27" s="8" t="s">
        <v>131</v>
      </c>
      <c r="D27" s="8" t="s">
        <v>0</v>
      </c>
      <c r="E27" s="9">
        <v>7.8</v>
      </c>
      <c r="F27" s="9">
        <v>262.23</v>
      </c>
      <c r="G27" s="15">
        <f t="shared" si="0"/>
        <v>2045.394</v>
      </c>
      <c r="H27" s="12" t="str">
        <f>VLOOKUP(B27,Лист2!A:C,3,FALSE)</f>
        <v>ГОСТ 17473-80</v>
      </c>
      <c r="I27" s="3" t="s">
        <v>230</v>
      </c>
      <c r="J27" s="4" t="s">
        <v>12</v>
      </c>
    </row>
    <row r="28" spans="1:10" ht="15.75" x14ac:dyDescent="0.25">
      <c r="A28" s="11">
        <v>26</v>
      </c>
      <c r="B28" s="10">
        <v>2341105</v>
      </c>
      <c r="C28" s="8" t="s">
        <v>132</v>
      </c>
      <c r="D28" s="8" t="s">
        <v>0</v>
      </c>
      <c r="E28" s="9">
        <v>1.5</v>
      </c>
      <c r="F28" s="9">
        <v>175</v>
      </c>
      <c r="G28" s="15">
        <f t="shared" si="0"/>
        <v>262.5</v>
      </c>
      <c r="H28" s="12" t="str">
        <f>VLOOKUP(B28,Лист2!A:C,3,FALSE)</f>
        <v>ГОСТ 17473-80</v>
      </c>
      <c r="I28" s="3" t="s">
        <v>230</v>
      </c>
      <c r="J28" s="4" t="s">
        <v>12</v>
      </c>
    </row>
    <row r="29" spans="1:10" ht="15.75" x14ac:dyDescent="0.25">
      <c r="A29" s="11">
        <v>27</v>
      </c>
      <c r="B29" s="10">
        <v>2007436</v>
      </c>
      <c r="C29" s="8" t="s">
        <v>133</v>
      </c>
      <c r="D29" s="8" t="s">
        <v>0</v>
      </c>
      <c r="E29" s="9">
        <v>103.56</v>
      </c>
      <c r="F29" s="9">
        <v>217.24</v>
      </c>
      <c r="G29" s="15">
        <f t="shared" si="0"/>
        <v>22497.374400000001</v>
      </c>
      <c r="H29" s="12" t="str">
        <f>VLOOKUP(B29,Лист2!A:C,3,FALSE)</f>
        <v>ГОСТ 5915-70</v>
      </c>
      <c r="I29" s="3" t="s">
        <v>230</v>
      </c>
      <c r="J29" s="4" t="s">
        <v>12</v>
      </c>
    </row>
    <row r="30" spans="1:10" ht="15.75" x14ac:dyDescent="0.25">
      <c r="A30" s="11">
        <v>28</v>
      </c>
      <c r="B30" s="10">
        <v>2279198</v>
      </c>
      <c r="C30" s="8" t="s">
        <v>134</v>
      </c>
      <c r="D30" s="8" t="s">
        <v>1</v>
      </c>
      <c r="E30" s="9">
        <v>197</v>
      </c>
      <c r="F30" s="9">
        <v>34.61</v>
      </c>
      <c r="G30" s="15">
        <f t="shared" si="0"/>
        <v>6818.17</v>
      </c>
      <c r="H30" s="12" t="str">
        <f>VLOOKUP(B30,Лист2!A:C,3,FALSE)</f>
        <v>ГОСТ 5915-70</v>
      </c>
      <c r="I30" s="3" t="s">
        <v>230</v>
      </c>
      <c r="J30" s="4" t="s">
        <v>12</v>
      </c>
    </row>
    <row r="31" spans="1:10" ht="15.75" x14ac:dyDescent="0.25">
      <c r="A31" s="11">
        <v>29</v>
      </c>
      <c r="B31" s="10">
        <v>2007439</v>
      </c>
      <c r="C31" s="8" t="s">
        <v>135</v>
      </c>
      <c r="D31" s="8" t="s">
        <v>0</v>
      </c>
      <c r="E31" s="9">
        <v>101.33499999999999</v>
      </c>
      <c r="F31" s="9">
        <v>183.39</v>
      </c>
      <c r="G31" s="15">
        <f t="shared" si="0"/>
        <v>18583.825649999999</v>
      </c>
      <c r="H31" s="12" t="str">
        <f>VLOOKUP(B31,Лист2!A:C,3,FALSE)</f>
        <v>ГОСТ 5915-70</v>
      </c>
      <c r="I31" s="3" t="s">
        <v>230</v>
      </c>
      <c r="J31" s="4" t="s">
        <v>12</v>
      </c>
    </row>
    <row r="32" spans="1:10" ht="15.75" x14ac:dyDescent="0.25">
      <c r="A32" s="11">
        <v>30</v>
      </c>
      <c r="B32" s="10">
        <v>2279215</v>
      </c>
      <c r="C32" s="8" t="s">
        <v>136</v>
      </c>
      <c r="D32" s="8" t="s">
        <v>1</v>
      </c>
      <c r="E32" s="9">
        <v>203</v>
      </c>
      <c r="F32" s="9">
        <v>28.21</v>
      </c>
      <c r="G32" s="15">
        <f t="shared" si="0"/>
        <v>5726.63</v>
      </c>
      <c r="H32" s="12" t="str">
        <f>VLOOKUP(B32,Лист2!A:C,3,FALSE)</f>
        <v>ГОСТ 5915-70</v>
      </c>
      <c r="I32" s="3" t="s">
        <v>230</v>
      </c>
      <c r="J32" s="4" t="s">
        <v>12</v>
      </c>
    </row>
    <row r="33" spans="1:10" ht="15.75" x14ac:dyDescent="0.25">
      <c r="A33" s="11">
        <v>31</v>
      </c>
      <c r="B33" s="10">
        <v>2025458</v>
      </c>
      <c r="C33" s="8" t="s">
        <v>137</v>
      </c>
      <c r="D33" s="8" t="s">
        <v>0</v>
      </c>
      <c r="E33" s="9">
        <v>218.65</v>
      </c>
      <c r="F33" s="9">
        <v>162.22</v>
      </c>
      <c r="G33" s="15">
        <f t="shared" si="0"/>
        <v>35469.402999999998</v>
      </c>
      <c r="H33" s="12" t="str">
        <f>VLOOKUP(B33,Лист2!A:C,3,FALSE)</f>
        <v>ГОСТ 5915-70</v>
      </c>
      <c r="I33" s="3" t="s">
        <v>230</v>
      </c>
      <c r="J33" s="4" t="s">
        <v>12</v>
      </c>
    </row>
    <row r="34" spans="1:10" ht="15.75" x14ac:dyDescent="0.25">
      <c r="A34" s="11">
        <v>32</v>
      </c>
      <c r="B34" s="10">
        <v>2319289</v>
      </c>
      <c r="C34" s="8" t="s">
        <v>138</v>
      </c>
      <c r="D34" s="8" t="s">
        <v>1</v>
      </c>
      <c r="E34" s="9">
        <v>109</v>
      </c>
      <c r="F34" s="9">
        <v>135.93</v>
      </c>
      <c r="G34" s="15">
        <f t="shared" si="0"/>
        <v>14816.37</v>
      </c>
      <c r="H34" s="12" t="str">
        <f>VLOOKUP(B34,Лист2!A:C,3,FALSE)</f>
        <v>ГОСТ 5915-70</v>
      </c>
      <c r="I34" s="3" t="s">
        <v>230</v>
      </c>
      <c r="J34" s="4" t="s">
        <v>12</v>
      </c>
    </row>
    <row r="35" spans="1:10" ht="15.75" x14ac:dyDescent="0.25">
      <c r="A35" s="11">
        <v>33</v>
      </c>
      <c r="B35" s="10">
        <v>2025460</v>
      </c>
      <c r="C35" s="8" t="s">
        <v>139</v>
      </c>
      <c r="D35" s="8" t="s">
        <v>0</v>
      </c>
      <c r="E35" s="9">
        <v>11.4</v>
      </c>
      <c r="F35" s="9">
        <v>136.04</v>
      </c>
      <c r="G35" s="15">
        <f t="shared" si="0"/>
        <v>1550.856</v>
      </c>
      <c r="H35" s="12" t="str">
        <f>VLOOKUP(B35,Лист2!A:C,3,FALSE)</f>
        <v>ГОСТ 5915-70</v>
      </c>
      <c r="I35" s="3" t="s">
        <v>230</v>
      </c>
      <c r="J35" s="4" t="s">
        <v>12</v>
      </c>
    </row>
    <row r="36" spans="1:10" ht="15.75" x14ac:dyDescent="0.25">
      <c r="A36" s="11">
        <v>34</v>
      </c>
      <c r="B36" s="10">
        <v>2225270</v>
      </c>
      <c r="C36" s="8" t="s">
        <v>140</v>
      </c>
      <c r="D36" s="8" t="s">
        <v>0</v>
      </c>
      <c r="E36" s="9">
        <v>2</v>
      </c>
      <c r="F36" s="9">
        <v>177.04</v>
      </c>
      <c r="G36" s="15">
        <f t="shared" si="0"/>
        <v>354.08</v>
      </c>
      <c r="H36" s="12" t="str">
        <f>VLOOKUP(B36,Лист2!A:C,3,FALSE)</f>
        <v>ГОСТ 5915-70</v>
      </c>
      <c r="I36" s="3" t="s">
        <v>230</v>
      </c>
      <c r="J36" s="4" t="s">
        <v>12</v>
      </c>
    </row>
    <row r="37" spans="1:10" ht="15.75" x14ac:dyDescent="0.25">
      <c r="A37" s="11">
        <v>35</v>
      </c>
      <c r="B37" s="10">
        <v>2315877</v>
      </c>
      <c r="C37" s="8" t="s">
        <v>141</v>
      </c>
      <c r="D37" s="8" t="s">
        <v>0</v>
      </c>
      <c r="E37" s="9">
        <v>3.4</v>
      </c>
      <c r="F37" s="9">
        <v>406.78</v>
      </c>
      <c r="G37" s="15">
        <f t="shared" si="0"/>
        <v>1383.0519999999999</v>
      </c>
      <c r="H37" s="12" t="str">
        <f>VLOOKUP(B37,Лист2!A:C,3,FALSE)</f>
        <v>ГОСТ 5915-70</v>
      </c>
      <c r="I37" s="3" t="s">
        <v>230</v>
      </c>
      <c r="J37" s="4" t="s">
        <v>12</v>
      </c>
    </row>
    <row r="38" spans="1:10" ht="15.75" x14ac:dyDescent="0.25">
      <c r="A38" s="11">
        <v>36</v>
      </c>
      <c r="B38" s="10">
        <v>2269663</v>
      </c>
      <c r="C38" s="8" t="s">
        <v>142</v>
      </c>
      <c r="D38" s="8" t="s">
        <v>0</v>
      </c>
      <c r="E38" s="9">
        <v>0.3</v>
      </c>
      <c r="F38" s="9">
        <v>406.78</v>
      </c>
      <c r="G38" s="15">
        <f t="shared" si="0"/>
        <v>122.03399999999999</v>
      </c>
      <c r="H38" s="12" t="str">
        <f>VLOOKUP(B38,Лист2!A:C,3,FALSE)</f>
        <v>ГОСТ 5915-70</v>
      </c>
      <c r="I38" s="3" t="s">
        <v>230</v>
      </c>
      <c r="J38" s="4" t="s">
        <v>12</v>
      </c>
    </row>
    <row r="39" spans="1:10" ht="15.75" x14ac:dyDescent="0.25">
      <c r="A39" s="11">
        <v>37</v>
      </c>
      <c r="B39" s="10">
        <v>2316041</v>
      </c>
      <c r="C39" s="8" t="s">
        <v>143</v>
      </c>
      <c r="D39" s="8" t="s">
        <v>0</v>
      </c>
      <c r="E39" s="9">
        <v>20.21</v>
      </c>
      <c r="F39" s="9">
        <v>115.42</v>
      </c>
      <c r="G39" s="15">
        <f t="shared" si="0"/>
        <v>2332.6382000000003</v>
      </c>
      <c r="H39" s="12" t="str">
        <f>VLOOKUP(B39,Лист2!A:C,3,FALSE)</f>
        <v>ГОСТ 5915-70</v>
      </c>
      <c r="I39" s="3" t="s">
        <v>230</v>
      </c>
      <c r="J39" s="4" t="s">
        <v>12</v>
      </c>
    </row>
    <row r="40" spans="1:10" ht="15.75" x14ac:dyDescent="0.25">
      <c r="A40" s="11">
        <v>38</v>
      </c>
      <c r="B40" s="10">
        <v>2299281</v>
      </c>
      <c r="C40" s="8" t="s">
        <v>144</v>
      </c>
      <c r="D40" s="8" t="s">
        <v>0</v>
      </c>
      <c r="E40" s="9">
        <v>55.92</v>
      </c>
      <c r="F40" s="9">
        <v>310.33999999999997</v>
      </c>
      <c r="G40" s="15">
        <f t="shared" si="0"/>
        <v>17354.212799999998</v>
      </c>
      <c r="H40" s="12" t="str">
        <f>VLOOKUP(B40,Лист2!A:C,3,FALSE)</f>
        <v>ГОСТ 5915-70</v>
      </c>
      <c r="I40" s="3" t="s">
        <v>230</v>
      </c>
      <c r="J40" s="4" t="s">
        <v>12</v>
      </c>
    </row>
    <row r="41" spans="1:10" ht="15.75" x14ac:dyDescent="0.25">
      <c r="A41" s="11">
        <v>39</v>
      </c>
      <c r="B41" s="10">
        <v>2072812</v>
      </c>
      <c r="C41" s="8" t="s">
        <v>145</v>
      </c>
      <c r="D41" s="8" t="s">
        <v>0</v>
      </c>
      <c r="E41" s="9">
        <v>91</v>
      </c>
      <c r="F41" s="9">
        <v>77.709999999999994</v>
      </c>
      <c r="G41" s="15">
        <f t="shared" si="0"/>
        <v>7071.61</v>
      </c>
      <c r="H41" s="12" t="str">
        <f>VLOOKUP(B41,Лист2!A:C,3,FALSE)</f>
        <v>ГОСТ 4028-63</v>
      </c>
      <c r="I41" s="3" t="s">
        <v>230</v>
      </c>
      <c r="J41" s="4" t="s">
        <v>12</v>
      </c>
    </row>
    <row r="42" spans="1:10" ht="15.75" x14ac:dyDescent="0.25">
      <c r="A42" s="11">
        <v>40</v>
      </c>
      <c r="B42" s="10">
        <v>2220734</v>
      </c>
      <c r="C42" s="8" t="s">
        <v>146</v>
      </c>
      <c r="D42" s="8" t="s">
        <v>0</v>
      </c>
      <c r="E42" s="9">
        <v>2</v>
      </c>
      <c r="F42" s="9">
        <v>126.96</v>
      </c>
      <c r="G42" s="15">
        <f t="shared" si="0"/>
        <v>253.92</v>
      </c>
      <c r="H42" s="12" t="str">
        <f>VLOOKUP(B42,Лист2!A:C,3,FALSE)</f>
        <v>ГОСТ 4028-63</v>
      </c>
      <c r="I42" s="3" t="s">
        <v>230</v>
      </c>
      <c r="J42" s="4" t="s">
        <v>12</v>
      </c>
    </row>
    <row r="43" spans="1:10" ht="15.75" x14ac:dyDescent="0.25">
      <c r="A43" s="11">
        <v>41</v>
      </c>
      <c r="B43" s="10">
        <v>2068795</v>
      </c>
      <c r="C43" s="8" t="s">
        <v>147</v>
      </c>
      <c r="D43" s="8" t="s">
        <v>0</v>
      </c>
      <c r="E43" s="9">
        <v>65.5</v>
      </c>
      <c r="F43" s="9">
        <v>118.64</v>
      </c>
      <c r="G43" s="15">
        <f t="shared" si="0"/>
        <v>7770.92</v>
      </c>
      <c r="H43" s="12" t="str">
        <f>VLOOKUP(B43,Лист2!A:C,3,FALSE)</f>
        <v>ГОСТ 4028-63</v>
      </c>
      <c r="I43" s="3" t="s">
        <v>230</v>
      </c>
      <c r="J43" s="4" t="s">
        <v>12</v>
      </c>
    </row>
    <row r="44" spans="1:10" ht="15.75" x14ac:dyDescent="0.25">
      <c r="A44" s="11">
        <v>42</v>
      </c>
      <c r="B44" s="10">
        <v>2265229</v>
      </c>
      <c r="C44" s="8" t="s">
        <v>148</v>
      </c>
      <c r="D44" s="8" t="s">
        <v>0</v>
      </c>
      <c r="E44" s="9">
        <v>24</v>
      </c>
      <c r="F44" s="9">
        <v>69.34</v>
      </c>
      <c r="G44" s="15">
        <f t="shared" si="0"/>
        <v>1664.16</v>
      </c>
      <c r="H44" s="12" t="str">
        <f>VLOOKUP(B44,Лист2!A:C,3,FALSE)</f>
        <v>ГОСТ 4028-63</v>
      </c>
      <c r="I44" s="3" t="s">
        <v>230</v>
      </c>
      <c r="J44" s="4" t="s">
        <v>12</v>
      </c>
    </row>
    <row r="45" spans="1:10" ht="15.75" x14ac:dyDescent="0.25">
      <c r="A45" s="11">
        <v>43</v>
      </c>
      <c r="B45" s="10">
        <v>2215618</v>
      </c>
      <c r="C45" s="8" t="s">
        <v>149</v>
      </c>
      <c r="D45" s="8" t="s">
        <v>0</v>
      </c>
      <c r="E45" s="9">
        <v>2</v>
      </c>
      <c r="F45" s="9">
        <v>141.06</v>
      </c>
      <c r="G45" s="15">
        <f t="shared" si="0"/>
        <v>282.12</v>
      </c>
      <c r="H45" s="12" t="str">
        <f>VLOOKUP(B45,Лист2!A:C,3,FALSE)</f>
        <v>ГОСТ 4028-63</v>
      </c>
      <c r="I45" s="3" t="s">
        <v>230</v>
      </c>
      <c r="J45" s="4" t="s">
        <v>12</v>
      </c>
    </row>
    <row r="46" spans="1:10" ht="15.75" x14ac:dyDescent="0.25">
      <c r="A46" s="11">
        <v>44</v>
      </c>
      <c r="B46" s="10">
        <v>2277997</v>
      </c>
      <c r="C46" s="8" t="s">
        <v>150</v>
      </c>
      <c r="D46" s="8" t="s">
        <v>0</v>
      </c>
      <c r="E46" s="9">
        <v>44</v>
      </c>
      <c r="F46" s="9">
        <v>108.6</v>
      </c>
      <c r="G46" s="15">
        <f t="shared" si="0"/>
        <v>4778.3999999999996</v>
      </c>
      <c r="H46" s="12" t="str">
        <f>VLOOKUP(B46,Лист2!A:C,3,FALSE)</f>
        <v>ГОСТ 9870-61</v>
      </c>
      <c r="I46" s="3" t="s">
        <v>230</v>
      </c>
      <c r="J46" s="4" t="s">
        <v>12</v>
      </c>
    </row>
    <row r="47" spans="1:10" ht="15.75" x14ac:dyDescent="0.25">
      <c r="A47" s="11">
        <v>45</v>
      </c>
      <c r="B47" s="10">
        <v>2013471</v>
      </c>
      <c r="C47" s="8" t="s">
        <v>151</v>
      </c>
      <c r="D47" s="8" t="s">
        <v>1</v>
      </c>
      <c r="E47" s="9">
        <v>490</v>
      </c>
      <c r="F47" s="9">
        <v>0.43</v>
      </c>
      <c r="G47" s="15">
        <f t="shared" si="0"/>
        <v>210.7</v>
      </c>
      <c r="H47" s="12" t="str">
        <f>VLOOKUP(B47,Лист2!A:C,3,FALSE)</f>
        <v/>
      </c>
      <c r="I47" s="3" t="s">
        <v>230</v>
      </c>
      <c r="J47" s="4" t="s">
        <v>12</v>
      </c>
    </row>
    <row r="48" spans="1:10" ht="15.75" x14ac:dyDescent="0.25">
      <c r="A48" s="11">
        <v>46</v>
      </c>
      <c r="B48" s="10">
        <v>2003355</v>
      </c>
      <c r="C48" s="8" t="s">
        <v>152</v>
      </c>
      <c r="D48" s="8" t="s">
        <v>1</v>
      </c>
      <c r="E48" s="9">
        <v>350</v>
      </c>
      <c r="F48" s="9">
        <v>0.99</v>
      </c>
      <c r="G48" s="15">
        <f t="shared" si="0"/>
        <v>346.5</v>
      </c>
      <c r="H48" s="12" t="str">
        <f>VLOOKUP(B48,Лист2!A:C,3,FALSE)</f>
        <v>ГОСТ 26998-86</v>
      </c>
      <c r="I48" s="3" t="s">
        <v>230</v>
      </c>
      <c r="J48" s="4" t="s">
        <v>12</v>
      </c>
    </row>
    <row r="49" spans="1:10" ht="15.75" x14ac:dyDescent="0.25">
      <c r="A49" s="11">
        <v>47</v>
      </c>
      <c r="B49" s="10">
        <v>2254848</v>
      </c>
      <c r="C49" s="8" t="s">
        <v>153</v>
      </c>
      <c r="D49" s="8" t="s">
        <v>1</v>
      </c>
      <c r="E49" s="9">
        <v>700</v>
      </c>
      <c r="F49" s="9">
        <v>1.07</v>
      </c>
      <c r="G49" s="15">
        <f t="shared" si="0"/>
        <v>749</v>
      </c>
      <c r="H49" s="12" t="str">
        <f>VLOOKUP(B49,Лист2!A:C,3,FALSE)</f>
        <v/>
      </c>
      <c r="I49" s="3" t="s">
        <v>230</v>
      </c>
      <c r="J49" s="4" t="s">
        <v>12</v>
      </c>
    </row>
    <row r="50" spans="1:10" ht="15.75" x14ac:dyDescent="0.25">
      <c r="A50" s="11">
        <v>48</v>
      </c>
      <c r="B50" s="10">
        <v>2253033</v>
      </c>
      <c r="C50" s="8" t="s">
        <v>154</v>
      </c>
      <c r="D50" s="8" t="s">
        <v>1</v>
      </c>
      <c r="E50" s="9">
        <v>200</v>
      </c>
      <c r="F50" s="9">
        <v>1.87</v>
      </c>
      <c r="G50" s="15">
        <f t="shared" si="0"/>
        <v>374</v>
      </c>
      <c r="H50" s="12" t="str">
        <f>VLOOKUP(B50,Лист2!A:C,3,FALSE)</f>
        <v/>
      </c>
      <c r="I50" s="3" t="s">
        <v>230</v>
      </c>
      <c r="J50" s="4" t="s">
        <v>12</v>
      </c>
    </row>
    <row r="51" spans="1:10" ht="15.75" x14ac:dyDescent="0.25">
      <c r="A51" s="11">
        <v>49</v>
      </c>
      <c r="B51" s="10">
        <v>2019377</v>
      </c>
      <c r="C51" s="8" t="s">
        <v>155</v>
      </c>
      <c r="D51" s="8" t="s">
        <v>1</v>
      </c>
      <c r="E51" s="9">
        <v>405</v>
      </c>
      <c r="F51" s="9">
        <v>1.43</v>
      </c>
      <c r="G51" s="15">
        <f t="shared" si="0"/>
        <v>579.15</v>
      </c>
      <c r="H51" s="12" t="str">
        <f>VLOOKUP(B51,Лист2!A:C,3,FALSE)</f>
        <v/>
      </c>
      <c r="I51" s="3" t="s">
        <v>230</v>
      </c>
      <c r="J51" s="4" t="s">
        <v>12</v>
      </c>
    </row>
    <row r="52" spans="1:10" ht="15.75" x14ac:dyDescent="0.25">
      <c r="A52" s="11">
        <v>50</v>
      </c>
      <c r="B52" s="10">
        <v>2304073</v>
      </c>
      <c r="C52" s="8" t="s">
        <v>156</v>
      </c>
      <c r="D52" s="8" t="s">
        <v>1</v>
      </c>
      <c r="E52" s="9">
        <v>735</v>
      </c>
      <c r="F52" s="9">
        <v>0.52</v>
      </c>
      <c r="G52" s="15">
        <f t="shared" si="0"/>
        <v>382.2</v>
      </c>
      <c r="H52" s="12" t="str">
        <f>VLOOKUP(B52,Лист2!A:C,3,FALSE)</f>
        <v>ГОСТ 10303-80</v>
      </c>
      <c r="I52" s="3" t="s">
        <v>230</v>
      </c>
      <c r="J52" s="4" t="s">
        <v>12</v>
      </c>
    </row>
    <row r="53" spans="1:10" ht="15.75" x14ac:dyDescent="0.25">
      <c r="A53" s="11">
        <v>51</v>
      </c>
      <c r="B53" s="10">
        <v>2016477</v>
      </c>
      <c r="C53" s="8" t="s">
        <v>157</v>
      </c>
      <c r="D53" s="8" t="s">
        <v>0</v>
      </c>
      <c r="E53" s="9">
        <v>120</v>
      </c>
      <c r="F53" s="9">
        <v>87.35</v>
      </c>
      <c r="G53" s="15">
        <f t="shared" si="0"/>
        <v>10482</v>
      </c>
      <c r="H53" s="12" t="str">
        <f>VLOOKUP(B53,Лист2!A:C,3,FALSE)</f>
        <v>ГОСТ 285-69</v>
      </c>
      <c r="I53" s="3" t="s">
        <v>230</v>
      </c>
      <c r="J53" s="4" t="s">
        <v>12</v>
      </c>
    </row>
    <row r="54" spans="1:10" ht="15.75" x14ac:dyDescent="0.25">
      <c r="A54" s="11">
        <v>52</v>
      </c>
      <c r="B54" s="10">
        <v>2328195</v>
      </c>
      <c r="C54" s="8" t="s">
        <v>158</v>
      </c>
      <c r="D54" s="8" t="s">
        <v>0</v>
      </c>
      <c r="E54" s="9">
        <v>8.6999999999999993</v>
      </c>
      <c r="F54" s="9">
        <v>370.17</v>
      </c>
      <c r="G54" s="15">
        <f t="shared" si="0"/>
        <v>3220.4789999999998</v>
      </c>
      <c r="H54" s="12" t="str">
        <f>VLOOKUP(B54,Лист2!A:C,3,FALSE)</f>
        <v>DIN 968</v>
      </c>
      <c r="I54" s="3" t="s">
        <v>230</v>
      </c>
      <c r="J54" s="4" t="s">
        <v>12</v>
      </c>
    </row>
    <row r="55" spans="1:10" ht="15.75" x14ac:dyDescent="0.25">
      <c r="A55" s="11">
        <v>53</v>
      </c>
      <c r="B55" s="10">
        <v>2060831</v>
      </c>
      <c r="C55" s="8" t="s">
        <v>159</v>
      </c>
      <c r="D55" s="8" t="s">
        <v>0</v>
      </c>
      <c r="E55" s="9">
        <v>31.9</v>
      </c>
      <c r="F55" s="9">
        <v>680.27</v>
      </c>
      <c r="G55" s="15">
        <f t="shared" si="0"/>
        <v>21700.612999999998</v>
      </c>
      <c r="H55" s="12" t="str">
        <f>VLOOKUP(B55,Лист2!A:C,3,FALSE)</f>
        <v/>
      </c>
      <c r="I55" s="3" t="s">
        <v>230</v>
      </c>
      <c r="J55" s="4" t="s">
        <v>12</v>
      </c>
    </row>
    <row r="56" spans="1:10" ht="15.75" x14ac:dyDescent="0.25">
      <c r="A56" s="11">
        <v>54</v>
      </c>
      <c r="B56" s="10">
        <v>2346378</v>
      </c>
      <c r="C56" s="8" t="s">
        <v>160</v>
      </c>
      <c r="D56" s="8" t="s">
        <v>1</v>
      </c>
      <c r="E56" s="9">
        <v>6246</v>
      </c>
      <c r="F56" s="9">
        <v>1.7</v>
      </c>
      <c r="G56" s="15">
        <f t="shared" si="0"/>
        <v>10618.199999999999</v>
      </c>
      <c r="H56" s="12" t="str">
        <f>VLOOKUP(B56,Лист2!A:C,3,FALSE)</f>
        <v/>
      </c>
      <c r="I56" s="3" t="s">
        <v>230</v>
      </c>
      <c r="J56" s="4" t="s">
        <v>12</v>
      </c>
    </row>
    <row r="57" spans="1:10" ht="15.75" x14ac:dyDescent="0.25">
      <c r="A57" s="11">
        <v>55</v>
      </c>
      <c r="B57" s="10">
        <v>2333675</v>
      </c>
      <c r="C57" s="8" t="s">
        <v>161</v>
      </c>
      <c r="D57" s="8" t="s">
        <v>1</v>
      </c>
      <c r="E57" s="9">
        <v>500</v>
      </c>
      <c r="F57" s="9">
        <v>2.37</v>
      </c>
      <c r="G57" s="15">
        <f t="shared" si="0"/>
        <v>1185</v>
      </c>
      <c r="H57" s="12" t="str">
        <f>VLOOKUP(B57,Лист2!A:C,3,FALSE)</f>
        <v/>
      </c>
      <c r="I57" s="3" t="s">
        <v>230</v>
      </c>
      <c r="J57" s="4" t="s">
        <v>12</v>
      </c>
    </row>
    <row r="58" spans="1:10" ht="15.75" x14ac:dyDescent="0.25">
      <c r="A58" s="11">
        <v>56</v>
      </c>
      <c r="B58" s="10">
        <v>2301627</v>
      </c>
      <c r="C58" s="8" t="s">
        <v>162</v>
      </c>
      <c r="D58" s="8" t="s">
        <v>0</v>
      </c>
      <c r="E58" s="9">
        <v>1.83</v>
      </c>
      <c r="F58" s="9">
        <v>171.84</v>
      </c>
      <c r="G58" s="15">
        <f t="shared" si="0"/>
        <v>314.46719999999999</v>
      </c>
      <c r="H58" s="12" t="str">
        <f>VLOOKUP(B58,Лист2!A:C,3,FALSE)</f>
        <v/>
      </c>
      <c r="I58" s="3" t="s">
        <v>230</v>
      </c>
      <c r="J58" s="4" t="s">
        <v>12</v>
      </c>
    </row>
    <row r="59" spans="1:10" ht="15.75" x14ac:dyDescent="0.25">
      <c r="A59" s="11">
        <v>57</v>
      </c>
      <c r="B59" s="10">
        <v>2301730</v>
      </c>
      <c r="C59" s="8" t="s">
        <v>163</v>
      </c>
      <c r="D59" s="8" t="s">
        <v>0</v>
      </c>
      <c r="E59" s="9">
        <v>3.2</v>
      </c>
      <c r="F59" s="9">
        <v>147.47999999999999</v>
      </c>
      <c r="G59" s="15">
        <f t="shared" si="0"/>
        <v>471.93599999999998</v>
      </c>
      <c r="H59" s="12" t="str">
        <f>VLOOKUP(B59,Лист2!A:C,3,FALSE)</f>
        <v/>
      </c>
      <c r="I59" s="3" t="s">
        <v>230</v>
      </c>
      <c r="J59" s="4" t="s">
        <v>12</v>
      </c>
    </row>
    <row r="60" spans="1:10" ht="15.75" x14ac:dyDescent="0.25">
      <c r="A60" s="11">
        <v>58</v>
      </c>
      <c r="B60" s="10">
        <v>2301677</v>
      </c>
      <c r="C60" s="8" t="s">
        <v>164</v>
      </c>
      <c r="D60" s="8" t="s">
        <v>0</v>
      </c>
      <c r="E60" s="9">
        <v>2</v>
      </c>
      <c r="F60" s="9">
        <v>121.83</v>
      </c>
      <c r="G60" s="15">
        <f t="shared" si="0"/>
        <v>243.66</v>
      </c>
      <c r="H60" s="12" t="str">
        <f>VLOOKUP(B60,Лист2!A:C,3,FALSE)</f>
        <v/>
      </c>
      <c r="I60" s="3" t="s">
        <v>230</v>
      </c>
      <c r="J60" s="4" t="s">
        <v>12</v>
      </c>
    </row>
    <row r="61" spans="1:10" ht="15.75" x14ac:dyDescent="0.25">
      <c r="A61" s="11">
        <v>59</v>
      </c>
      <c r="B61" s="10">
        <v>2301651</v>
      </c>
      <c r="C61" s="8" t="s">
        <v>165</v>
      </c>
      <c r="D61" s="8" t="s">
        <v>0</v>
      </c>
      <c r="E61" s="9">
        <v>2.5</v>
      </c>
      <c r="F61" s="9">
        <v>147.47999999999999</v>
      </c>
      <c r="G61" s="15">
        <f t="shared" si="0"/>
        <v>368.7</v>
      </c>
      <c r="H61" s="12" t="str">
        <f>VLOOKUP(B61,Лист2!A:C,3,FALSE)</f>
        <v/>
      </c>
      <c r="I61" s="3" t="s">
        <v>230</v>
      </c>
      <c r="J61" s="4" t="s">
        <v>12</v>
      </c>
    </row>
    <row r="62" spans="1:10" ht="15.75" x14ac:dyDescent="0.25">
      <c r="A62" s="11">
        <v>60</v>
      </c>
      <c r="B62" s="10">
        <v>2301680</v>
      </c>
      <c r="C62" s="8" t="s">
        <v>166</v>
      </c>
      <c r="D62" s="8" t="s">
        <v>0</v>
      </c>
      <c r="E62" s="9">
        <v>4</v>
      </c>
      <c r="F62" s="9">
        <v>121.83</v>
      </c>
      <c r="G62" s="15">
        <f t="shared" si="0"/>
        <v>487.32</v>
      </c>
      <c r="H62" s="12" t="str">
        <f>VLOOKUP(B62,Лист2!A:C,3,FALSE)</f>
        <v/>
      </c>
      <c r="I62" s="3" t="s">
        <v>230</v>
      </c>
      <c r="J62" s="4" t="s">
        <v>12</v>
      </c>
    </row>
    <row r="63" spans="1:10" ht="15.75" x14ac:dyDescent="0.25">
      <c r="A63" s="11">
        <v>61</v>
      </c>
      <c r="B63" s="10">
        <v>2301628</v>
      </c>
      <c r="C63" s="8" t="s">
        <v>167</v>
      </c>
      <c r="D63" s="8" t="s">
        <v>0</v>
      </c>
      <c r="E63" s="9">
        <v>6</v>
      </c>
      <c r="F63" s="9">
        <v>134.66</v>
      </c>
      <c r="G63" s="15">
        <f t="shared" si="0"/>
        <v>807.96</v>
      </c>
      <c r="H63" s="12" t="str">
        <f>VLOOKUP(B63,Лист2!A:C,3,FALSE)</f>
        <v/>
      </c>
      <c r="I63" s="3" t="s">
        <v>230</v>
      </c>
      <c r="J63" s="4" t="s">
        <v>12</v>
      </c>
    </row>
    <row r="64" spans="1:10" ht="15.75" x14ac:dyDescent="0.25">
      <c r="A64" s="11">
        <v>62</v>
      </c>
      <c r="B64" s="10">
        <v>2301672</v>
      </c>
      <c r="C64" s="8" t="s">
        <v>168</v>
      </c>
      <c r="D64" s="8" t="s">
        <v>0</v>
      </c>
      <c r="E64" s="9">
        <v>4</v>
      </c>
      <c r="F64" s="9">
        <v>121.83</v>
      </c>
      <c r="G64" s="15">
        <f t="shared" si="0"/>
        <v>487.32</v>
      </c>
      <c r="H64" s="12" t="str">
        <f>VLOOKUP(B64,Лист2!A:C,3,FALSE)</f>
        <v/>
      </c>
      <c r="I64" s="3" t="s">
        <v>230</v>
      </c>
      <c r="J64" s="4" t="s">
        <v>12</v>
      </c>
    </row>
    <row r="65" spans="1:10" ht="15.75" x14ac:dyDescent="0.25">
      <c r="A65" s="11">
        <v>63</v>
      </c>
      <c r="B65" s="10">
        <v>2301626</v>
      </c>
      <c r="C65" s="8" t="s">
        <v>169</v>
      </c>
      <c r="D65" s="8" t="s">
        <v>0</v>
      </c>
      <c r="E65" s="9">
        <v>14</v>
      </c>
      <c r="F65" s="9">
        <v>147.47999999999999</v>
      </c>
      <c r="G65" s="15">
        <f t="shared" si="0"/>
        <v>2064.7199999999998</v>
      </c>
      <c r="H65" s="12" t="str">
        <f>VLOOKUP(B65,Лист2!A:C,3,FALSE)</f>
        <v/>
      </c>
      <c r="I65" s="3" t="s">
        <v>230</v>
      </c>
      <c r="J65" s="4" t="s">
        <v>12</v>
      </c>
    </row>
    <row r="66" spans="1:10" ht="15.75" x14ac:dyDescent="0.25">
      <c r="A66" s="11">
        <v>64</v>
      </c>
      <c r="B66" s="10">
        <v>2301682</v>
      </c>
      <c r="C66" s="8" t="s">
        <v>170</v>
      </c>
      <c r="D66" s="8" t="s">
        <v>0</v>
      </c>
      <c r="E66" s="9">
        <v>1.5</v>
      </c>
      <c r="F66" s="9">
        <v>121.83</v>
      </c>
      <c r="G66" s="15">
        <f t="shared" si="0"/>
        <v>182.745</v>
      </c>
      <c r="H66" s="12" t="str">
        <f>VLOOKUP(B66,Лист2!A:C,3,FALSE)</f>
        <v/>
      </c>
      <c r="I66" s="3" t="s">
        <v>230</v>
      </c>
      <c r="J66" s="4" t="s">
        <v>12</v>
      </c>
    </row>
    <row r="67" spans="1:10" ht="15.75" x14ac:dyDescent="0.25">
      <c r="A67" s="11">
        <v>65</v>
      </c>
      <c r="B67" s="10">
        <v>2301673</v>
      </c>
      <c r="C67" s="8" t="s">
        <v>171</v>
      </c>
      <c r="D67" s="8" t="s">
        <v>0</v>
      </c>
      <c r="E67" s="9">
        <v>1.5</v>
      </c>
      <c r="F67" s="9">
        <v>123.11</v>
      </c>
      <c r="G67" s="15">
        <f t="shared" si="0"/>
        <v>184.66499999999999</v>
      </c>
      <c r="H67" s="12" t="str">
        <f>VLOOKUP(B67,Лист2!A:C,3,FALSE)</f>
        <v/>
      </c>
      <c r="I67" s="3" t="s">
        <v>230</v>
      </c>
      <c r="J67" s="4" t="s">
        <v>12</v>
      </c>
    </row>
    <row r="68" spans="1:10" ht="15.75" x14ac:dyDescent="0.25">
      <c r="A68" s="11">
        <v>66</v>
      </c>
      <c r="B68" s="10">
        <v>2301674</v>
      </c>
      <c r="C68" s="8" t="s">
        <v>172</v>
      </c>
      <c r="D68" s="8" t="s">
        <v>0</v>
      </c>
      <c r="E68" s="9">
        <v>1</v>
      </c>
      <c r="F68" s="9">
        <v>147.47999999999999</v>
      </c>
      <c r="G68" s="15">
        <f t="shared" ref="G68:G97" si="1">E68*F68</f>
        <v>147.47999999999999</v>
      </c>
      <c r="H68" s="12" t="str">
        <f>VLOOKUP(B68,Лист2!A:C,3,FALSE)</f>
        <v/>
      </c>
      <c r="I68" s="3" t="s">
        <v>230</v>
      </c>
      <c r="J68" s="4" t="s">
        <v>12</v>
      </c>
    </row>
    <row r="69" spans="1:10" ht="15.75" x14ac:dyDescent="0.25">
      <c r="A69" s="11">
        <v>67</v>
      </c>
      <c r="B69" s="10">
        <v>2301675</v>
      </c>
      <c r="C69" s="8" t="s">
        <v>173</v>
      </c>
      <c r="D69" s="8" t="s">
        <v>0</v>
      </c>
      <c r="E69" s="9">
        <v>1</v>
      </c>
      <c r="F69" s="9">
        <v>147.47999999999999</v>
      </c>
      <c r="G69" s="15">
        <f t="shared" si="1"/>
        <v>147.47999999999999</v>
      </c>
      <c r="H69" s="12" t="str">
        <f>VLOOKUP(B69,Лист2!A:C,3,FALSE)</f>
        <v/>
      </c>
      <c r="I69" s="3" t="s">
        <v>230</v>
      </c>
      <c r="J69" s="4" t="s">
        <v>12</v>
      </c>
    </row>
    <row r="70" spans="1:10" ht="15.75" x14ac:dyDescent="0.25">
      <c r="A70" s="11">
        <v>68</v>
      </c>
      <c r="B70" s="10">
        <v>2301633</v>
      </c>
      <c r="C70" s="8" t="s">
        <v>174</v>
      </c>
      <c r="D70" s="8" t="s">
        <v>0</v>
      </c>
      <c r="E70" s="9">
        <v>2</v>
      </c>
      <c r="F70" s="9">
        <v>130.80000000000001</v>
      </c>
      <c r="G70" s="15">
        <f t="shared" si="1"/>
        <v>261.60000000000002</v>
      </c>
      <c r="H70" s="12" t="str">
        <f>VLOOKUP(B70,Лист2!A:C,3,FALSE)</f>
        <v/>
      </c>
      <c r="I70" s="3" t="s">
        <v>230</v>
      </c>
      <c r="J70" s="4" t="s">
        <v>12</v>
      </c>
    </row>
    <row r="71" spans="1:10" ht="15" customHeight="1" x14ac:dyDescent="0.25">
      <c r="A71" s="11">
        <v>69</v>
      </c>
      <c r="B71" s="10">
        <v>2301640</v>
      </c>
      <c r="C71" s="8" t="s">
        <v>175</v>
      </c>
      <c r="D71" s="8" t="s">
        <v>0</v>
      </c>
      <c r="E71" s="9">
        <v>1.5</v>
      </c>
      <c r="F71" s="9">
        <v>138.5</v>
      </c>
      <c r="G71" s="15">
        <f t="shared" si="1"/>
        <v>207.75</v>
      </c>
      <c r="H71" s="12" t="str">
        <f>VLOOKUP(B71,Лист2!A:C,3,FALSE)</f>
        <v/>
      </c>
      <c r="I71" s="3" t="s">
        <v>230</v>
      </c>
      <c r="J71" s="4" t="s">
        <v>12</v>
      </c>
    </row>
    <row r="72" spans="1:10" ht="15" customHeight="1" x14ac:dyDescent="0.25">
      <c r="A72" s="11">
        <v>70</v>
      </c>
      <c r="B72" s="10">
        <v>2301634</v>
      </c>
      <c r="C72" s="8" t="s">
        <v>176</v>
      </c>
      <c r="D72" s="8" t="s">
        <v>0</v>
      </c>
      <c r="E72" s="9">
        <v>5</v>
      </c>
      <c r="F72" s="9">
        <v>133.37</v>
      </c>
      <c r="G72" s="15">
        <f t="shared" si="1"/>
        <v>666.85</v>
      </c>
      <c r="H72" s="12" t="str">
        <f>VLOOKUP(B72,Лист2!A:C,3,FALSE)</f>
        <v/>
      </c>
      <c r="I72" s="3" t="s">
        <v>230</v>
      </c>
      <c r="J72" s="4" t="s">
        <v>12</v>
      </c>
    </row>
    <row r="73" spans="1:10" ht="15" customHeight="1" x14ac:dyDescent="0.25">
      <c r="A73" s="11">
        <v>71</v>
      </c>
      <c r="B73" s="10">
        <v>2301669</v>
      </c>
      <c r="C73" s="8" t="s">
        <v>177</v>
      </c>
      <c r="D73" s="8" t="s">
        <v>0</v>
      </c>
      <c r="E73" s="9">
        <v>60</v>
      </c>
      <c r="F73" s="9">
        <v>133.37</v>
      </c>
      <c r="G73" s="15">
        <f t="shared" si="1"/>
        <v>8002.2000000000007</v>
      </c>
      <c r="H73" s="12" t="str">
        <f>VLOOKUP(B73,Лист2!A:C,3,FALSE)</f>
        <v/>
      </c>
      <c r="I73" s="3" t="s">
        <v>230</v>
      </c>
      <c r="J73" s="4" t="s">
        <v>12</v>
      </c>
    </row>
    <row r="74" spans="1:10" ht="15" customHeight="1" x14ac:dyDescent="0.25">
      <c r="A74" s="11">
        <v>72</v>
      </c>
      <c r="B74" s="10">
        <v>2330060</v>
      </c>
      <c r="C74" s="8" t="s">
        <v>178</v>
      </c>
      <c r="D74" s="8" t="s">
        <v>1</v>
      </c>
      <c r="E74" s="9">
        <v>13</v>
      </c>
      <c r="F74" s="9">
        <v>2548.4699999999998</v>
      </c>
      <c r="G74" s="15">
        <f t="shared" si="1"/>
        <v>33130.11</v>
      </c>
      <c r="H74" s="12" t="str">
        <f>VLOOKUP(B74,Лист2!A:C,3,FALSE)</f>
        <v>ГОСТ 5336-80</v>
      </c>
      <c r="I74" s="3" t="s">
        <v>230</v>
      </c>
      <c r="J74" s="4" t="s">
        <v>12</v>
      </c>
    </row>
    <row r="75" spans="1:10" ht="15" customHeight="1" x14ac:dyDescent="0.25">
      <c r="A75" s="11">
        <v>73</v>
      </c>
      <c r="B75" s="10">
        <v>2004166</v>
      </c>
      <c r="C75" s="8" t="s">
        <v>179</v>
      </c>
      <c r="D75" s="8" t="s">
        <v>9</v>
      </c>
      <c r="E75" s="9">
        <v>180</v>
      </c>
      <c r="F75" s="9">
        <v>176</v>
      </c>
      <c r="G75" s="15">
        <f t="shared" si="1"/>
        <v>31680</v>
      </c>
      <c r="H75" s="12" t="str">
        <f>VLOOKUP(B75,Лист2!A:C,3,FALSE)</f>
        <v>ГОСТ 5336-80</v>
      </c>
      <c r="I75" s="3" t="s">
        <v>230</v>
      </c>
      <c r="J75" s="4" t="s">
        <v>12</v>
      </c>
    </row>
    <row r="76" spans="1:10" ht="15" customHeight="1" x14ac:dyDescent="0.25">
      <c r="A76" s="11">
        <v>74</v>
      </c>
      <c r="B76" s="10">
        <v>2269160</v>
      </c>
      <c r="C76" s="8" t="s">
        <v>180</v>
      </c>
      <c r="D76" s="8" t="s">
        <v>1</v>
      </c>
      <c r="E76" s="9">
        <v>60</v>
      </c>
      <c r="F76" s="9">
        <v>423.19</v>
      </c>
      <c r="G76" s="15">
        <f t="shared" si="1"/>
        <v>25391.4</v>
      </c>
      <c r="H76" s="12" t="str">
        <f>VLOOKUP(B76,Лист2!A:C,3,FALSE)</f>
        <v>ГОСТ 8478-81</v>
      </c>
      <c r="I76" s="3" t="s">
        <v>230</v>
      </c>
      <c r="J76" s="4" t="s">
        <v>12</v>
      </c>
    </row>
    <row r="77" spans="1:10" ht="15" customHeight="1" x14ac:dyDescent="0.25">
      <c r="A77" s="11">
        <v>75</v>
      </c>
      <c r="B77" s="10">
        <v>2260078</v>
      </c>
      <c r="C77" s="8" t="s">
        <v>181</v>
      </c>
      <c r="D77" s="8" t="s">
        <v>1</v>
      </c>
      <c r="E77" s="9">
        <v>800</v>
      </c>
      <c r="F77" s="9">
        <v>4.46</v>
      </c>
      <c r="G77" s="15">
        <f t="shared" si="1"/>
        <v>3568</v>
      </c>
      <c r="H77" s="12" t="str">
        <f>VLOOKUP(B77,Лист2!A:C,3,FALSE)</f>
        <v/>
      </c>
      <c r="I77" s="3" t="s">
        <v>230</v>
      </c>
      <c r="J77" s="4" t="s">
        <v>12</v>
      </c>
    </row>
    <row r="78" spans="1:10" ht="15" customHeight="1" x14ac:dyDescent="0.25">
      <c r="A78" s="11">
        <v>76</v>
      </c>
      <c r="B78" s="10">
        <v>2266076</v>
      </c>
      <c r="C78" s="8" t="s">
        <v>182</v>
      </c>
      <c r="D78" s="8" t="s">
        <v>1</v>
      </c>
      <c r="E78" s="9">
        <v>800</v>
      </c>
      <c r="F78" s="9">
        <v>6.62</v>
      </c>
      <c r="G78" s="15">
        <f t="shared" si="1"/>
        <v>5296</v>
      </c>
      <c r="H78" s="12" t="str">
        <f>VLOOKUP(B78,Лист2!A:C,3,FALSE)</f>
        <v/>
      </c>
      <c r="I78" s="3" t="s">
        <v>230</v>
      </c>
      <c r="J78" s="4" t="s">
        <v>12</v>
      </c>
    </row>
    <row r="79" spans="1:10" ht="15" customHeight="1" x14ac:dyDescent="0.25">
      <c r="A79" s="11">
        <v>77</v>
      </c>
      <c r="B79" s="10">
        <v>2007377</v>
      </c>
      <c r="C79" s="8" t="s">
        <v>183</v>
      </c>
      <c r="D79" s="8" t="s">
        <v>0</v>
      </c>
      <c r="E79" s="9">
        <v>61.79</v>
      </c>
      <c r="F79" s="9">
        <v>186.2</v>
      </c>
      <c r="G79" s="15">
        <f t="shared" si="1"/>
        <v>11505.297999999999</v>
      </c>
      <c r="H79" s="12" t="str">
        <f>VLOOKUP(B79,Лист2!A:C,3,FALSE)</f>
        <v>ГОСТ 11371-78</v>
      </c>
      <c r="I79" s="3" t="s">
        <v>230</v>
      </c>
      <c r="J79" s="4" t="s">
        <v>12</v>
      </c>
    </row>
    <row r="80" spans="1:10" ht="15" customHeight="1" x14ac:dyDescent="0.25">
      <c r="A80" s="11">
        <v>78</v>
      </c>
      <c r="B80" s="10">
        <v>2007378</v>
      </c>
      <c r="C80" s="8" t="s">
        <v>184</v>
      </c>
      <c r="D80" s="8" t="s">
        <v>0</v>
      </c>
      <c r="E80" s="9">
        <v>59.9</v>
      </c>
      <c r="F80" s="9">
        <v>185.65</v>
      </c>
      <c r="G80" s="15">
        <f t="shared" si="1"/>
        <v>11120.434999999999</v>
      </c>
      <c r="H80" s="12" t="str">
        <f>VLOOKUP(B80,Лист2!A:C,3,FALSE)</f>
        <v>ГОСТ 11371-78</v>
      </c>
      <c r="I80" s="3" t="s">
        <v>230</v>
      </c>
      <c r="J80" s="4" t="s">
        <v>12</v>
      </c>
    </row>
    <row r="81" spans="1:10" ht="15" customHeight="1" x14ac:dyDescent="0.25">
      <c r="A81" s="11">
        <v>79</v>
      </c>
      <c r="B81" s="10">
        <v>2025467</v>
      </c>
      <c r="C81" s="8" t="s">
        <v>185</v>
      </c>
      <c r="D81" s="8" t="s">
        <v>0</v>
      </c>
      <c r="E81" s="9">
        <v>72.900000000000006</v>
      </c>
      <c r="F81" s="9">
        <v>135.22</v>
      </c>
      <c r="G81" s="15">
        <f t="shared" si="1"/>
        <v>9857.5380000000005</v>
      </c>
      <c r="H81" s="12" t="str">
        <f>VLOOKUP(B81,Лист2!A:C,3,FALSE)</f>
        <v>ГОСТ 11371-78</v>
      </c>
      <c r="I81" s="3" t="s">
        <v>230</v>
      </c>
      <c r="J81" s="4" t="s">
        <v>12</v>
      </c>
    </row>
    <row r="82" spans="1:10" ht="15" customHeight="1" x14ac:dyDescent="0.25">
      <c r="A82" s="11">
        <v>80</v>
      </c>
      <c r="B82" s="10">
        <v>2216383</v>
      </c>
      <c r="C82" s="8" t="s">
        <v>186</v>
      </c>
      <c r="D82" s="8" t="s">
        <v>0</v>
      </c>
      <c r="E82" s="9">
        <v>2</v>
      </c>
      <c r="F82" s="9">
        <v>197.49</v>
      </c>
      <c r="G82" s="15">
        <f t="shared" si="1"/>
        <v>394.98</v>
      </c>
      <c r="H82" s="12" t="str">
        <f>VLOOKUP(B82,Лист2!A:C,3,FALSE)</f>
        <v>ГОСТ 11371-78</v>
      </c>
      <c r="I82" s="3" t="s">
        <v>230</v>
      </c>
      <c r="J82" s="4" t="s">
        <v>12</v>
      </c>
    </row>
    <row r="83" spans="1:10" ht="15" customHeight="1" x14ac:dyDescent="0.25">
      <c r="A83" s="11">
        <v>81</v>
      </c>
      <c r="B83" s="10">
        <v>2216381</v>
      </c>
      <c r="C83" s="8" t="s">
        <v>187</v>
      </c>
      <c r="D83" s="8" t="s">
        <v>0</v>
      </c>
      <c r="E83" s="9">
        <v>1</v>
      </c>
      <c r="F83" s="9">
        <v>239.11</v>
      </c>
      <c r="G83" s="15">
        <f t="shared" si="1"/>
        <v>239.11</v>
      </c>
      <c r="H83" s="12" t="str">
        <f>VLOOKUP(B83,Лист2!A:C,3,FALSE)</f>
        <v>ГОСТ 11371-78</v>
      </c>
      <c r="I83" s="3" t="s">
        <v>230</v>
      </c>
      <c r="J83" s="4" t="s">
        <v>12</v>
      </c>
    </row>
    <row r="84" spans="1:10" ht="15" customHeight="1" x14ac:dyDescent="0.25">
      <c r="A84" s="11">
        <v>82</v>
      </c>
      <c r="B84" s="10">
        <v>2315916</v>
      </c>
      <c r="C84" s="8" t="s">
        <v>188</v>
      </c>
      <c r="D84" s="8" t="s">
        <v>0</v>
      </c>
      <c r="E84" s="9">
        <v>10.6</v>
      </c>
      <c r="F84" s="9">
        <v>148.76</v>
      </c>
      <c r="G84" s="15">
        <f t="shared" si="1"/>
        <v>1576.8559999999998</v>
      </c>
      <c r="H84" s="12" t="str">
        <f>VLOOKUP(B84,Лист2!A:C,3,FALSE)</f>
        <v>ГОСТ 11371-78</v>
      </c>
      <c r="I84" s="3" t="s">
        <v>230</v>
      </c>
      <c r="J84" s="4" t="s">
        <v>12</v>
      </c>
    </row>
    <row r="85" spans="1:10" ht="15" customHeight="1" x14ac:dyDescent="0.25">
      <c r="A85" s="11">
        <v>83</v>
      </c>
      <c r="B85" s="10">
        <v>2007359</v>
      </c>
      <c r="C85" s="8" t="s">
        <v>189</v>
      </c>
      <c r="D85" s="8" t="s">
        <v>0</v>
      </c>
      <c r="E85" s="9">
        <v>10.91</v>
      </c>
      <c r="F85" s="9">
        <v>190.49</v>
      </c>
      <c r="G85" s="15">
        <f t="shared" si="1"/>
        <v>2078.2459000000003</v>
      </c>
      <c r="H85" s="12" t="str">
        <f>VLOOKUP(B85,Лист2!A:C,3,FALSE)</f>
        <v>ГОСТ 11371-78</v>
      </c>
      <c r="I85" s="3" t="s">
        <v>230</v>
      </c>
      <c r="J85" s="4" t="s">
        <v>12</v>
      </c>
    </row>
    <row r="86" spans="1:10" ht="15" customHeight="1" x14ac:dyDescent="0.25">
      <c r="A86" s="11">
        <v>84</v>
      </c>
      <c r="B86" s="10">
        <v>2007433</v>
      </c>
      <c r="C86" s="8" t="s">
        <v>190</v>
      </c>
      <c r="D86" s="8" t="s">
        <v>0</v>
      </c>
      <c r="E86" s="9">
        <v>34.629999999999995</v>
      </c>
      <c r="F86" s="9">
        <v>239.81</v>
      </c>
      <c r="G86" s="15">
        <f t="shared" si="1"/>
        <v>8304.6202999999987</v>
      </c>
      <c r="H86" s="12" t="str">
        <f>VLOOKUP(B86,Лист2!A:C,3,FALSE)</f>
        <v>ГОСТ 11371-78</v>
      </c>
      <c r="I86" s="3" t="s">
        <v>230</v>
      </c>
      <c r="J86" s="4" t="s">
        <v>12</v>
      </c>
    </row>
    <row r="87" spans="1:10" ht="15" customHeight="1" x14ac:dyDescent="0.25">
      <c r="A87" s="11">
        <v>85</v>
      </c>
      <c r="B87" s="10">
        <v>2217939</v>
      </c>
      <c r="C87" s="8" t="s">
        <v>191</v>
      </c>
      <c r="D87" s="8" t="s">
        <v>0</v>
      </c>
      <c r="E87" s="9">
        <v>20.6</v>
      </c>
      <c r="F87" s="9">
        <v>173.4</v>
      </c>
      <c r="G87" s="15">
        <f t="shared" si="1"/>
        <v>3572.0400000000004</v>
      </c>
      <c r="H87" s="12" t="str">
        <f>VLOOKUP(B87,Лист2!A:C,3,FALSE)</f>
        <v>ГОСТ 6402-70</v>
      </c>
      <c r="I87" s="3" t="s">
        <v>230</v>
      </c>
      <c r="J87" s="4" t="s">
        <v>12</v>
      </c>
    </row>
    <row r="88" spans="1:10" ht="15" customHeight="1" x14ac:dyDescent="0.25">
      <c r="A88" s="11">
        <v>86</v>
      </c>
      <c r="B88" s="10">
        <v>2217940</v>
      </c>
      <c r="C88" s="8" t="s">
        <v>192</v>
      </c>
      <c r="D88" s="8" t="s">
        <v>0</v>
      </c>
      <c r="E88" s="9">
        <v>30.2</v>
      </c>
      <c r="F88" s="9">
        <v>202.69</v>
      </c>
      <c r="G88" s="15">
        <f t="shared" si="1"/>
        <v>6121.2379999999994</v>
      </c>
      <c r="H88" s="12" t="str">
        <f>VLOOKUP(B88,Лист2!A:C,3,FALSE)</f>
        <v>ГОСТ 6402-70</v>
      </c>
      <c r="I88" s="3" t="s">
        <v>230</v>
      </c>
      <c r="J88" s="4" t="s">
        <v>12</v>
      </c>
    </row>
    <row r="89" spans="1:10" ht="15" customHeight="1" x14ac:dyDescent="0.25">
      <c r="A89" s="11">
        <v>87</v>
      </c>
      <c r="B89" s="10">
        <v>2217942</v>
      </c>
      <c r="C89" s="8" t="s">
        <v>193</v>
      </c>
      <c r="D89" s="8" t="s">
        <v>0</v>
      </c>
      <c r="E89" s="9">
        <v>2.2999999999999998</v>
      </c>
      <c r="F89" s="9">
        <v>204.01</v>
      </c>
      <c r="G89" s="15">
        <f t="shared" si="1"/>
        <v>469.22299999999996</v>
      </c>
      <c r="H89" s="12" t="str">
        <f>VLOOKUP(B89,Лист2!A:C,3,FALSE)</f>
        <v>ГОСТ 6402-70</v>
      </c>
      <c r="I89" s="3" t="s">
        <v>230</v>
      </c>
      <c r="J89" s="4" t="s">
        <v>12</v>
      </c>
    </row>
    <row r="90" spans="1:10" ht="15" customHeight="1" x14ac:dyDescent="0.25">
      <c r="A90" s="11">
        <v>88</v>
      </c>
      <c r="B90" s="10">
        <v>2125122</v>
      </c>
      <c r="C90" s="8" t="s">
        <v>194</v>
      </c>
      <c r="D90" s="8" t="s">
        <v>0</v>
      </c>
      <c r="E90" s="9">
        <v>7.2</v>
      </c>
      <c r="F90" s="9">
        <v>163.32</v>
      </c>
      <c r="G90" s="15">
        <f t="shared" si="1"/>
        <v>1175.904</v>
      </c>
      <c r="H90" s="12" t="str">
        <f>VLOOKUP(B90,Лист2!A:C,3,FALSE)</f>
        <v>ГОСТ 6402-70</v>
      </c>
      <c r="I90" s="3" t="s">
        <v>230</v>
      </c>
      <c r="J90" s="4" t="s">
        <v>12</v>
      </c>
    </row>
    <row r="91" spans="1:10" ht="15" customHeight="1" x14ac:dyDescent="0.25">
      <c r="A91" s="11">
        <v>89</v>
      </c>
      <c r="B91" s="10">
        <v>2217938</v>
      </c>
      <c r="C91" s="8" t="s">
        <v>195</v>
      </c>
      <c r="D91" s="8" t="s">
        <v>0</v>
      </c>
      <c r="E91" s="9">
        <v>9.6</v>
      </c>
      <c r="F91" s="9">
        <v>192.98</v>
      </c>
      <c r="G91" s="15">
        <f t="shared" si="1"/>
        <v>1852.6079999999997</v>
      </c>
      <c r="H91" s="12" t="str">
        <f>VLOOKUP(B91,Лист2!A:C,3,FALSE)</f>
        <v>ГОСТ 6402-70</v>
      </c>
      <c r="I91" s="3" t="s">
        <v>230</v>
      </c>
      <c r="J91" s="4" t="s">
        <v>12</v>
      </c>
    </row>
    <row r="92" spans="1:10" ht="15" customHeight="1" x14ac:dyDescent="0.25">
      <c r="A92" s="11">
        <v>90</v>
      </c>
      <c r="B92" s="10">
        <v>2256345</v>
      </c>
      <c r="C92" s="8" t="s">
        <v>196</v>
      </c>
      <c r="D92" s="8" t="s">
        <v>1</v>
      </c>
      <c r="E92" s="9">
        <v>254</v>
      </c>
      <c r="F92" s="9">
        <v>31.04</v>
      </c>
      <c r="G92" s="15">
        <f t="shared" si="1"/>
        <v>7884.16</v>
      </c>
      <c r="H92" s="12" t="str">
        <f>VLOOKUP(B92,Лист2!A:C,3,FALSE)</f>
        <v>ГОСТ 6958-78</v>
      </c>
      <c r="I92" s="3" t="s">
        <v>230</v>
      </c>
      <c r="J92" s="4" t="s">
        <v>12</v>
      </c>
    </row>
    <row r="93" spans="1:10" ht="15" customHeight="1" x14ac:dyDescent="0.25">
      <c r="A93" s="11">
        <v>91</v>
      </c>
      <c r="B93" s="10">
        <v>2256343</v>
      </c>
      <c r="C93" s="8" t="s">
        <v>197</v>
      </c>
      <c r="D93" s="8" t="s">
        <v>1</v>
      </c>
      <c r="E93" s="9">
        <v>216</v>
      </c>
      <c r="F93" s="9">
        <v>28.21</v>
      </c>
      <c r="G93" s="15">
        <f t="shared" si="1"/>
        <v>6093.3600000000006</v>
      </c>
      <c r="H93" s="12" t="str">
        <f>VLOOKUP(B93,Лист2!A:C,3,FALSE)</f>
        <v>ГОСТ 6958-78</v>
      </c>
      <c r="I93" s="3" t="s">
        <v>230</v>
      </c>
      <c r="J93" s="4" t="s">
        <v>12</v>
      </c>
    </row>
    <row r="94" spans="1:10" ht="15" customHeight="1" x14ac:dyDescent="0.25">
      <c r="A94" s="11">
        <v>92</v>
      </c>
      <c r="B94" s="10">
        <v>2319416</v>
      </c>
      <c r="C94" s="8" t="s">
        <v>198</v>
      </c>
      <c r="D94" s="8" t="s">
        <v>1</v>
      </c>
      <c r="E94" s="9">
        <v>116</v>
      </c>
      <c r="F94" s="9">
        <v>67.97</v>
      </c>
      <c r="G94" s="15">
        <f t="shared" si="1"/>
        <v>7884.5199999999995</v>
      </c>
      <c r="H94" s="12" t="str">
        <f>VLOOKUP(B94,Лист2!A:C,3,FALSE)</f>
        <v>ГОСТ 6958-78</v>
      </c>
      <c r="I94" s="3" t="s">
        <v>230</v>
      </c>
      <c r="J94" s="4" t="s">
        <v>12</v>
      </c>
    </row>
    <row r="95" spans="1:10" ht="15" customHeight="1" x14ac:dyDescent="0.25">
      <c r="A95" s="11">
        <v>93</v>
      </c>
      <c r="B95" s="10">
        <v>2225992</v>
      </c>
      <c r="C95" s="8" t="s">
        <v>199</v>
      </c>
      <c r="D95" s="8" t="s">
        <v>0</v>
      </c>
      <c r="E95" s="9">
        <v>0.1</v>
      </c>
      <c r="F95" s="9">
        <v>28.21</v>
      </c>
      <c r="G95" s="15">
        <f t="shared" si="1"/>
        <v>2.8210000000000002</v>
      </c>
      <c r="H95" s="12" t="str">
        <f>VLOOKUP(B95,Лист2!A:C,3,FALSE)</f>
        <v>ГОСТ 9066-75</v>
      </c>
      <c r="I95" s="3" t="s">
        <v>230</v>
      </c>
      <c r="J95" s="4" t="s">
        <v>12</v>
      </c>
    </row>
    <row r="96" spans="1:10" ht="15" customHeight="1" x14ac:dyDescent="0.25">
      <c r="A96" s="11">
        <v>94</v>
      </c>
      <c r="B96" s="10">
        <v>2035523</v>
      </c>
      <c r="C96" s="8" t="s">
        <v>200</v>
      </c>
      <c r="D96" s="8" t="s">
        <v>1</v>
      </c>
      <c r="E96" s="9">
        <v>16</v>
      </c>
      <c r="F96" s="9">
        <v>101.56</v>
      </c>
      <c r="G96" s="15">
        <f t="shared" si="1"/>
        <v>1624.96</v>
      </c>
      <c r="H96" s="12" t="str">
        <f>VLOOKUP(B96,Лист2!A:C,3,FALSE)</f>
        <v>ГОСТ 22042-76</v>
      </c>
      <c r="I96" s="3" t="s">
        <v>230</v>
      </c>
      <c r="J96" s="4" t="s">
        <v>12</v>
      </c>
    </row>
    <row r="97" spans="1:10" ht="15" customHeight="1" x14ac:dyDescent="0.25">
      <c r="A97" s="11">
        <v>95</v>
      </c>
      <c r="B97" s="10">
        <v>2277927</v>
      </c>
      <c r="C97" s="8" t="s">
        <v>201</v>
      </c>
      <c r="D97" s="8" t="s">
        <v>0</v>
      </c>
      <c r="E97" s="9">
        <v>2.1</v>
      </c>
      <c r="F97" s="9">
        <v>92.83</v>
      </c>
      <c r="G97" s="15">
        <f t="shared" si="1"/>
        <v>194.94300000000001</v>
      </c>
      <c r="H97" s="12" t="str">
        <f>VLOOKUP(B97,Лист2!A:C,3,FALSE)</f>
        <v>ГОСТ 397-79</v>
      </c>
      <c r="I97" s="3" t="s">
        <v>230</v>
      </c>
      <c r="J97" s="4" t="s">
        <v>12</v>
      </c>
    </row>
    <row r="98" spans="1:10" ht="15.75" x14ac:dyDescent="0.25">
      <c r="G98" s="22">
        <f>SUM(G3:G97)</f>
        <v>535680.11804999982</v>
      </c>
      <c r="H98" s="23"/>
    </row>
    <row r="99" spans="1:10" ht="20.25" customHeight="1" x14ac:dyDescent="0.25">
      <c r="B99" s="18" t="s">
        <v>13</v>
      </c>
      <c r="C99" s="17"/>
      <c r="D99" s="17"/>
      <c r="E99" s="17"/>
      <c r="F99" s="17"/>
      <c r="G99" s="17"/>
      <c r="H99" s="23"/>
      <c r="I99" s="17"/>
    </row>
  </sheetData>
  <autoFilter ref="A2:J97">
    <sortState ref="A3:J96">
      <sortCondition ref="C2:C94"/>
    </sortState>
  </autoFilter>
  <mergeCells count="1">
    <mergeCell ref="A1:J1"/>
  </mergeCells>
  <pageMargins left="0" right="0" top="0" bottom="0" header="0" footer="0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workbookViewId="0">
      <selection activeCell="A2" sqref="A2:A96"/>
    </sheetView>
  </sheetViews>
  <sheetFormatPr defaultRowHeight="15" x14ac:dyDescent="0.25"/>
  <sheetData>
    <row r="1" spans="1:3" x14ac:dyDescent="0.25">
      <c r="A1" s="19" t="s">
        <v>202</v>
      </c>
      <c r="B1" s="19" t="s">
        <v>203</v>
      </c>
      <c r="C1" s="19" t="s">
        <v>204</v>
      </c>
    </row>
    <row r="2" spans="1:3" x14ac:dyDescent="0.25">
      <c r="A2" s="21">
        <v>2003355</v>
      </c>
      <c r="B2" s="20" t="s">
        <v>205</v>
      </c>
      <c r="C2" s="20" t="s">
        <v>206</v>
      </c>
    </row>
    <row r="3" spans="1:3" x14ac:dyDescent="0.25">
      <c r="A3" s="21">
        <v>2004166</v>
      </c>
      <c r="B3" s="20" t="s">
        <v>101</v>
      </c>
      <c r="C3" s="20" t="s">
        <v>97</v>
      </c>
    </row>
    <row r="4" spans="1:3" x14ac:dyDescent="0.25">
      <c r="A4" s="21">
        <v>2004231</v>
      </c>
      <c r="B4" s="20" t="s">
        <v>23</v>
      </c>
      <c r="C4" s="20" t="s">
        <v>24</v>
      </c>
    </row>
    <row r="5" spans="1:3" x14ac:dyDescent="0.25">
      <c r="A5" s="21">
        <v>2007359</v>
      </c>
      <c r="B5" s="20" t="s">
        <v>14</v>
      </c>
      <c r="C5" s="20" t="s">
        <v>15</v>
      </c>
    </row>
    <row r="6" spans="1:3" x14ac:dyDescent="0.25">
      <c r="A6" s="21">
        <v>2007377</v>
      </c>
      <c r="B6" s="20" t="s">
        <v>25</v>
      </c>
      <c r="C6" s="20" t="s">
        <v>15</v>
      </c>
    </row>
    <row r="7" spans="1:3" x14ac:dyDescent="0.25">
      <c r="A7" s="21">
        <v>2007378</v>
      </c>
      <c r="B7" s="20" t="s">
        <v>26</v>
      </c>
      <c r="C7" s="20" t="s">
        <v>15</v>
      </c>
    </row>
    <row r="8" spans="1:3" x14ac:dyDescent="0.25">
      <c r="A8" s="21">
        <v>2007433</v>
      </c>
      <c r="B8" s="20" t="s">
        <v>27</v>
      </c>
      <c r="C8" s="20" t="s">
        <v>15</v>
      </c>
    </row>
    <row r="9" spans="1:3" x14ac:dyDescent="0.25">
      <c r="A9" s="21">
        <v>2007436</v>
      </c>
      <c r="B9" s="20" t="s">
        <v>28</v>
      </c>
      <c r="C9" s="20" t="s">
        <v>19</v>
      </c>
    </row>
    <row r="10" spans="1:3" x14ac:dyDescent="0.25">
      <c r="A10" s="21">
        <v>2007438</v>
      </c>
      <c r="B10" s="20" t="s">
        <v>29</v>
      </c>
      <c r="C10" s="20" t="s">
        <v>24</v>
      </c>
    </row>
    <row r="11" spans="1:3" x14ac:dyDescent="0.25">
      <c r="A11" s="21">
        <v>2007439</v>
      </c>
      <c r="B11" s="20" t="s">
        <v>30</v>
      </c>
      <c r="C11" s="20" t="s">
        <v>19</v>
      </c>
    </row>
    <row r="12" spans="1:3" x14ac:dyDescent="0.25">
      <c r="A12" s="21">
        <v>2013471</v>
      </c>
      <c r="B12" s="20" t="s">
        <v>31</v>
      </c>
      <c r="C12" s="20" t="s">
        <v>17</v>
      </c>
    </row>
    <row r="13" spans="1:3" x14ac:dyDescent="0.25">
      <c r="A13" s="21">
        <v>2016477</v>
      </c>
      <c r="B13" s="20" t="s">
        <v>207</v>
      </c>
      <c r="C13" s="20" t="s">
        <v>208</v>
      </c>
    </row>
    <row r="14" spans="1:3" x14ac:dyDescent="0.25">
      <c r="A14" s="21">
        <v>2019377</v>
      </c>
      <c r="B14" s="20" t="s">
        <v>32</v>
      </c>
      <c r="C14" s="20" t="s">
        <v>17</v>
      </c>
    </row>
    <row r="15" spans="1:3" x14ac:dyDescent="0.25">
      <c r="A15" s="21">
        <v>2020151</v>
      </c>
      <c r="B15" s="20" t="s">
        <v>209</v>
      </c>
      <c r="C15" s="20" t="s">
        <v>17</v>
      </c>
    </row>
    <row r="16" spans="1:3" x14ac:dyDescent="0.25">
      <c r="A16" s="21">
        <v>2020152</v>
      </c>
      <c r="B16" s="20" t="s">
        <v>210</v>
      </c>
      <c r="C16" s="20" t="s">
        <v>211</v>
      </c>
    </row>
    <row r="17" spans="1:3" x14ac:dyDescent="0.25">
      <c r="A17" s="21">
        <v>2025458</v>
      </c>
      <c r="B17" s="20" t="s">
        <v>33</v>
      </c>
      <c r="C17" s="20" t="s">
        <v>19</v>
      </c>
    </row>
    <row r="18" spans="1:3" x14ac:dyDescent="0.25">
      <c r="A18" s="21">
        <v>2025460</v>
      </c>
      <c r="B18" s="20" t="s">
        <v>100</v>
      </c>
      <c r="C18" s="20" t="s">
        <v>19</v>
      </c>
    </row>
    <row r="19" spans="1:3" x14ac:dyDescent="0.25">
      <c r="A19" s="21">
        <v>2025462</v>
      </c>
      <c r="B19" s="20" t="s">
        <v>34</v>
      </c>
      <c r="C19" s="20" t="s">
        <v>24</v>
      </c>
    </row>
    <row r="20" spans="1:3" x14ac:dyDescent="0.25">
      <c r="A20" s="21">
        <v>2025465</v>
      </c>
      <c r="B20" s="20" t="s">
        <v>35</v>
      </c>
      <c r="C20" s="20" t="s">
        <v>24</v>
      </c>
    </row>
    <row r="21" spans="1:3" x14ac:dyDescent="0.25">
      <c r="A21" s="21">
        <v>2025466</v>
      </c>
      <c r="B21" s="20" t="s">
        <v>36</v>
      </c>
      <c r="C21" s="20" t="s">
        <v>24</v>
      </c>
    </row>
    <row r="22" spans="1:3" x14ac:dyDescent="0.25">
      <c r="A22" s="21">
        <v>2025467</v>
      </c>
      <c r="B22" s="20" t="s">
        <v>37</v>
      </c>
      <c r="C22" s="20" t="s">
        <v>15</v>
      </c>
    </row>
    <row r="23" spans="1:3" x14ac:dyDescent="0.25">
      <c r="A23" s="21">
        <v>2025502</v>
      </c>
      <c r="B23" s="20" t="s">
        <v>38</v>
      </c>
      <c r="C23" s="20" t="s">
        <v>24</v>
      </c>
    </row>
    <row r="24" spans="1:3" x14ac:dyDescent="0.25">
      <c r="A24" s="21">
        <v>2035523</v>
      </c>
      <c r="B24" s="20" t="s">
        <v>212</v>
      </c>
      <c r="C24" s="20" t="s">
        <v>213</v>
      </c>
    </row>
    <row r="25" spans="1:3" x14ac:dyDescent="0.25">
      <c r="A25" s="21">
        <v>2057187</v>
      </c>
      <c r="B25" s="20" t="s">
        <v>40</v>
      </c>
      <c r="C25" s="20" t="s">
        <v>24</v>
      </c>
    </row>
    <row r="26" spans="1:3" x14ac:dyDescent="0.25">
      <c r="A26" s="21">
        <v>2060831</v>
      </c>
      <c r="B26" s="20" t="s">
        <v>16</v>
      </c>
      <c r="C26" s="20" t="s">
        <v>17</v>
      </c>
    </row>
    <row r="27" spans="1:3" x14ac:dyDescent="0.25">
      <c r="A27" s="21">
        <v>2067480</v>
      </c>
      <c r="B27" s="20" t="s">
        <v>41</v>
      </c>
      <c r="C27" s="20" t="s">
        <v>24</v>
      </c>
    </row>
    <row r="28" spans="1:3" x14ac:dyDescent="0.25">
      <c r="A28" s="21">
        <v>2067481</v>
      </c>
      <c r="B28" s="20" t="s">
        <v>42</v>
      </c>
      <c r="C28" s="20" t="s">
        <v>24</v>
      </c>
    </row>
    <row r="29" spans="1:3" x14ac:dyDescent="0.25">
      <c r="A29" s="21">
        <v>2067594</v>
      </c>
      <c r="B29" s="20" t="s">
        <v>214</v>
      </c>
      <c r="C29" s="20" t="s">
        <v>24</v>
      </c>
    </row>
    <row r="30" spans="1:3" x14ac:dyDescent="0.25">
      <c r="A30" s="21">
        <v>2068795</v>
      </c>
      <c r="B30" s="20" t="s">
        <v>43</v>
      </c>
      <c r="C30" s="20" t="s">
        <v>45</v>
      </c>
    </row>
    <row r="31" spans="1:3" x14ac:dyDescent="0.25">
      <c r="A31" s="21">
        <v>2072812</v>
      </c>
      <c r="B31" s="20" t="s">
        <v>44</v>
      </c>
      <c r="C31" s="20" t="s">
        <v>45</v>
      </c>
    </row>
    <row r="32" spans="1:3" x14ac:dyDescent="0.25">
      <c r="A32" s="21">
        <v>2125122</v>
      </c>
      <c r="B32" s="20" t="s">
        <v>46</v>
      </c>
      <c r="C32" s="20" t="s">
        <v>39</v>
      </c>
    </row>
    <row r="33" spans="1:3" x14ac:dyDescent="0.25">
      <c r="A33" s="21">
        <v>2215618</v>
      </c>
      <c r="B33" s="20" t="s">
        <v>215</v>
      </c>
      <c r="C33" s="20" t="s">
        <v>45</v>
      </c>
    </row>
    <row r="34" spans="1:3" x14ac:dyDescent="0.25">
      <c r="A34" s="21">
        <v>2216381</v>
      </c>
      <c r="B34" s="20" t="s">
        <v>216</v>
      </c>
      <c r="C34" s="20" t="s">
        <v>15</v>
      </c>
    </row>
    <row r="35" spans="1:3" x14ac:dyDescent="0.25">
      <c r="A35" s="21">
        <v>2216383</v>
      </c>
      <c r="B35" s="20" t="s">
        <v>217</v>
      </c>
      <c r="C35" s="20" t="s">
        <v>15</v>
      </c>
    </row>
    <row r="36" spans="1:3" x14ac:dyDescent="0.25">
      <c r="A36" s="21">
        <v>2217189</v>
      </c>
      <c r="B36" s="20" t="s">
        <v>47</v>
      </c>
      <c r="C36" s="20" t="s">
        <v>48</v>
      </c>
    </row>
    <row r="37" spans="1:3" x14ac:dyDescent="0.25">
      <c r="A37" s="21">
        <v>2217938</v>
      </c>
      <c r="B37" s="20" t="s">
        <v>49</v>
      </c>
      <c r="C37" s="20" t="s">
        <v>39</v>
      </c>
    </row>
    <row r="38" spans="1:3" x14ac:dyDescent="0.25">
      <c r="A38" s="21">
        <v>2217939</v>
      </c>
      <c r="B38" s="20" t="s">
        <v>50</v>
      </c>
      <c r="C38" s="20" t="s">
        <v>39</v>
      </c>
    </row>
    <row r="39" spans="1:3" x14ac:dyDescent="0.25">
      <c r="A39" s="21">
        <v>2217940</v>
      </c>
      <c r="B39" s="20" t="s">
        <v>51</v>
      </c>
      <c r="C39" s="20" t="s">
        <v>39</v>
      </c>
    </row>
    <row r="40" spans="1:3" x14ac:dyDescent="0.25">
      <c r="A40" s="21">
        <v>2217942</v>
      </c>
      <c r="B40" s="20" t="s">
        <v>52</v>
      </c>
      <c r="C40" s="20" t="s">
        <v>39</v>
      </c>
    </row>
    <row r="41" spans="1:3" x14ac:dyDescent="0.25">
      <c r="A41" s="21">
        <v>2220734</v>
      </c>
      <c r="B41" s="20" t="s">
        <v>218</v>
      </c>
      <c r="C41" s="20" t="s">
        <v>45</v>
      </c>
    </row>
    <row r="42" spans="1:3" x14ac:dyDescent="0.25">
      <c r="A42" s="21">
        <v>2225270</v>
      </c>
      <c r="B42" s="20" t="s">
        <v>53</v>
      </c>
      <c r="C42" s="20" t="s">
        <v>19</v>
      </c>
    </row>
    <row r="43" spans="1:3" x14ac:dyDescent="0.25">
      <c r="A43" s="21">
        <v>2225992</v>
      </c>
      <c r="B43" s="20" t="s">
        <v>104</v>
      </c>
      <c r="C43" s="20" t="s">
        <v>105</v>
      </c>
    </row>
    <row r="44" spans="1:3" x14ac:dyDescent="0.25">
      <c r="A44" s="21">
        <v>2231679</v>
      </c>
      <c r="B44" s="20" t="s">
        <v>54</v>
      </c>
      <c r="C44" s="20" t="s">
        <v>24</v>
      </c>
    </row>
    <row r="45" spans="1:3" x14ac:dyDescent="0.25">
      <c r="A45" s="21">
        <v>2232216</v>
      </c>
      <c r="B45" s="20" t="s">
        <v>55</v>
      </c>
      <c r="C45" s="20" t="s">
        <v>24</v>
      </c>
    </row>
    <row r="46" spans="1:3" x14ac:dyDescent="0.25">
      <c r="A46" s="21">
        <v>2232544</v>
      </c>
      <c r="B46" s="20" t="s">
        <v>56</v>
      </c>
      <c r="C46" s="20" t="s">
        <v>24</v>
      </c>
    </row>
    <row r="47" spans="1:3" x14ac:dyDescent="0.25">
      <c r="A47" s="21">
        <v>2250458</v>
      </c>
      <c r="B47" s="20" t="s">
        <v>57</v>
      </c>
      <c r="C47" s="20" t="s">
        <v>58</v>
      </c>
    </row>
    <row r="48" spans="1:3" x14ac:dyDescent="0.25">
      <c r="A48" s="21">
        <v>2253033</v>
      </c>
      <c r="B48" s="20" t="s">
        <v>59</v>
      </c>
      <c r="C48" s="20" t="s">
        <v>17</v>
      </c>
    </row>
    <row r="49" spans="1:3" x14ac:dyDescent="0.25">
      <c r="A49" s="21">
        <v>2254848</v>
      </c>
      <c r="B49" s="20" t="s">
        <v>219</v>
      </c>
      <c r="C49" s="20" t="s">
        <v>17</v>
      </c>
    </row>
    <row r="50" spans="1:3" x14ac:dyDescent="0.25">
      <c r="A50" s="21">
        <v>2255884</v>
      </c>
      <c r="B50" s="20" t="s">
        <v>60</v>
      </c>
      <c r="C50" s="20" t="s">
        <v>24</v>
      </c>
    </row>
    <row r="51" spans="1:3" x14ac:dyDescent="0.25">
      <c r="A51" s="21">
        <v>2256343</v>
      </c>
      <c r="B51" s="20" t="s">
        <v>61</v>
      </c>
      <c r="C51" s="20" t="s">
        <v>62</v>
      </c>
    </row>
    <row r="52" spans="1:3" x14ac:dyDescent="0.25">
      <c r="A52" s="21">
        <v>2256345</v>
      </c>
      <c r="B52" s="20" t="s">
        <v>63</v>
      </c>
      <c r="C52" s="20" t="s">
        <v>62</v>
      </c>
    </row>
    <row r="53" spans="1:3" x14ac:dyDescent="0.25">
      <c r="A53" s="21">
        <v>2260078</v>
      </c>
      <c r="B53" s="20" t="s">
        <v>220</v>
      </c>
      <c r="C53" s="20" t="s">
        <v>17</v>
      </c>
    </row>
    <row r="54" spans="1:3" x14ac:dyDescent="0.25">
      <c r="A54" s="21">
        <v>2265229</v>
      </c>
      <c r="B54" s="20" t="s">
        <v>64</v>
      </c>
      <c r="C54" s="20" t="s">
        <v>45</v>
      </c>
    </row>
    <row r="55" spans="1:3" x14ac:dyDescent="0.25">
      <c r="A55" s="21">
        <v>2266076</v>
      </c>
      <c r="B55" s="20" t="s">
        <v>221</v>
      </c>
      <c r="C55" s="20" t="s">
        <v>17</v>
      </c>
    </row>
    <row r="56" spans="1:3" x14ac:dyDescent="0.25">
      <c r="A56" s="21">
        <v>2269160</v>
      </c>
      <c r="B56" s="20" t="s">
        <v>65</v>
      </c>
      <c r="C56" s="20" t="s">
        <v>66</v>
      </c>
    </row>
    <row r="57" spans="1:3" x14ac:dyDescent="0.25">
      <c r="A57" s="21">
        <v>2269254</v>
      </c>
      <c r="B57" s="20" t="s">
        <v>222</v>
      </c>
      <c r="C57" s="20" t="s">
        <v>24</v>
      </c>
    </row>
    <row r="58" spans="1:3" x14ac:dyDescent="0.25">
      <c r="A58" s="21">
        <v>2269663</v>
      </c>
      <c r="B58" s="20" t="s">
        <v>18</v>
      </c>
      <c r="C58" s="20" t="s">
        <v>19</v>
      </c>
    </row>
    <row r="59" spans="1:3" x14ac:dyDescent="0.25">
      <c r="A59" s="21">
        <v>2277927</v>
      </c>
      <c r="B59" s="20" t="s">
        <v>67</v>
      </c>
      <c r="C59" s="20" t="s">
        <v>68</v>
      </c>
    </row>
    <row r="60" spans="1:3" x14ac:dyDescent="0.25">
      <c r="A60" s="21">
        <v>2277997</v>
      </c>
      <c r="B60" s="20" t="s">
        <v>69</v>
      </c>
      <c r="C60" s="20" t="s">
        <v>70</v>
      </c>
    </row>
    <row r="61" spans="1:3" x14ac:dyDescent="0.25">
      <c r="A61" s="21">
        <v>2279198</v>
      </c>
      <c r="B61" s="20" t="s">
        <v>71</v>
      </c>
      <c r="C61" s="20" t="s">
        <v>19</v>
      </c>
    </row>
    <row r="62" spans="1:3" x14ac:dyDescent="0.25">
      <c r="A62" s="21">
        <v>2279215</v>
      </c>
      <c r="B62" s="20" t="s">
        <v>72</v>
      </c>
      <c r="C62" s="20" t="s">
        <v>19</v>
      </c>
    </row>
    <row r="63" spans="1:3" x14ac:dyDescent="0.25">
      <c r="A63" s="21">
        <v>2299281</v>
      </c>
      <c r="B63" s="20" t="s">
        <v>73</v>
      </c>
      <c r="C63" s="20" t="s">
        <v>19</v>
      </c>
    </row>
    <row r="64" spans="1:3" x14ac:dyDescent="0.25">
      <c r="A64" s="21">
        <v>2301626</v>
      </c>
      <c r="B64" s="20" t="s">
        <v>74</v>
      </c>
      <c r="C64" s="20" t="s">
        <v>17</v>
      </c>
    </row>
    <row r="65" spans="1:3" x14ac:dyDescent="0.25">
      <c r="A65" s="21">
        <v>2301627</v>
      </c>
      <c r="B65" s="20" t="s">
        <v>223</v>
      </c>
      <c r="C65" s="20" t="s">
        <v>17</v>
      </c>
    </row>
    <row r="66" spans="1:3" x14ac:dyDescent="0.25">
      <c r="A66" s="21">
        <v>2301628</v>
      </c>
      <c r="B66" s="20" t="s">
        <v>75</v>
      </c>
      <c r="C66" s="20" t="s">
        <v>17</v>
      </c>
    </row>
    <row r="67" spans="1:3" x14ac:dyDescent="0.25">
      <c r="A67" s="21">
        <v>2301633</v>
      </c>
      <c r="B67" s="20" t="s">
        <v>76</v>
      </c>
      <c r="C67" s="20" t="s">
        <v>17</v>
      </c>
    </row>
    <row r="68" spans="1:3" x14ac:dyDescent="0.25">
      <c r="A68" s="21">
        <v>2301634</v>
      </c>
      <c r="B68" s="20" t="s">
        <v>77</v>
      </c>
      <c r="C68" s="20" t="s">
        <v>17</v>
      </c>
    </row>
    <row r="69" spans="1:3" x14ac:dyDescent="0.25">
      <c r="A69" s="21">
        <v>2301640</v>
      </c>
      <c r="B69" s="20" t="s">
        <v>78</v>
      </c>
      <c r="C69" s="20" t="s">
        <v>17</v>
      </c>
    </row>
    <row r="70" spans="1:3" x14ac:dyDescent="0.25">
      <c r="A70" s="21">
        <v>2301651</v>
      </c>
      <c r="B70" s="20" t="s">
        <v>79</v>
      </c>
      <c r="C70" s="20" t="s">
        <v>17</v>
      </c>
    </row>
    <row r="71" spans="1:3" x14ac:dyDescent="0.25">
      <c r="A71" s="21">
        <v>2301669</v>
      </c>
      <c r="B71" s="20" t="s">
        <v>80</v>
      </c>
      <c r="C71" s="20" t="s">
        <v>17</v>
      </c>
    </row>
    <row r="72" spans="1:3" x14ac:dyDescent="0.25">
      <c r="A72" s="21">
        <v>2301672</v>
      </c>
      <c r="B72" s="20" t="s">
        <v>81</v>
      </c>
      <c r="C72" s="20" t="s">
        <v>17</v>
      </c>
    </row>
    <row r="73" spans="1:3" x14ac:dyDescent="0.25">
      <c r="A73" s="21">
        <v>2301673</v>
      </c>
      <c r="B73" s="20" t="s">
        <v>82</v>
      </c>
      <c r="C73" s="20" t="s">
        <v>17</v>
      </c>
    </row>
    <row r="74" spans="1:3" x14ac:dyDescent="0.25">
      <c r="A74" s="21">
        <v>2301674</v>
      </c>
      <c r="B74" s="20" t="s">
        <v>83</v>
      </c>
      <c r="C74" s="20" t="s">
        <v>17</v>
      </c>
    </row>
    <row r="75" spans="1:3" x14ac:dyDescent="0.25">
      <c r="A75" s="21">
        <v>2301675</v>
      </c>
      <c r="B75" s="20" t="s">
        <v>224</v>
      </c>
      <c r="C75" s="20" t="s">
        <v>17</v>
      </c>
    </row>
    <row r="76" spans="1:3" x14ac:dyDescent="0.25">
      <c r="A76" s="21">
        <v>2301677</v>
      </c>
      <c r="B76" s="20" t="s">
        <v>84</v>
      </c>
      <c r="C76" s="20" t="s">
        <v>17</v>
      </c>
    </row>
    <row r="77" spans="1:3" x14ac:dyDescent="0.25">
      <c r="A77" s="21">
        <v>2301680</v>
      </c>
      <c r="B77" s="20" t="s">
        <v>225</v>
      </c>
      <c r="C77" s="20" t="s">
        <v>17</v>
      </c>
    </row>
    <row r="78" spans="1:3" x14ac:dyDescent="0.25">
      <c r="A78" s="21">
        <v>2301682</v>
      </c>
      <c r="B78" s="20" t="s">
        <v>85</v>
      </c>
      <c r="C78" s="20" t="s">
        <v>17</v>
      </c>
    </row>
    <row r="79" spans="1:3" x14ac:dyDescent="0.25">
      <c r="A79" s="21">
        <v>2301730</v>
      </c>
      <c r="B79" s="20" t="s">
        <v>86</v>
      </c>
      <c r="C79" s="20" t="s">
        <v>17</v>
      </c>
    </row>
    <row r="80" spans="1:3" x14ac:dyDescent="0.25">
      <c r="A80" s="21">
        <v>2304073</v>
      </c>
      <c r="B80" s="20" t="s">
        <v>87</v>
      </c>
      <c r="C80" s="20" t="s">
        <v>88</v>
      </c>
    </row>
    <row r="81" spans="1:3" x14ac:dyDescent="0.25">
      <c r="A81" s="21">
        <v>2315877</v>
      </c>
      <c r="B81" s="20" t="s">
        <v>89</v>
      </c>
      <c r="C81" s="20" t="s">
        <v>19</v>
      </c>
    </row>
    <row r="82" spans="1:3" x14ac:dyDescent="0.25">
      <c r="A82" s="21">
        <v>2315916</v>
      </c>
      <c r="B82" s="20" t="s">
        <v>90</v>
      </c>
      <c r="C82" s="20" t="s">
        <v>15</v>
      </c>
    </row>
    <row r="83" spans="1:3" x14ac:dyDescent="0.25">
      <c r="A83" s="21">
        <v>2316041</v>
      </c>
      <c r="B83" s="20" t="s">
        <v>21</v>
      </c>
      <c r="C83" s="20" t="s">
        <v>19</v>
      </c>
    </row>
    <row r="84" spans="1:3" x14ac:dyDescent="0.25">
      <c r="A84" s="21">
        <v>2319289</v>
      </c>
      <c r="B84" s="20" t="s">
        <v>91</v>
      </c>
      <c r="C84" s="20" t="s">
        <v>19</v>
      </c>
    </row>
    <row r="85" spans="1:3" x14ac:dyDescent="0.25">
      <c r="A85" s="21">
        <v>2319416</v>
      </c>
      <c r="B85" s="20" t="s">
        <v>92</v>
      </c>
      <c r="C85" s="20" t="s">
        <v>62</v>
      </c>
    </row>
    <row r="86" spans="1:3" x14ac:dyDescent="0.25">
      <c r="A86" s="21">
        <v>2320857</v>
      </c>
      <c r="B86" s="20" t="s">
        <v>93</v>
      </c>
      <c r="C86" s="20" t="s">
        <v>20</v>
      </c>
    </row>
    <row r="87" spans="1:3" x14ac:dyDescent="0.25">
      <c r="A87" s="21">
        <v>2328195</v>
      </c>
      <c r="B87" s="20" t="s">
        <v>94</v>
      </c>
      <c r="C87" s="20" t="s">
        <v>95</v>
      </c>
    </row>
    <row r="88" spans="1:3" x14ac:dyDescent="0.25">
      <c r="A88" s="21">
        <v>2330060</v>
      </c>
      <c r="B88" s="20" t="s">
        <v>96</v>
      </c>
      <c r="C88" s="20" t="s">
        <v>97</v>
      </c>
    </row>
    <row r="89" spans="1:3" x14ac:dyDescent="0.25">
      <c r="A89" s="21">
        <v>2330625</v>
      </c>
      <c r="B89" s="20" t="s">
        <v>22</v>
      </c>
      <c r="C89" s="20" t="s">
        <v>20</v>
      </c>
    </row>
    <row r="90" spans="1:3" x14ac:dyDescent="0.25">
      <c r="A90" s="21">
        <v>2333675</v>
      </c>
      <c r="B90" s="20" t="s">
        <v>226</v>
      </c>
      <c r="C90" s="20" t="s">
        <v>17</v>
      </c>
    </row>
    <row r="91" spans="1:3" x14ac:dyDescent="0.25">
      <c r="A91" s="21">
        <v>2340279</v>
      </c>
      <c r="B91" s="20" t="s">
        <v>98</v>
      </c>
      <c r="C91" s="20" t="s">
        <v>99</v>
      </c>
    </row>
    <row r="92" spans="1:3" x14ac:dyDescent="0.25">
      <c r="A92" s="21">
        <v>2341105</v>
      </c>
      <c r="B92" s="20" t="s">
        <v>103</v>
      </c>
      <c r="C92" s="20" t="s">
        <v>20</v>
      </c>
    </row>
    <row r="93" spans="1:3" x14ac:dyDescent="0.25">
      <c r="A93" s="21">
        <v>2346378</v>
      </c>
      <c r="B93" s="20" t="s">
        <v>102</v>
      </c>
      <c r="C93" s="20" t="s">
        <v>17</v>
      </c>
    </row>
    <row r="94" spans="1:3" x14ac:dyDescent="0.25">
      <c r="A94" s="21">
        <v>2353018</v>
      </c>
      <c r="B94" s="20" t="s">
        <v>227</v>
      </c>
      <c r="C94" s="20" t="s">
        <v>24</v>
      </c>
    </row>
    <row r="95" spans="1:3" x14ac:dyDescent="0.25">
      <c r="A95" s="21">
        <v>2353222</v>
      </c>
      <c r="B95" s="20" t="s">
        <v>228</v>
      </c>
      <c r="C95" s="20" t="s">
        <v>24</v>
      </c>
    </row>
    <row r="96" spans="1:3" x14ac:dyDescent="0.25">
      <c r="A96" s="21">
        <v>2353232</v>
      </c>
      <c r="B96" s="20" t="s">
        <v>229</v>
      </c>
      <c r="C96" s="20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Ануфриев Артем Владимирович</cp:lastModifiedBy>
  <cp:lastPrinted>2018-10-11T11:42:18Z</cp:lastPrinted>
  <dcterms:created xsi:type="dcterms:W3CDTF">2015-10-09T07:31:54Z</dcterms:created>
  <dcterms:modified xsi:type="dcterms:W3CDTF">2018-10-11T11:42:22Z</dcterms:modified>
</cp:coreProperties>
</file>