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шаблон!$A$2:$BW$17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шаблон!$A$1:$BP$18</definedName>
  </definedNames>
  <calcPr calcId="145621"/>
</workbook>
</file>

<file path=xl/calcChain.xml><?xml version="1.0" encoding="utf-8"?>
<calcChain xmlns="http://schemas.openxmlformats.org/spreadsheetml/2006/main">
  <c r="P18" i="4" l="1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I18" i="4"/>
  <c r="AJ18" i="4"/>
  <c r="AK18" i="4"/>
  <c r="AM18" i="4"/>
  <c r="AN18" i="4"/>
  <c r="AO18" i="4"/>
  <c r="AP18" i="4"/>
  <c r="AQ18" i="4"/>
  <c r="AR18" i="4"/>
  <c r="AS18" i="4"/>
  <c r="AU18" i="4"/>
  <c r="AV18" i="4"/>
  <c r="AW18" i="4"/>
  <c r="AX18" i="4"/>
  <c r="AY18" i="4"/>
  <c r="AZ18" i="4"/>
  <c r="BA18" i="4"/>
  <c r="BC18" i="4"/>
  <c r="BE18" i="4"/>
  <c r="BG18" i="4"/>
  <c r="BH18" i="4"/>
  <c r="BI18" i="4"/>
  <c r="BJ18" i="4"/>
  <c r="BK18" i="4"/>
  <c r="BL18" i="4"/>
  <c r="BM18" i="4"/>
  <c r="BN18" i="4"/>
  <c r="O18" i="4"/>
  <c r="N17" i="4" l="1"/>
  <c r="O17" i="4" s="1"/>
  <c r="U16" i="4"/>
  <c r="AU13" i="4" s="1"/>
  <c r="N16" i="4"/>
  <c r="U15" i="4"/>
  <c r="AM13" i="4" s="1"/>
  <c r="N15" i="4"/>
  <c r="N14" i="4"/>
  <c r="O14" i="4" s="1"/>
  <c r="T14" i="4" s="1"/>
  <c r="S13" i="4"/>
  <c r="P13" i="4"/>
  <c r="O16" i="4" l="1"/>
  <c r="O15" i="4"/>
  <c r="T17" i="4"/>
  <c r="T13" i="4" s="1"/>
  <c r="Q17" i="4"/>
  <c r="R17" i="4"/>
  <c r="R14" i="4"/>
  <c r="Q14" i="4"/>
  <c r="O13" i="4" l="1"/>
  <c r="R13" i="4"/>
  <c r="U14" i="4"/>
  <c r="AI13" i="4" s="1"/>
  <c r="Q13" i="4"/>
  <c r="U17" i="4"/>
  <c r="BE13" i="4" s="1"/>
  <c r="U13" i="4" l="1"/>
  <c r="U10" i="4" l="1"/>
  <c r="O10" i="4" s="1"/>
  <c r="U12" i="4"/>
  <c r="U9" i="4"/>
  <c r="O9" i="4" s="1"/>
  <c r="P8" i="4"/>
  <c r="S8" i="4"/>
  <c r="N12" i="4"/>
  <c r="N11" i="4"/>
  <c r="O11" i="4" s="1"/>
  <c r="T11" i="4" l="1"/>
  <c r="T8" i="4" s="1"/>
  <c r="BG8" i="4"/>
  <c r="O12" i="4"/>
  <c r="O8" i="4" s="1"/>
  <c r="BC8" i="4"/>
  <c r="R11" i="4"/>
  <c r="R8" i="4" s="1"/>
  <c r="Q11" i="4"/>
  <c r="Q8" i="4" s="1"/>
  <c r="U11" i="4" l="1"/>
  <c r="BE8" i="4" l="1"/>
  <c r="U8" i="4"/>
  <c r="N4" i="4" l="1"/>
  <c r="O4" i="4" s="1"/>
  <c r="N7" i="4"/>
  <c r="O7" i="4" s="1"/>
  <c r="U6" i="4"/>
  <c r="AU3" i="4" s="1"/>
  <c r="N6" i="4"/>
  <c r="U5" i="4"/>
  <c r="O5" i="4" s="1"/>
  <c r="N5" i="4"/>
  <c r="S3" i="4"/>
  <c r="P3" i="4"/>
  <c r="AM3" i="4" l="1"/>
  <c r="O6" i="4"/>
  <c r="O3" i="4" s="1"/>
  <c r="T7" i="4"/>
  <c r="Q7" i="4"/>
  <c r="R7" i="4"/>
  <c r="R4" i="4"/>
  <c r="T4" i="4"/>
  <c r="Q4" i="4"/>
  <c r="T3" i="4" l="1"/>
  <c r="R3" i="4"/>
  <c r="U4" i="4"/>
  <c r="AI3" i="4" s="1"/>
  <c r="Q3" i="4"/>
  <c r="U7" i="4"/>
  <c r="BE3" i="4" s="1"/>
  <c r="U3" i="4" l="1"/>
  <c r="BS3" i="4" l="1"/>
  <c r="BT3" i="4" s="1"/>
  <c r="BS8" i="4"/>
  <c r="BT8" i="4" s="1"/>
  <c r="BS13" i="4"/>
  <c r="BT13" i="4" s="1"/>
  <c r="BN13" i="4" l="1"/>
  <c r="BN3" i="4" l="1"/>
  <c r="BN8" i="4"/>
  <c r="O75" i="2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/>
  <c r="Q74" i="2"/>
  <c r="Q73" i="2"/>
  <c r="P74" i="2"/>
  <c r="P72" i="2"/>
  <c r="Q72" i="2"/>
  <c r="Q70" i="2" s="1"/>
  <c r="S72" i="2"/>
  <c r="S70" i="2" s="1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T48" i="2" s="1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N35" i="2"/>
  <c r="P36" i="2"/>
  <c r="P35" i="2"/>
  <c r="Q36" i="2"/>
  <c r="Q35" i="2"/>
  <c r="T72" i="2"/>
  <c r="P70" i="2"/>
  <c r="T74" i="2"/>
  <c r="P73" i="2"/>
  <c r="T40" i="2"/>
  <c r="P38" i="2"/>
  <c r="P55" i="2"/>
  <c r="T56" i="2"/>
  <c r="S55" i="2"/>
  <c r="Q55" i="2"/>
  <c r="T47" i="2"/>
  <c r="T36" i="2"/>
  <c r="BB73" i="2"/>
  <c r="BK73" i="2"/>
  <c r="T73" i="2"/>
  <c r="BB70" i="2"/>
  <c r="BK70" i="2" s="1"/>
  <c r="T70" i="2"/>
  <c r="BB46" i="2"/>
  <c r="AF55" i="2"/>
  <c r="BB38" i="2"/>
  <c r="BK38" i="2"/>
  <c r="T38" i="2"/>
  <c r="BB35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BB16" i="2" s="1"/>
  <c r="BK16" i="2" s="1"/>
  <c r="Q44" i="2"/>
  <c r="Q43" i="2"/>
  <c r="N43" i="2"/>
  <c r="S44" i="2"/>
  <c r="S43" i="2" s="1"/>
  <c r="P44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S85" i="2"/>
  <c r="S84" i="2" s="1"/>
  <c r="R84" i="2"/>
  <c r="O84" i="2"/>
  <c r="N84" i="2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T85" i="2"/>
  <c r="T84" i="2" s="1"/>
  <c r="P84" i="2"/>
  <c r="Q84" i="2"/>
  <c r="P20" i="2"/>
  <c r="S20" i="2"/>
  <c r="S18" i="2" s="1"/>
  <c r="N13" i="2"/>
  <c r="P14" i="2"/>
  <c r="S14" i="2"/>
  <c r="S13" i="2" s="1"/>
  <c r="BB84" i="2"/>
  <c r="BK84" i="2" s="1"/>
  <c r="P18" i="2"/>
  <c r="P13" i="2"/>
  <c r="P6" i="2" l="1"/>
  <c r="Q13" i="2"/>
  <c r="T14" i="2"/>
  <c r="T20" i="2"/>
  <c r="Q18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Q49" i="2"/>
  <c r="T50" i="2"/>
  <c r="Q51" i="2"/>
  <c r="T52" i="2"/>
  <c r="Q81" i="2"/>
  <c r="T82" i="2"/>
  <c r="S9" i="2"/>
  <c r="S8" i="2" s="1"/>
  <c r="N8" i="2"/>
  <c r="P9" i="2"/>
  <c r="Q9" i="2"/>
  <c r="Q8" i="2" s="1"/>
  <c r="S11" i="2"/>
  <c r="T12" i="2"/>
  <c r="BB29" i="2"/>
  <c r="BK29" i="2" s="1"/>
  <c r="T29" i="2"/>
  <c r="T46" i="2"/>
  <c r="BF46" i="2"/>
  <c r="BK46" i="2" s="1"/>
  <c r="T55" i="2"/>
  <c r="BB55" i="2"/>
  <c r="BK55" i="2" s="1"/>
  <c r="BB41" i="2"/>
  <c r="BK41" i="2" s="1"/>
  <c r="T41" i="2"/>
  <c r="T63" i="2"/>
  <c r="S62" i="2"/>
  <c r="Q65" i="2"/>
  <c r="N64" i="2"/>
  <c r="S65" i="2"/>
  <c r="P65" i="2"/>
  <c r="Q7" i="2"/>
  <c r="Q6" i="2" s="1"/>
  <c r="N6" i="2"/>
  <c r="S29" i="2"/>
  <c r="S35" i="2"/>
  <c r="T37" i="2"/>
  <c r="S68" i="2"/>
  <c r="P68" i="2"/>
  <c r="Q68" i="2"/>
  <c r="N75" i="2"/>
  <c r="S76" i="2"/>
  <c r="S75" i="2" s="1"/>
  <c r="Q76" i="2"/>
  <c r="Q75" i="2" s="1"/>
  <c r="P76" i="2"/>
  <c r="AZ3" i="2"/>
  <c r="BK3" i="2" s="1"/>
  <c r="N49" i="2"/>
  <c r="N51" i="2"/>
  <c r="N81" i="2"/>
  <c r="P78" i="2"/>
  <c r="T16" i="2"/>
  <c r="T78" i="2" l="1"/>
  <c r="P77" i="2"/>
  <c r="T68" i="2"/>
  <c r="BB64" i="2" s="1"/>
  <c r="BJ35" i="2"/>
  <c r="BK35" i="2" s="1"/>
  <c r="T35" i="2"/>
  <c r="S64" i="2"/>
  <c r="Q64" i="2"/>
  <c r="BB62" i="2"/>
  <c r="BK62" i="2" s="1"/>
  <c r="T62" i="2"/>
  <c r="BB11" i="2"/>
  <c r="BK11" i="2" s="1"/>
  <c r="T11" i="2"/>
  <c r="BB81" i="2"/>
  <c r="BK81" i="2" s="1"/>
  <c r="T81" i="2"/>
  <c r="T51" i="2"/>
  <c r="BB51" i="2"/>
  <c r="BK51" i="2" s="1"/>
  <c r="BB49" i="2"/>
  <c r="BK49" i="2" s="1"/>
  <c r="T49" i="2"/>
  <c r="P53" i="2"/>
  <c r="T54" i="2"/>
  <c r="P60" i="2"/>
  <c r="T61" i="2"/>
  <c r="T13" i="2"/>
  <c r="BB13" i="2"/>
  <c r="BK13" i="2" s="1"/>
  <c r="T76" i="2"/>
  <c r="P75" i="2"/>
  <c r="T65" i="2"/>
  <c r="P64" i="2"/>
  <c r="T9" i="2"/>
  <c r="P8" i="2"/>
  <c r="BB18" i="2"/>
  <c r="BK18" i="2" s="1"/>
  <c r="T18" i="2"/>
  <c r="T7" i="2"/>
  <c r="T6" i="2" l="1"/>
  <c r="BH6" i="2"/>
  <c r="BK6" i="2" s="1"/>
  <c r="BB8" i="2"/>
  <c r="BK8" i="2" s="1"/>
  <c r="T8" i="2"/>
  <c r="AF64" i="2"/>
  <c r="T64" i="2"/>
  <c r="BB75" i="2"/>
  <c r="BK75" i="2" s="1"/>
  <c r="T75" i="2"/>
  <c r="T60" i="2"/>
  <c r="BB60" i="2"/>
  <c r="BK60" i="2" s="1"/>
  <c r="BB53" i="2"/>
  <c r="BK53" i="2" s="1"/>
  <c r="T53" i="2"/>
  <c r="BK64" i="2"/>
  <c r="T77" i="2"/>
  <c r="BB77" i="2"/>
  <c r="BK77" i="2" s="1"/>
</calcChain>
</file>

<file path=xl/sharedStrings.xml><?xml version="1.0" encoding="utf-8"?>
<sst xmlns="http://schemas.openxmlformats.org/spreadsheetml/2006/main" count="494" uniqueCount="357">
  <si>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</si>
  <si>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</si>
  <si>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</si>
  <si>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</si>
  <si>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</si>
  <si>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</si>
  <si>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</si>
  <si>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</si>
  <si>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</si>
  <si>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</si>
  <si>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</si>
  <si>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</si>
  <si>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</si>
  <si>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</si>
  <si>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</si>
  <si>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</si>
  <si>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</si>
  <si>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</si>
  <si>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</si>
  <si>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</si>
  <si>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</si>
  <si>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</si>
  <si>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</si>
  <si>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</si>
  <si>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</si>
  <si>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</si>
  <si>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</si>
  <si>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</si>
  <si>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</si>
  <si>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</si>
  <si>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</si>
  <si>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</si>
  <si>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</si>
  <si>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</si>
  <si>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</si>
  <si>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</si>
  <si>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</si>
  <si>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</si>
  <si>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</si>
  <si>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</si>
  <si>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</si>
  <si>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</si>
  <si>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</si>
  <si>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</si>
  <si>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</si>
  <si>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</si>
  <si>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</si>
  <si>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</si>
  <si>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</si>
  <si>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</si>
  <si>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</si>
  <si>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</si>
  <si>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</si>
  <si>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</si>
  <si>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</si>
  <si>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</si>
  <si>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</si>
  <si>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</si>
  <si>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</si>
  <si>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</si>
  <si>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</si>
  <si>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</si>
  <si>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</si>
  <si>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</si>
  <si>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</si>
  <si>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</si>
  <si>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</si>
  <si>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</si>
  <si>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</si>
  <si>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</si>
  <si>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</si>
  <si>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</si>
  <si>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</si>
  <si>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</si>
  <si>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</si>
  <si>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</si>
  <si>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</si>
  <si>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</si>
  <si>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</si>
  <si>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</si>
  <si>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</si>
  <si>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</si>
  <si>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</si>
  <si>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</si>
  <si>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</si>
  <si>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</si>
  <si>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</si>
  <si>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</si>
  <si>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</si>
  <si>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</si>
  <si>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</si>
  <si>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</si>
  <si>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</si>
  <si>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</si>
  <si>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</si>
  <si>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</si>
  <si>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</si>
  <si>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</si>
  <si>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</si>
  <si>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</si>
  <si>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</si>
  <si>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</si>
  <si>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</si>
  <si>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</si>
  <si>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</si>
  <si>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</si>
  <si>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</si>
  <si>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</si>
  <si>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</si>
  <si>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</si>
  <si>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</si>
  <si>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</si>
  <si>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</si>
  <si>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</si>
  <si>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</si>
  <si>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</si>
  <si>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</si>
  <si>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</si>
  <si>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</si>
  <si>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</si>
  <si>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</si>
  <si>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</si>
  <si>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</si>
  <si>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</si>
  <si>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</si>
  <si>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</si>
  <si>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</si>
  <si>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</si>
  <si>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</si>
  <si>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</si>
  <si>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</si>
  <si>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</si>
  <si>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</si>
  <si>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</si>
  <si>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</si>
  <si>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</si>
  <si>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</si>
  <si>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</si>
  <si>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</si>
  <si>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</si>
  <si>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</si>
  <si>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</si>
  <si>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</si>
  <si>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</si>
  <si>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</si>
  <si>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</si>
  <si>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</si>
  <si>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</si>
  <si>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</si>
  <si>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</si>
  <si>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</si>
  <si>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</si>
  <si>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</si>
  <si>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</si>
  <si>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</si>
  <si>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</si>
  <si>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</si>
  <si>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</si>
  <si>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</si>
  <si>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</si>
  <si>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</si>
  <si>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</si>
  <si>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</si>
  <si>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</si>
  <si>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</si>
  <si>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</si>
  <si>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</si>
  <si>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</si>
  <si>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</si>
  <si>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</si>
  <si>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</si>
  <si>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</si>
  <si>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</si>
  <si>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</si>
  <si>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</si>
  <si>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</si>
  <si>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</si>
  <si>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</si>
  <si>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</si>
  <si>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</si>
  <si>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</si>
  <si>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</si>
  <si>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</si>
  <si>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</si>
  <si>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</si>
  <si>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</si>
  <si>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</si>
  <si>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</si>
  <si>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</si>
  <si>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</si>
  <si>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</si>
  <si>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</si>
  <si>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</si>
  <si>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</si>
  <si>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</si>
  <si>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</si>
  <si>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</si>
  <si>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</si>
  <si>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</si>
  <si>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</si>
  <si>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</si>
  <si>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</si>
  <si>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</si>
  <si>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</si>
  <si>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</si>
  <si>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</si>
  <si>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</si>
  <si>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</si>
  <si>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</si>
  <si>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</si>
  <si>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</si>
  <si>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</si>
  <si>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</si>
  <si>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</si>
  <si>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</si>
  <si>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</si>
  <si>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</si>
  <si>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</si>
  <si>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</si>
  <si>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</si>
  <si>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</si>
  <si>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</si>
  <si>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</si>
  <si>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</si>
  <si>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</si>
  <si>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</si>
  <si>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</si>
  <si>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</si>
  <si>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</si>
  <si>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</si>
  <si>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</si>
  <si>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</si>
  <si>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</si>
  <si>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</si>
  <si>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</si>
  <si>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</si>
  <si>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</si>
  <si>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</si>
  <si>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</si>
  <si>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</si>
  <si>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</si>
  <si>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</si>
  <si>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</si>
  <si>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</si>
  <si>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</si>
  <si>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</si>
  <si>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</si>
  <si>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</si>
  <si>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</si>
  <si>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</si>
  <si>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</si>
  <si>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</si>
  <si>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</si>
  <si>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</si>
  <si>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</si>
  <si>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</si>
  <si>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</si>
  <si>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</si>
  <si>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</si>
  <si>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</si>
  <si>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</si>
  <si>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</si>
  <si>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</si>
  <si>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</si>
  <si>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</si>
  <si>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</si>
  <si>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</si>
  <si>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</si>
  <si>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</si>
  <si>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</si>
  <si>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</si>
  <si>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</si>
  <si>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</si>
  <si>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</si>
  <si>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</si>
  <si>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</si>
  <si>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</si>
  <si>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</si>
  <si>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</si>
  <si>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</si>
  <si>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</si>
  <si>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</si>
  <si>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</si>
  <si>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</si>
  <si>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</si>
  <si>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</si>
  <si>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</si>
  <si>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</si>
  <si>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</si>
  <si>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</si>
  <si>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</si>
  <si>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</si>
  <si>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</si>
  <si>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</si>
  <si>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</si>
  <si>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</si>
  <si>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</si>
  <si>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</si>
  <si>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</si>
  <si>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</si>
  <si>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</si>
  <si>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</si>
  <si>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</si>
  <si>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</si>
  <si>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</si>
  <si>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</si>
  <si>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</si>
  <si>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</si>
  <si>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</si>
  <si>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</si>
  <si>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</si>
  <si>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</si>
  <si>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</si>
  <si>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</si>
  <si>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</si>
  <si>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</si>
  <si>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</si>
  <si>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</si>
  <si>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</si>
  <si>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</si>
  <si>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</si>
  <si>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</si>
  <si>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</si>
  <si>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</si>
  <si>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</si>
  <si>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</si>
  <si>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</si>
  <si>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</si>
  <si>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</si>
  <si>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</si>
  <si>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С-3673 и С-3677.</t>
  </si>
  <si>
    <t>КуРЭС</t>
  </si>
  <si>
    <t>41686523 (ЗЭС-3494/2018)</t>
  </si>
  <si>
    <t>41696854 (ЗЭС-3519/2018)</t>
  </si>
  <si>
    <t>41691002 (ЦЭС-16589/2018)</t>
  </si>
  <si>
    <t>Индивидуальный предприниматель глава крестьянского (фермерского) хозяйства Пашкова Ольга Александровна</t>
  </si>
  <si>
    <t>ИП Мастихин Александр Николаевич</t>
  </si>
  <si>
    <t>Аверков Роман Алексеевич</t>
  </si>
  <si>
    <t>ЛРЭС</t>
  </si>
  <si>
    <t>Курская область, р-н Курчатовский, Костельцевский сельсовет, АОЗТ "им.Мичурина"</t>
  </si>
  <si>
    <t>Курская область, г. Льгов, ул. К. Маркса, д.19.</t>
  </si>
  <si>
    <t>Курская обл., Курский р-н, д. 1-я Моква, уч. 46:11:090301:739</t>
  </si>
  <si>
    <t>строительство воздушной линии электропередачи 10 кВ защищенным проводом – ответвления протяженностью 0,05 км от опоры № 39 существующей ВЛ-10 кВ № 81905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81905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</si>
  <si>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81905 в части монтажа ответвительной арматуры в точке врезки (объем реконструкции уточнить при проектировании).</t>
  </si>
  <si>
    <t>строительство воздушной линии электропередачи 0,4 кВ самонесущим изолированным проводом (ВЛИ-0,4 кВ) протяженностью 0,12 км от ТП-10/0,4 кВ № 51 до границы земельного участка заявителя (марку и сечение провода, протяженность уточнить при проектировании).                                                          
10.2.	 Строительство новых подстанций:                                                                             нет.
10.3.	Увеличение сечения проводов и кабелей:                                                                  нет.
10.4.	 Замена или увеличение мощности трансформаторов:                                             нет.	
10.5.	 Расширение распределительных устройств: монтаж дополнительного коммутационного аппарата проектируемой ВЛ-0,4 кВ отходящей от ТП-10/0,4 кВ        № 51 (тип и технические характеристики коммутационного аппарата уточнить при проектировании).</t>
  </si>
  <si>
    <t>реконструкция существующей ТП-10/0,4 кВ № 51 в части замены силового трансформатора мощностью 250 кВА на трансформатор мощностью 400 кВА (объем реконструкции уточнить при проектировании).</t>
  </si>
  <si>
    <t>строительство воздушной линии электропередачи 10 кВ защищенным проводом – ответвления протяженностью 0,01 км от опоры №32 существующей ВЛ-10 кВ № 415.10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- монтаж одного линейного разъединителя 10 кВ на концевой опоре проектируемого ответвления от ВЛ-10 кВ № 415.10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0,08 км от проектируемой ТП-10/0,4 кВ до границы земельного участка заявителя (марку и сечение провода, протяженность уточнить при проектировании).
10.2. Строительство новых подстанций: строительство трансформаторной подстанции 10/0,4 кВ киоскового типа с одним силовым трансформатором мощностью 160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</si>
  <si>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415.10 в части монтажа ответвительной арматуры в точке врезки (объем реконструкции уточнить при проектировании).</t>
  </si>
  <si>
    <t xml:space="preserve">ВЛ-10 кВ № 81905 </t>
  </si>
  <si>
    <t>КТП 160 кВА</t>
  </si>
  <si>
    <t>Реконструкция существующей ТП-10/0,4 кВ № 51 в части замены ТП 250 кВА на ТП киоскового типа мощностью 400 кВА</t>
  </si>
  <si>
    <t>Реконструкция существующих ВЛ-0,4 кВ в части переустройства заходов от ТП-10/0,4 кВ № 51 на проектируемую ТП 400 кВА.</t>
  </si>
  <si>
    <t>ТП-10/0,4 кВ № 51 (Инв. № 13009994-00)</t>
  </si>
  <si>
    <t>Реконструкция ВЛ-0,4-10 кВ, км</t>
  </si>
  <si>
    <t>Демонтаж ТП-250 кВА</t>
  </si>
  <si>
    <t>Монтаж ТП-400 кВА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</si>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</sst>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168" fontId="8" fillId="5" borderId="1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 applyProtection="1">
      <alignment vertical="center" wrapText="1"/>
    </xf>
    <xf numFmtId="168" fontId="8" fillId="5" borderId="0" xfId="0" applyNumberFormat="1" applyFont="1" applyFill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2" fontId="15" fillId="9" borderId="1" xfId="0" applyNumberFormat="1" applyFont="1" applyFill="1" applyBorder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15" fillId="9" borderId="0" xfId="0" applyFont="1" applyFill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168" fontId="8" fillId="10" borderId="1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167" fontId="8" fillId="10" borderId="2" xfId="0" applyNumberFormat="1" applyFont="1" applyFill="1" applyBorder="1" applyAlignment="1">
      <alignment horizontal="center" vertical="center" wrapText="1"/>
    </xf>
    <xf numFmtId="2" fontId="8" fillId="10" borderId="1" xfId="0" applyNumberFormat="1" applyFont="1" applyFill="1" applyBorder="1" applyAlignment="1">
      <alignment horizontal="center" vertical="center" wrapText="1"/>
    </xf>
    <xf numFmtId="14" fontId="7" fillId="10" borderId="1" xfId="0" applyNumberFormat="1" applyFont="1" applyFill="1" applyBorder="1" applyAlignment="1">
      <alignment horizontal="center" vertical="center" wrapText="1"/>
    </xf>
    <xf numFmtId="0" fontId="7" fillId="10" borderId="1" xfId="0" applyNumberFormat="1" applyFont="1" applyFill="1" applyBorder="1" applyAlignment="1">
      <alignment horizontal="center" vertical="center" wrapText="1"/>
    </xf>
    <xf numFmtId="4" fontId="7" fillId="10" borderId="1" xfId="0" applyNumberFormat="1" applyFont="1" applyFill="1" applyBorder="1" applyAlignment="1">
      <alignment horizontal="center" vertical="center" wrapText="1"/>
    </xf>
    <xf numFmtId="168" fontId="16" fillId="10" borderId="5" xfId="0" applyNumberFormat="1" applyFont="1" applyFill="1" applyBorder="1" applyAlignment="1" applyProtection="1">
      <alignment horizontal="right" vertical="center" wrapText="1"/>
    </xf>
    <xf numFmtId="164" fontId="8" fillId="1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48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AH18" sqref="AH18"/>
    </sheetView>
  </sheetViews>
  <sheetFormatPr defaultColWidth="9.140625" defaultRowHeight="34.5" x14ac:dyDescent="0.45"/>
  <cols>
    <col min="1" max="1" width="28.57031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1.28515625" style="176" customWidth="1"/>
    <col min="8" max="8" width="23" style="176" customWidth="1"/>
    <col min="9" max="9" width="48.7109375" style="176" customWidth="1"/>
    <col min="10" max="10" width="35.7109375" style="176" customWidth="1"/>
    <col min="11" max="11" width="40.7109375" style="176" customWidth="1"/>
    <col min="12" max="12" width="31" style="176" customWidth="1"/>
    <col min="13" max="13" width="57.140625" style="176" customWidth="1"/>
    <col min="14" max="14" width="62.140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24.855468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76.28515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107.5703125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6" customWidth="1"/>
    <col min="67" max="67" width="37.28515625" style="178" customWidth="1"/>
    <col min="68" max="68" width="68.7109375" style="176" customWidth="1"/>
    <col min="69" max="69" width="32" style="179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35.25" x14ac:dyDescent="0.5">
      <c r="B1" s="177"/>
      <c r="C1" s="177"/>
      <c r="D1" s="177"/>
    </row>
    <row r="2" spans="1:73" s="22" customFormat="1" ht="232.9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353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80" t="s">
        <v>18</v>
      </c>
      <c r="BQ2" s="181"/>
    </row>
    <row r="3" spans="1:73" s="237" customFormat="1" ht="409.5" customHeight="1" x14ac:dyDescent="0.25">
      <c r="A3" s="226" t="s">
        <v>332</v>
      </c>
      <c r="B3" s="227">
        <v>41686523</v>
      </c>
      <c r="C3" s="228">
        <v>43318</v>
      </c>
      <c r="D3" s="229">
        <v>11915.52</v>
      </c>
      <c r="E3" s="229"/>
      <c r="F3" s="226">
        <v>150</v>
      </c>
      <c r="G3" s="226" t="s">
        <v>335</v>
      </c>
      <c r="H3" s="226" t="s">
        <v>331</v>
      </c>
      <c r="I3" s="226" t="s">
        <v>339</v>
      </c>
      <c r="J3" s="230" t="s">
        <v>342</v>
      </c>
      <c r="K3" s="226" t="s">
        <v>343</v>
      </c>
      <c r="L3" s="226" t="s">
        <v>348</v>
      </c>
      <c r="M3" s="226"/>
      <c r="N3" s="226"/>
      <c r="O3" s="231">
        <f>SUM(O4:O7)</f>
        <v>725.65000000000009</v>
      </c>
      <c r="P3" s="231">
        <f t="shared" ref="P3:U3" si="0">SUM(P4:P7)</f>
        <v>0</v>
      </c>
      <c r="Q3" s="231">
        <f t="shared" si="0"/>
        <v>37.739200000000004</v>
      </c>
      <c r="R3" s="231">
        <f t="shared" si="0"/>
        <v>141.61759999999998</v>
      </c>
      <c r="S3" s="231">
        <f t="shared" si="0"/>
        <v>532.17999999999995</v>
      </c>
      <c r="T3" s="231">
        <f t="shared" si="0"/>
        <v>14.113199999999999</v>
      </c>
      <c r="U3" s="231">
        <f t="shared" si="0"/>
        <v>725.65000000000009</v>
      </c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>
        <v>0.05</v>
      </c>
      <c r="AI3" s="231">
        <f>U4</f>
        <v>64</v>
      </c>
      <c r="AJ3" s="226"/>
      <c r="AK3" s="226"/>
      <c r="AL3" s="232">
        <v>1</v>
      </c>
      <c r="AM3" s="231">
        <f>U5</f>
        <v>59.09</v>
      </c>
      <c r="AN3" s="226"/>
      <c r="AO3" s="226"/>
      <c r="AP3" s="226"/>
      <c r="AQ3" s="226"/>
      <c r="AR3" s="226"/>
      <c r="AS3" s="226"/>
      <c r="AT3" s="232" t="s">
        <v>349</v>
      </c>
      <c r="AU3" s="231">
        <f>U6</f>
        <v>568.84</v>
      </c>
      <c r="AV3" s="226"/>
      <c r="AW3" s="226"/>
      <c r="AX3" s="226"/>
      <c r="AY3" s="226"/>
      <c r="AZ3" s="226"/>
      <c r="BA3" s="226"/>
      <c r="BB3" s="226"/>
      <c r="BC3" s="226"/>
      <c r="BD3" s="232">
        <v>0.03</v>
      </c>
      <c r="BE3" s="231">
        <f>U7</f>
        <v>33.72</v>
      </c>
      <c r="BF3" s="226"/>
      <c r="BG3" s="231"/>
      <c r="BH3" s="226"/>
      <c r="BI3" s="229"/>
      <c r="BJ3" s="229"/>
      <c r="BK3" s="226"/>
      <c r="BL3" s="226"/>
      <c r="BM3" s="226"/>
      <c r="BN3" s="233">
        <f t="shared" ref="BN3:BN8" si="1">W3+Y3+AA3+AC3+AE3+AG3+AI3+AM3+AO3+AQ3+AS3+AU3+AW3+AY3+BA3+BC3+BE3+BG3+BI3+BK3+BM3</f>
        <v>725.65000000000009</v>
      </c>
      <c r="BO3" s="234">
        <v>43678</v>
      </c>
      <c r="BP3" s="235" t="s">
        <v>330</v>
      </c>
      <c r="BQ3" s="228">
        <v>43318</v>
      </c>
      <c r="BR3" s="236">
        <v>12</v>
      </c>
      <c r="BS3" s="237">
        <f t="shared" ref="BS3:BS13" si="2">BR3*30</f>
        <v>360</v>
      </c>
      <c r="BT3" s="238">
        <f t="shared" ref="BT3:BT13" si="3">BQ3+BS3</f>
        <v>43678</v>
      </c>
    </row>
    <row r="4" spans="1:73" s="118" customFormat="1" ht="143.44999999999999" customHeight="1" x14ac:dyDescent="0.25">
      <c r="A4" s="107"/>
      <c r="B4" s="207"/>
      <c r="C4" s="114"/>
      <c r="D4" s="208"/>
      <c r="E4" s="208"/>
      <c r="F4" s="107"/>
      <c r="G4" s="107"/>
      <c r="H4" s="107"/>
      <c r="I4" s="107"/>
      <c r="J4" s="209"/>
      <c r="K4" s="107"/>
      <c r="L4" s="107"/>
      <c r="M4" s="20" t="s">
        <v>314</v>
      </c>
      <c r="N4" s="20">
        <f>AH3</f>
        <v>0.05</v>
      </c>
      <c r="O4" s="21">
        <f>N4*1280</f>
        <v>64</v>
      </c>
      <c r="P4" s="21"/>
      <c r="Q4" s="21">
        <f>O4*0.11</f>
        <v>7.04</v>
      </c>
      <c r="R4" s="21">
        <f>O4*0.84</f>
        <v>53.76</v>
      </c>
      <c r="S4" s="21">
        <v>0</v>
      </c>
      <c r="T4" s="21">
        <f>O4*0.05</f>
        <v>3.2</v>
      </c>
      <c r="U4" s="21">
        <f>SUM(Q4:T4)</f>
        <v>64</v>
      </c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210"/>
      <c r="AM4" s="107"/>
      <c r="AN4" s="107"/>
      <c r="AO4" s="107"/>
      <c r="AP4" s="107"/>
      <c r="AQ4" s="107"/>
      <c r="AR4" s="107"/>
      <c r="AS4" s="107"/>
      <c r="AT4" s="210"/>
      <c r="AU4" s="107"/>
      <c r="AV4" s="107"/>
      <c r="AW4" s="107"/>
      <c r="AX4" s="107"/>
      <c r="AY4" s="107"/>
      <c r="AZ4" s="107"/>
      <c r="BA4" s="107"/>
      <c r="BB4" s="107"/>
      <c r="BC4" s="107"/>
      <c r="BD4" s="210"/>
      <c r="BE4" s="205"/>
      <c r="BF4" s="107"/>
      <c r="BG4" s="205"/>
      <c r="BH4" s="107"/>
      <c r="BI4" s="208"/>
      <c r="BJ4" s="208"/>
      <c r="BK4" s="107"/>
      <c r="BL4" s="107"/>
      <c r="BM4" s="107"/>
      <c r="BN4" s="211"/>
      <c r="BO4" s="212"/>
      <c r="BP4" s="213"/>
      <c r="BQ4" s="114"/>
      <c r="BR4" s="214"/>
      <c r="BT4" s="215"/>
    </row>
    <row r="5" spans="1:73" s="118" customFormat="1" ht="143.44999999999999" customHeight="1" x14ac:dyDescent="0.25">
      <c r="A5" s="107"/>
      <c r="B5" s="207"/>
      <c r="C5" s="114"/>
      <c r="D5" s="208"/>
      <c r="E5" s="208"/>
      <c r="F5" s="107"/>
      <c r="G5" s="107"/>
      <c r="H5" s="107"/>
      <c r="I5" s="107"/>
      <c r="J5" s="209"/>
      <c r="K5" s="107"/>
      <c r="L5" s="107"/>
      <c r="M5" s="20" t="s">
        <v>316</v>
      </c>
      <c r="N5" s="20">
        <f>AL3</f>
        <v>1</v>
      </c>
      <c r="O5" s="21">
        <f>U5</f>
        <v>59.09</v>
      </c>
      <c r="P5" s="21"/>
      <c r="Q5" s="21">
        <v>4.38</v>
      </c>
      <c r="R5" s="21">
        <v>7.48</v>
      </c>
      <c r="S5" s="21">
        <v>45.49</v>
      </c>
      <c r="T5" s="21">
        <v>1.74</v>
      </c>
      <c r="U5" s="21">
        <f t="shared" ref="U5:U7" si="4">SUM(Q5:T5)</f>
        <v>59.09</v>
      </c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210"/>
      <c r="AM5" s="107"/>
      <c r="AN5" s="107"/>
      <c r="AO5" s="107"/>
      <c r="AP5" s="107"/>
      <c r="AQ5" s="107"/>
      <c r="AR5" s="107"/>
      <c r="AS5" s="107"/>
      <c r="AT5" s="210"/>
      <c r="AU5" s="107"/>
      <c r="AV5" s="107"/>
      <c r="AW5" s="107"/>
      <c r="AX5" s="107"/>
      <c r="AY5" s="107"/>
      <c r="AZ5" s="107"/>
      <c r="BA5" s="107"/>
      <c r="BB5" s="107"/>
      <c r="BC5" s="107"/>
      <c r="BD5" s="210"/>
      <c r="BE5" s="205"/>
      <c r="BF5" s="107"/>
      <c r="BG5" s="205"/>
      <c r="BH5" s="107"/>
      <c r="BI5" s="208"/>
      <c r="BJ5" s="208"/>
      <c r="BK5" s="107"/>
      <c r="BL5" s="107"/>
      <c r="BM5" s="107"/>
      <c r="BN5" s="211"/>
      <c r="BO5" s="212"/>
      <c r="BP5" s="213"/>
      <c r="BQ5" s="114"/>
      <c r="BR5" s="214"/>
      <c r="BT5" s="215"/>
    </row>
    <row r="6" spans="1:73" s="118" customFormat="1" ht="143.44999999999999" customHeight="1" x14ac:dyDescent="0.25">
      <c r="A6" s="107"/>
      <c r="B6" s="207"/>
      <c r="C6" s="114"/>
      <c r="D6" s="208"/>
      <c r="E6" s="208"/>
      <c r="F6" s="107"/>
      <c r="G6" s="107"/>
      <c r="H6" s="107"/>
      <c r="I6" s="107"/>
      <c r="J6" s="209"/>
      <c r="K6" s="107"/>
      <c r="L6" s="107"/>
      <c r="M6" s="20" t="s">
        <v>318</v>
      </c>
      <c r="N6" s="20" t="str">
        <f>AT3</f>
        <v>КТП 160 кВА</v>
      </c>
      <c r="O6" s="21">
        <f>U6</f>
        <v>568.84</v>
      </c>
      <c r="P6" s="21"/>
      <c r="Q6" s="21">
        <v>22.61</v>
      </c>
      <c r="R6" s="21">
        <v>52.39</v>
      </c>
      <c r="S6" s="21">
        <v>486.69</v>
      </c>
      <c r="T6" s="21">
        <v>7.15</v>
      </c>
      <c r="U6" s="21">
        <f t="shared" si="4"/>
        <v>568.84</v>
      </c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210"/>
      <c r="AM6" s="107"/>
      <c r="AN6" s="107"/>
      <c r="AO6" s="107"/>
      <c r="AP6" s="107"/>
      <c r="AQ6" s="107"/>
      <c r="AR6" s="107"/>
      <c r="AS6" s="107"/>
      <c r="AT6" s="210"/>
      <c r="AU6" s="107"/>
      <c r="AV6" s="107"/>
      <c r="AW6" s="107"/>
      <c r="AX6" s="107"/>
      <c r="AY6" s="107"/>
      <c r="AZ6" s="107"/>
      <c r="BA6" s="107"/>
      <c r="BB6" s="107"/>
      <c r="BC6" s="107"/>
      <c r="BD6" s="210"/>
      <c r="BE6" s="205"/>
      <c r="BF6" s="107"/>
      <c r="BG6" s="205"/>
      <c r="BH6" s="107"/>
      <c r="BI6" s="208"/>
      <c r="BJ6" s="208"/>
      <c r="BK6" s="107"/>
      <c r="BL6" s="107"/>
      <c r="BM6" s="107"/>
      <c r="BN6" s="211"/>
      <c r="BO6" s="212"/>
      <c r="BP6" s="213"/>
      <c r="BQ6" s="114"/>
      <c r="BR6" s="214"/>
      <c r="BT6" s="215"/>
    </row>
    <row r="7" spans="1:73" s="22" customFormat="1" ht="183" customHeight="1" x14ac:dyDescent="0.25">
      <c r="A7" s="20"/>
      <c r="B7" s="198"/>
      <c r="C7" s="24"/>
      <c r="D7" s="29"/>
      <c r="E7" s="29"/>
      <c r="F7" s="20"/>
      <c r="G7" s="20"/>
      <c r="H7" s="20"/>
      <c r="I7" s="20"/>
      <c r="J7" s="203"/>
      <c r="K7" s="20"/>
      <c r="L7" s="20"/>
      <c r="M7" s="20" t="s">
        <v>310</v>
      </c>
      <c r="N7" s="20">
        <f>BD3</f>
        <v>0.03</v>
      </c>
      <c r="O7" s="21">
        <f>N7*1124</f>
        <v>33.72</v>
      </c>
      <c r="P7" s="21"/>
      <c r="Q7" s="21">
        <f>O7*0.11</f>
        <v>3.7092000000000001</v>
      </c>
      <c r="R7" s="21">
        <f>O7*0.83</f>
        <v>27.987599999999997</v>
      </c>
      <c r="S7" s="21">
        <v>0</v>
      </c>
      <c r="T7" s="21">
        <f>O7*0.06</f>
        <v>2.0231999999999997</v>
      </c>
      <c r="U7" s="21">
        <f t="shared" si="4"/>
        <v>33.72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4"/>
      <c r="AM7" s="20"/>
      <c r="AN7" s="20"/>
      <c r="AO7" s="20"/>
      <c r="AP7" s="20"/>
      <c r="AQ7" s="20"/>
      <c r="AR7" s="20"/>
      <c r="AS7" s="20"/>
      <c r="AT7" s="204"/>
      <c r="AU7" s="20"/>
      <c r="AV7" s="20"/>
      <c r="AW7" s="20"/>
      <c r="AX7" s="20"/>
      <c r="AY7" s="20"/>
      <c r="AZ7" s="20"/>
      <c r="BA7" s="20"/>
      <c r="BB7" s="20"/>
      <c r="BC7" s="20"/>
      <c r="BD7" s="204"/>
      <c r="BE7" s="21"/>
      <c r="BF7" s="20"/>
      <c r="BG7" s="21"/>
      <c r="BH7" s="20"/>
      <c r="BI7" s="29"/>
      <c r="BJ7" s="29"/>
      <c r="BK7" s="20"/>
      <c r="BL7" s="20"/>
      <c r="BM7" s="20"/>
      <c r="BN7" s="182"/>
      <c r="BO7" s="202"/>
      <c r="BP7" s="180"/>
      <c r="BQ7" s="24"/>
      <c r="BR7" s="194"/>
      <c r="BT7" s="193"/>
    </row>
    <row r="8" spans="1:73" s="237" customFormat="1" ht="249" customHeight="1" x14ac:dyDescent="0.25">
      <c r="A8" s="226" t="s">
        <v>333</v>
      </c>
      <c r="B8" s="227">
        <v>41696854</v>
      </c>
      <c r="C8" s="228">
        <v>43326</v>
      </c>
      <c r="D8" s="229">
        <v>55794</v>
      </c>
      <c r="E8" s="229"/>
      <c r="F8" s="226">
        <v>85</v>
      </c>
      <c r="G8" s="226" t="s">
        <v>336</v>
      </c>
      <c r="H8" s="226" t="s">
        <v>338</v>
      </c>
      <c r="I8" s="226" t="s">
        <v>340</v>
      </c>
      <c r="J8" s="230" t="s">
        <v>344</v>
      </c>
      <c r="K8" s="226" t="s">
        <v>345</v>
      </c>
      <c r="L8" s="226" t="s">
        <v>352</v>
      </c>
      <c r="M8" s="226"/>
      <c r="N8" s="226"/>
      <c r="O8" s="231">
        <f>SUM(O9:O12)</f>
        <v>901.87</v>
      </c>
      <c r="P8" s="231">
        <f t="shared" ref="P8:U8" si="5">SUM(P9:P12)</f>
        <v>0</v>
      </c>
      <c r="Q8" s="231">
        <f t="shared" si="5"/>
        <v>37.056799999999996</v>
      </c>
      <c r="R8" s="231">
        <f t="shared" si="5"/>
        <v>182.3304</v>
      </c>
      <c r="S8" s="231">
        <f t="shared" si="5"/>
        <v>667.24</v>
      </c>
      <c r="T8" s="231">
        <f t="shared" si="5"/>
        <v>15.242799999999999</v>
      </c>
      <c r="U8" s="231">
        <f t="shared" si="5"/>
        <v>901.87</v>
      </c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32"/>
      <c r="AM8" s="226"/>
      <c r="AN8" s="226"/>
      <c r="AO8" s="226"/>
      <c r="AP8" s="226"/>
      <c r="AQ8" s="226"/>
      <c r="AR8" s="226"/>
      <c r="AS8" s="226"/>
      <c r="AT8" s="232"/>
      <c r="AU8" s="226"/>
      <c r="AV8" s="226"/>
      <c r="AW8" s="226"/>
      <c r="AX8" s="226"/>
      <c r="AY8" s="226"/>
      <c r="AZ8" s="226"/>
      <c r="BA8" s="226"/>
      <c r="BB8" s="226" t="s">
        <v>350</v>
      </c>
      <c r="BC8" s="231">
        <f>U9+U10</f>
        <v>758.14</v>
      </c>
      <c r="BD8" s="232">
        <v>0.12</v>
      </c>
      <c r="BE8" s="231">
        <f>U11</f>
        <v>134.88</v>
      </c>
      <c r="BF8" s="226" t="s">
        <v>351</v>
      </c>
      <c r="BG8" s="231">
        <f>U12</f>
        <v>8.85</v>
      </c>
      <c r="BH8" s="226"/>
      <c r="BI8" s="229"/>
      <c r="BJ8" s="229"/>
      <c r="BK8" s="226"/>
      <c r="BL8" s="226"/>
      <c r="BM8" s="226"/>
      <c r="BN8" s="233">
        <f t="shared" si="1"/>
        <v>901.87</v>
      </c>
      <c r="BO8" s="228">
        <v>43686</v>
      </c>
      <c r="BP8" s="239" t="s">
        <v>210</v>
      </c>
      <c r="BQ8" s="228">
        <v>43326</v>
      </c>
      <c r="BR8" s="236">
        <v>12</v>
      </c>
      <c r="BS8" s="237">
        <f t="shared" si="2"/>
        <v>360</v>
      </c>
      <c r="BT8" s="238">
        <f t="shared" si="3"/>
        <v>43686</v>
      </c>
    </row>
    <row r="9" spans="1:73" s="22" customFormat="1" ht="135" customHeight="1" x14ac:dyDescent="0.25">
      <c r="A9" s="20"/>
      <c r="B9" s="198"/>
      <c r="C9" s="24"/>
      <c r="D9" s="29"/>
      <c r="E9" s="29"/>
      <c r="F9" s="20"/>
      <c r="G9" s="20"/>
      <c r="H9" s="20"/>
      <c r="I9" s="20"/>
      <c r="J9" s="203"/>
      <c r="K9" s="20"/>
      <c r="L9" s="20"/>
      <c r="M9" s="250" t="s">
        <v>311</v>
      </c>
      <c r="N9" s="20" t="s">
        <v>354</v>
      </c>
      <c r="O9" s="21">
        <f>U9</f>
        <v>14.33</v>
      </c>
      <c r="P9" s="21"/>
      <c r="Q9" s="21">
        <v>1.06</v>
      </c>
      <c r="R9" s="21">
        <v>13.27</v>
      </c>
      <c r="S9" s="21">
        <v>0</v>
      </c>
      <c r="T9" s="21">
        <v>0</v>
      </c>
      <c r="U9" s="21">
        <f t="shared" ref="U9:U12" si="6">SUM(Q9:T9)</f>
        <v>14.33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4"/>
      <c r="AM9" s="20"/>
      <c r="AN9" s="20"/>
      <c r="AO9" s="20"/>
      <c r="AP9" s="20"/>
      <c r="AQ9" s="20"/>
      <c r="AR9" s="20"/>
      <c r="AS9" s="20"/>
      <c r="AT9" s="204"/>
      <c r="AU9" s="20"/>
      <c r="AV9" s="20"/>
      <c r="AW9" s="20"/>
      <c r="AX9" s="20"/>
      <c r="AY9" s="20"/>
      <c r="AZ9" s="20"/>
      <c r="BA9" s="20"/>
      <c r="BB9" s="20"/>
      <c r="BC9" s="20"/>
      <c r="BD9" s="204"/>
      <c r="BE9" s="21"/>
      <c r="BF9" s="20"/>
      <c r="BG9" s="21"/>
      <c r="BH9" s="20"/>
      <c r="BI9" s="29"/>
      <c r="BJ9" s="29"/>
      <c r="BK9" s="20"/>
      <c r="BL9" s="20"/>
      <c r="BM9" s="20"/>
      <c r="BN9" s="182"/>
      <c r="BO9" s="24"/>
      <c r="BP9" s="201"/>
      <c r="BQ9" s="24"/>
      <c r="BR9" s="194"/>
      <c r="BT9" s="193"/>
    </row>
    <row r="10" spans="1:73" s="22" customFormat="1" ht="135" customHeight="1" x14ac:dyDescent="0.25">
      <c r="A10" s="20"/>
      <c r="B10" s="198"/>
      <c r="C10" s="24"/>
      <c r="D10" s="29"/>
      <c r="E10" s="29"/>
      <c r="F10" s="20"/>
      <c r="G10" s="20"/>
      <c r="H10" s="20"/>
      <c r="I10" s="20"/>
      <c r="J10" s="203"/>
      <c r="K10" s="20"/>
      <c r="L10" s="20"/>
      <c r="M10" s="251"/>
      <c r="N10" s="20" t="s">
        <v>355</v>
      </c>
      <c r="O10" s="21">
        <f>U10</f>
        <v>743.81</v>
      </c>
      <c r="P10" s="21"/>
      <c r="Q10" s="21">
        <v>20.5</v>
      </c>
      <c r="R10" s="21">
        <v>48.92</v>
      </c>
      <c r="S10" s="21">
        <v>667.24</v>
      </c>
      <c r="T10" s="21">
        <v>7.15</v>
      </c>
      <c r="U10" s="21">
        <f t="shared" si="6"/>
        <v>743.81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4"/>
      <c r="AM10" s="20"/>
      <c r="AN10" s="20"/>
      <c r="AO10" s="20"/>
      <c r="AP10" s="20"/>
      <c r="AQ10" s="20"/>
      <c r="AR10" s="20"/>
      <c r="AS10" s="20"/>
      <c r="AT10" s="204"/>
      <c r="AU10" s="20"/>
      <c r="AV10" s="20"/>
      <c r="AW10" s="20"/>
      <c r="AX10" s="20"/>
      <c r="AY10" s="20"/>
      <c r="AZ10" s="20"/>
      <c r="BA10" s="20"/>
      <c r="BB10" s="20"/>
      <c r="BC10" s="20"/>
      <c r="BD10" s="204"/>
      <c r="BE10" s="21"/>
      <c r="BF10" s="20"/>
      <c r="BG10" s="21"/>
      <c r="BH10" s="20"/>
      <c r="BI10" s="29"/>
      <c r="BJ10" s="29"/>
      <c r="BK10" s="20"/>
      <c r="BL10" s="20"/>
      <c r="BM10" s="20"/>
      <c r="BN10" s="182"/>
      <c r="BO10" s="24"/>
      <c r="BP10" s="201"/>
      <c r="BQ10" s="24"/>
      <c r="BR10" s="194"/>
      <c r="BT10" s="193"/>
    </row>
    <row r="11" spans="1:73" s="22" customFormat="1" ht="165" customHeight="1" x14ac:dyDescent="0.25">
      <c r="A11" s="20"/>
      <c r="B11" s="198"/>
      <c r="C11" s="24"/>
      <c r="D11" s="29"/>
      <c r="E11" s="29"/>
      <c r="F11" s="20"/>
      <c r="G11" s="20"/>
      <c r="H11" s="20"/>
      <c r="I11" s="20"/>
      <c r="J11" s="203"/>
      <c r="K11" s="20"/>
      <c r="L11" s="20"/>
      <c r="M11" s="20" t="s">
        <v>310</v>
      </c>
      <c r="N11" s="20">
        <f>BD8</f>
        <v>0.12</v>
      </c>
      <c r="O11" s="21">
        <f>N11*1124</f>
        <v>134.88</v>
      </c>
      <c r="P11" s="21"/>
      <c r="Q11" s="21">
        <f>O11*0.11</f>
        <v>14.8368</v>
      </c>
      <c r="R11" s="21">
        <f>O11*0.83</f>
        <v>111.95039999999999</v>
      </c>
      <c r="S11" s="21">
        <v>0</v>
      </c>
      <c r="T11" s="21">
        <f>O11*0.06</f>
        <v>8.0927999999999987</v>
      </c>
      <c r="U11" s="21">
        <f t="shared" si="6"/>
        <v>134.88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4"/>
      <c r="AM11" s="20"/>
      <c r="AN11" s="20"/>
      <c r="AO11" s="20"/>
      <c r="AP11" s="20"/>
      <c r="AQ11" s="20"/>
      <c r="AR11" s="20"/>
      <c r="AS11" s="20"/>
      <c r="AT11" s="204"/>
      <c r="AU11" s="20"/>
      <c r="AV11" s="20"/>
      <c r="AW11" s="20"/>
      <c r="AX11" s="20"/>
      <c r="AY11" s="20"/>
      <c r="AZ11" s="20"/>
      <c r="BA11" s="20"/>
      <c r="BB11" s="20"/>
      <c r="BC11" s="20"/>
      <c r="BD11" s="204"/>
      <c r="BE11" s="21"/>
      <c r="BF11" s="20"/>
      <c r="BG11" s="21"/>
      <c r="BH11" s="20"/>
      <c r="BI11" s="29"/>
      <c r="BJ11" s="29"/>
      <c r="BK11" s="20"/>
      <c r="BL11" s="20"/>
      <c r="BM11" s="20"/>
      <c r="BN11" s="182"/>
      <c r="BO11" s="24"/>
      <c r="BP11" s="201"/>
      <c r="BQ11" s="24"/>
      <c r="BR11" s="194"/>
      <c r="BT11" s="193"/>
    </row>
    <row r="12" spans="1:73" s="22" customFormat="1" ht="301.14999999999998" customHeight="1" x14ac:dyDescent="0.25">
      <c r="A12" s="20"/>
      <c r="B12" s="198"/>
      <c r="C12" s="24"/>
      <c r="D12" s="29"/>
      <c r="E12" s="29"/>
      <c r="F12" s="20"/>
      <c r="G12" s="20"/>
      <c r="H12" s="20"/>
      <c r="I12" s="20"/>
      <c r="J12" s="203"/>
      <c r="K12" s="20"/>
      <c r="L12" s="20"/>
      <c r="M12" s="20" t="s">
        <v>353</v>
      </c>
      <c r="N12" s="20" t="str">
        <f>BF8</f>
        <v>Реконструкция существующих ВЛ-0,4 кВ в части переустройства заходов от ТП-10/0,4 кВ № 51 на проектируемую ТП 400 кВА.</v>
      </c>
      <c r="O12" s="21">
        <f>U12</f>
        <v>8.85</v>
      </c>
      <c r="P12" s="21"/>
      <c r="Q12" s="21">
        <v>0.66</v>
      </c>
      <c r="R12" s="21">
        <v>8.19</v>
      </c>
      <c r="S12" s="21">
        <v>0</v>
      </c>
      <c r="T12" s="21">
        <v>0</v>
      </c>
      <c r="U12" s="21">
        <f t="shared" si="6"/>
        <v>8.85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4"/>
      <c r="AM12" s="20"/>
      <c r="AN12" s="20"/>
      <c r="AO12" s="20"/>
      <c r="AP12" s="20"/>
      <c r="AQ12" s="20"/>
      <c r="AR12" s="20"/>
      <c r="AS12" s="20"/>
      <c r="AT12" s="204"/>
      <c r="AU12" s="20"/>
      <c r="AV12" s="20"/>
      <c r="AW12" s="20"/>
      <c r="AX12" s="20"/>
      <c r="AY12" s="20"/>
      <c r="AZ12" s="20"/>
      <c r="BA12" s="20"/>
      <c r="BB12" s="20"/>
      <c r="BC12" s="20"/>
      <c r="BD12" s="204"/>
      <c r="BE12" s="21"/>
      <c r="BF12" s="20"/>
      <c r="BG12" s="21"/>
      <c r="BH12" s="20"/>
      <c r="BI12" s="29"/>
      <c r="BJ12" s="29"/>
      <c r="BK12" s="20"/>
      <c r="BL12" s="20"/>
      <c r="BM12" s="20"/>
      <c r="BN12" s="182"/>
      <c r="BO12" s="24"/>
      <c r="BP12" s="201"/>
      <c r="BQ12" s="24"/>
      <c r="BR12" s="194"/>
      <c r="BT12" s="193"/>
    </row>
    <row r="13" spans="1:73" s="237" customFormat="1" ht="409.6" customHeight="1" x14ac:dyDescent="0.25">
      <c r="A13" s="241" t="s">
        <v>334</v>
      </c>
      <c r="B13" s="242">
        <v>41691002</v>
      </c>
      <c r="C13" s="228">
        <v>43318</v>
      </c>
      <c r="D13" s="243">
        <v>0</v>
      </c>
      <c r="E13" s="243"/>
      <c r="F13" s="226">
        <v>135</v>
      </c>
      <c r="G13" s="242" t="s">
        <v>337</v>
      </c>
      <c r="H13" s="242" t="s">
        <v>138</v>
      </c>
      <c r="I13" s="242" t="s">
        <v>341</v>
      </c>
      <c r="J13" s="242" t="s">
        <v>346</v>
      </c>
      <c r="K13" s="242" t="s">
        <v>347</v>
      </c>
      <c r="L13" s="226"/>
      <c r="M13" s="226"/>
      <c r="N13" s="226"/>
      <c r="O13" s="231">
        <f>SUM(O14:O17)</f>
        <v>730.65</v>
      </c>
      <c r="P13" s="231">
        <f t="shared" ref="P13:U13" si="7">SUM(P14:P17)</f>
        <v>0</v>
      </c>
      <c r="Q13" s="231">
        <f t="shared" si="7"/>
        <v>38.289200000000001</v>
      </c>
      <c r="R13" s="231">
        <f t="shared" si="7"/>
        <v>145.25560000000002</v>
      </c>
      <c r="S13" s="231">
        <f t="shared" si="7"/>
        <v>532.17999999999995</v>
      </c>
      <c r="T13" s="231">
        <f t="shared" si="7"/>
        <v>14.9252</v>
      </c>
      <c r="U13" s="231">
        <f t="shared" si="7"/>
        <v>730.65</v>
      </c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  <c r="AH13" s="226">
        <v>0.01</v>
      </c>
      <c r="AI13" s="231">
        <f>U14</f>
        <v>12.8</v>
      </c>
      <c r="AJ13" s="226"/>
      <c r="AK13" s="231"/>
      <c r="AL13" s="232">
        <v>1</v>
      </c>
      <c r="AM13" s="231">
        <f>U15</f>
        <v>59.09</v>
      </c>
      <c r="AN13" s="226"/>
      <c r="AO13" s="231"/>
      <c r="AP13" s="231"/>
      <c r="AQ13" s="231"/>
      <c r="AR13" s="231"/>
      <c r="AS13" s="231"/>
      <c r="AT13" s="232" t="s">
        <v>349</v>
      </c>
      <c r="AU13" s="231">
        <f>U16</f>
        <v>568.84</v>
      </c>
      <c r="AV13" s="231"/>
      <c r="AW13" s="231"/>
      <c r="AX13" s="231"/>
      <c r="AY13" s="231"/>
      <c r="AZ13" s="231"/>
      <c r="BA13" s="231"/>
      <c r="BB13" s="231"/>
      <c r="BC13" s="231"/>
      <c r="BD13" s="232">
        <v>0.08</v>
      </c>
      <c r="BE13" s="233">
        <f>U17</f>
        <v>89.92</v>
      </c>
      <c r="BF13" s="226"/>
      <c r="BG13" s="231"/>
      <c r="BH13" s="226"/>
      <c r="BI13" s="240"/>
      <c r="BJ13" s="240"/>
      <c r="BK13" s="231"/>
      <c r="BL13" s="231"/>
      <c r="BM13" s="231"/>
      <c r="BN13" s="233">
        <f t="shared" ref="BN13" si="8">W13+Y13+AA13+AC13+AE13+AG13+AI13+AM13+AO13+AQ13+AS13+AU13+AW13+AY13+BA13+BC13+BE13+BG13+BI13+BK13+BM13</f>
        <v>730.65</v>
      </c>
      <c r="BO13" s="228">
        <v>43678</v>
      </c>
      <c r="BP13" s="231"/>
      <c r="BQ13" s="244">
        <v>43318</v>
      </c>
      <c r="BR13" s="240">
        <v>12</v>
      </c>
      <c r="BS13" s="237">
        <f t="shared" si="2"/>
        <v>360</v>
      </c>
      <c r="BT13" s="238">
        <f t="shared" si="3"/>
        <v>43678</v>
      </c>
      <c r="BU13" s="245"/>
    </row>
    <row r="14" spans="1:73" s="22" customFormat="1" ht="133.15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18"/>
      <c r="K14" s="18"/>
      <c r="L14" s="20"/>
      <c r="M14" s="20" t="s">
        <v>314</v>
      </c>
      <c r="N14" s="20">
        <f>AH13</f>
        <v>0.01</v>
      </c>
      <c r="O14" s="21">
        <f>N14*1280</f>
        <v>12.8</v>
      </c>
      <c r="P14" s="21"/>
      <c r="Q14" s="21">
        <f>O14*0.11</f>
        <v>1.4080000000000001</v>
      </c>
      <c r="R14" s="21">
        <f>O14*0.84</f>
        <v>10.752000000000001</v>
      </c>
      <c r="S14" s="21">
        <v>0</v>
      </c>
      <c r="T14" s="21">
        <f>O14*0.05</f>
        <v>0.64000000000000012</v>
      </c>
      <c r="U14" s="21">
        <f>SUM(Q14:T14)</f>
        <v>12.8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1"/>
      <c r="AJ14" s="20"/>
      <c r="AK14" s="21"/>
      <c r="AL14" s="206"/>
      <c r="AM14" s="21"/>
      <c r="AN14" s="20"/>
      <c r="AO14" s="21"/>
      <c r="AP14" s="21"/>
      <c r="AQ14" s="21"/>
      <c r="AR14" s="21"/>
      <c r="AS14" s="21"/>
      <c r="AT14" s="206"/>
      <c r="AU14" s="21"/>
      <c r="AV14" s="21"/>
      <c r="AW14" s="21"/>
      <c r="AX14" s="21"/>
      <c r="AY14" s="21"/>
      <c r="AZ14" s="21"/>
      <c r="BA14" s="21"/>
      <c r="BB14" s="21"/>
      <c r="BC14" s="21"/>
      <c r="BD14" s="206"/>
      <c r="BE14" s="182"/>
      <c r="BF14" s="20"/>
      <c r="BG14" s="21"/>
      <c r="BH14" s="20"/>
      <c r="BI14" s="23"/>
      <c r="BJ14" s="23"/>
      <c r="BK14" s="21"/>
      <c r="BL14" s="21"/>
      <c r="BM14" s="21"/>
      <c r="BN14" s="182"/>
      <c r="BO14" s="24"/>
      <c r="BP14" s="21"/>
      <c r="BQ14" s="195"/>
      <c r="BR14" s="23"/>
      <c r="BT14" s="193"/>
      <c r="BU14" s="25"/>
    </row>
    <row r="15" spans="1:73" s="22" customFormat="1" ht="133.1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18"/>
      <c r="K15" s="18"/>
      <c r="L15" s="20"/>
      <c r="M15" s="20" t="s">
        <v>316</v>
      </c>
      <c r="N15" s="20">
        <f>AL13</f>
        <v>1</v>
      </c>
      <c r="O15" s="21">
        <f>U15</f>
        <v>59.09</v>
      </c>
      <c r="P15" s="21"/>
      <c r="Q15" s="21">
        <v>4.38</v>
      </c>
      <c r="R15" s="21">
        <v>7.48</v>
      </c>
      <c r="S15" s="21">
        <v>45.49</v>
      </c>
      <c r="T15" s="21">
        <v>1.74</v>
      </c>
      <c r="U15" s="21">
        <f t="shared" ref="U15:U17" si="9">SUM(Q15:T15)</f>
        <v>59.09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1"/>
      <c r="AJ15" s="20"/>
      <c r="AK15" s="21"/>
      <c r="AL15" s="206"/>
      <c r="AM15" s="21"/>
      <c r="AN15" s="20"/>
      <c r="AO15" s="21"/>
      <c r="AP15" s="21"/>
      <c r="AQ15" s="21"/>
      <c r="AR15" s="21"/>
      <c r="AS15" s="21"/>
      <c r="AT15" s="206"/>
      <c r="AU15" s="21"/>
      <c r="AV15" s="21"/>
      <c r="AW15" s="21"/>
      <c r="AX15" s="21"/>
      <c r="AY15" s="21"/>
      <c r="AZ15" s="21"/>
      <c r="BA15" s="21"/>
      <c r="BB15" s="21"/>
      <c r="BC15" s="21"/>
      <c r="BD15" s="206"/>
      <c r="BE15" s="182"/>
      <c r="BF15" s="20"/>
      <c r="BG15" s="21"/>
      <c r="BH15" s="20"/>
      <c r="BI15" s="23"/>
      <c r="BJ15" s="23"/>
      <c r="BK15" s="21"/>
      <c r="BL15" s="21"/>
      <c r="BM15" s="21"/>
      <c r="BN15" s="182"/>
      <c r="BO15" s="24"/>
      <c r="BP15" s="21"/>
      <c r="BQ15" s="195"/>
      <c r="BR15" s="23"/>
      <c r="BT15" s="193"/>
      <c r="BU15" s="25"/>
    </row>
    <row r="16" spans="1:73" s="22" customFormat="1" ht="133.1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 t="s">
        <v>318</v>
      </c>
      <c r="N16" s="20" t="str">
        <f>AT13</f>
        <v>КТП 160 кВА</v>
      </c>
      <c r="O16" s="21">
        <f>U16</f>
        <v>568.84</v>
      </c>
      <c r="P16" s="21"/>
      <c r="Q16" s="21">
        <v>22.61</v>
      </c>
      <c r="R16" s="21">
        <v>52.39</v>
      </c>
      <c r="S16" s="21">
        <v>486.69</v>
      </c>
      <c r="T16" s="21">
        <v>7.15</v>
      </c>
      <c r="U16" s="21">
        <f t="shared" si="9"/>
        <v>568.84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1"/>
      <c r="AJ16" s="20"/>
      <c r="AK16" s="21"/>
      <c r="AL16" s="206"/>
      <c r="AM16" s="21"/>
      <c r="AN16" s="20"/>
      <c r="AO16" s="21"/>
      <c r="AP16" s="21"/>
      <c r="AQ16" s="21"/>
      <c r="AR16" s="21"/>
      <c r="AS16" s="21"/>
      <c r="AT16" s="206"/>
      <c r="AU16" s="21"/>
      <c r="AV16" s="21"/>
      <c r="AW16" s="21"/>
      <c r="AX16" s="21"/>
      <c r="AY16" s="21"/>
      <c r="AZ16" s="21"/>
      <c r="BA16" s="21"/>
      <c r="BB16" s="21"/>
      <c r="BC16" s="21"/>
      <c r="BD16" s="206"/>
      <c r="BE16" s="182"/>
      <c r="BF16" s="20"/>
      <c r="BG16" s="21"/>
      <c r="BH16" s="20"/>
      <c r="BI16" s="23"/>
      <c r="BJ16" s="23"/>
      <c r="BK16" s="21"/>
      <c r="BL16" s="21"/>
      <c r="BM16" s="21"/>
      <c r="BN16" s="182"/>
      <c r="BO16" s="24"/>
      <c r="BP16" s="21"/>
      <c r="BQ16" s="195"/>
      <c r="BR16" s="23"/>
      <c r="BT16" s="193"/>
      <c r="BU16" s="25"/>
    </row>
    <row r="17" spans="1:73" s="22" customFormat="1" ht="133.1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 t="s">
        <v>310</v>
      </c>
      <c r="N17" s="20">
        <f>BD13</f>
        <v>0.08</v>
      </c>
      <c r="O17" s="21">
        <f>N17*1124</f>
        <v>89.92</v>
      </c>
      <c r="P17" s="21"/>
      <c r="Q17" s="21">
        <f>O17*0.11</f>
        <v>9.8911999999999995</v>
      </c>
      <c r="R17" s="21">
        <f>O17*0.83</f>
        <v>74.633600000000001</v>
      </c>
      <c r="S17" s="21">
        <v>0</v>
      </c>
      <c r="T17" s="21">
        <f>O17*0.06</f>
        <v>5.3952</v>
      </c>
      <c r="U17" s="21">
        <f t="shared" si="9"/>
        <v>89.92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1"/>
      <c r="AJ17" s="20"/>
      <c r="AK17" s="21"/>
      <c r="AL17" s="206"/>
      <c r="AM17" s="21"/>
      <c r="AN17" s="20"/>
      <c r="AO17" s="21"/>
      <c r="AP17" s="21"/>
      <c r="AQ17" s="21"/>
      <c r="AR17" s="21"/>
      <c r="AS17" s="21"/>
      <c r="AT17" s="206"/>
      <c r="AU17" s="21"/>
      <c r="AV17" s="21"/>
      <c r="AW17" s="21"/>
      <c r="AX17" s="21"/>
      <c r="AY17" s="21"/>
      <c r="AZ17" s="21"/>
      <c r="BA17" s="21"/>
      <c r="BB17" s="21"/>
      <c r="BC17" s="21"/>
      <c r="BD17" s="206"/>
      <c r="BE17" s="182"/>
      <c r="BF17" s="20"/>
      <c r="BG17" s="21"/>
      <c r="BH17" s="20"/>
      <c r="BI17" s="23"/>
      <c r="BJ17" s="23"/>
      <c r="BK17" s="21"/>
      <c r="BL17" s="21"/>
      <c r="BM17" s="21"/>
      <c r="BN17" s="182"/>
      <c r="BO17" s="24"/>
      <c r="BP17" s="21"/>
      <c r="BQ17" s="195"/>
      <c r="BR17" s="23"/>
      <c r="BT17" s="193"/>
      <c r="BU17" s="25"/>
    </row>
    <row r="18" spans="1:73" s="225" customFormat="1" ht="140.25" customHeight="1" x14ac:dyDescent="0.25">
      <c r="A18" s="216"/>
      <c r="B18" s="217"/>
      <c r="C18" s="217"/>
      <c r="D18" s="218"/>
      <c r="E18" s="218"/>
      <c r="F18" s="219"/>
      <c r="G18" s="217"/>
      <c r="H18" s="217"/>
      <c r="I18" s="217"/>
      <c r="J18" s="217"/>
      <c r="K18" s="217"/>
      <c r="L18" s="219"/>
      <c r="M18" s="219" t="s">
        <v>356</v>
      </c>
      <c r="N18" s="219"/>
      <c r="O18" s="220">
        <f>O3+O8+O13</f>
        <v>2358.17</v>
      </c>
      <c r="P18" s="220">
        <f t="shared" ref="P18:BN18" si="10">P3+P8+P13</f>
        <v>0</v>
      </c>
      <c r="Q18" s="220">
        <f t="shared" si="10"/>
        <v>113.08519999999999</v>
      </c>
      <c r="R18" s="220">
        <f t="shared" si="10"/>
        <v>469.20359999999999</v>
      </c>
      <c r="S18" s="220">
        <f t="shared" si="10"/>
        <v>1731.6</v>
      </c>
      <c r="T18" s="220">
        <f t="shared" si="10"/>
        <v>44.281199999999998</v>
      </c>
      <c r="U18" s="220">
        <f t="shared" si="10"/>
        <v>2358.17</v>
      </c>
      <c r="V18" s="220">
        <f t="shared" si="10"/>
        <v>0</v>
      </c>
      <c r="W18" s="220">
        <f t="shared" si="10"/>
        <v>0</v>
      </c>
      <c r="X18" s="220">
        <f t="shared" si="10"/>
        <v>0</v>
      </c>
      <c r="Y18" s="220">
        <f t="shared" si="10"/>
        <v>0</v>
      </c>
      <c r="Z18" s="220">
        <f t="shared" si="10"/>
        <v>0</v>
      </c>
      <c r="AA18" s="220">
        <f t="shared" si="10"/>
        <v>0</v>
      </c>
      <c r="AB18" s="220">
        <f t="shared" si="10"/>
        <v>0</v>
      </c>
      <c r="AC18" s="220">
        <f t="shared" si="10"/>
        <v>0</v>
      </c>
      <c r="AD18" s="220">
        <f t="shared" si="10"/>
        <v>0</v>
      </c>
      <c r="AE18" s="220">
        <f t="shared" si="10"/>
        <v>0</v>
      </c>
      <c r="AF18" s="220">
        <f t="shared" si="10"/>
        <v>0</v>
      </c>
      <c r="AG18" s="220">
        <f t="shared" si="10"/>
        <v>0</v>
      </c>
      <c r="AH18" s="220"/>
      <c r="AI18" s="220">
        <f t="shared" si="10"/>
        <v>76.8</v>
      </c>
      <c r="AJ18" s="220">
        <f t="shared" si="10"/>
        <v>0</v>
      </c>
      <c r="AK18" s="220">
        <f t="shared" si="10"/>
        <v>0</v>
      </c>
      <c r="AL18" s="220"/>
      <c r="AM18" s="220">
        <f t="shared" si="10"/>
        <v>118.18</v>
      </c>
      <c r="AN18" s="220">
        <f t="shared" si="10"/>
        <v>0</v>
      </c>
      <c r="AO18" s="220">
        <f t="shared" si="10"/>
        <v>0</v>
      </c>
      <c r="AP18" s="220">
        <f t="shared" si="10"/>
        <v>0</v>
      </c>
      <c r="AQ18" s="220">
        <f t="shared" si="10"/>
        <v>0</v>
      </c>
      <c r="AR18" s="220">
        <f t="shared" si="10"/>
        <v>0</v>
      </c>
      <c r="AS18" s="220">
        <f t="shared" si="10"/>
        <v>0</v>
      </c>
      <c r="AT18" s="220"/>
      <c r="AU18" s="220">
        <f t="shared" si="10"/>
        <v>1137.68</v>
      </c>
      <c r="AV18" s="220">
        <f t="shared" si="10"/>
        <v>0</v>
      </c>
      <c r="AW18" s="220">
        <f t="shared" si="10"/>
        <v>0</v>
      </c>
      <c r="AX18" s="220">
        <f t="shared" si="10"/>
        <v>0</v>
      </c>
      <c r="AY18" s="220">
        <f t="shared" si="10"/>
        <v>0</v>
      </c>
      <c r="AZ18" s="220">
        <f t="shared" si="10"/>
        <v>0</v>
      </c>
      <c r="BA18" s="220">
        <f t="shared" si="10"/>
        <v>0</v>
      </c>
      <c r="BB18" s="220"/>
      <c r="BC18" s="220">
        <f t="shared" si="10"/>
        <v>758.14</v>
      </c>
      <c r="BD18" s="220"/>
      <c r="BE18" s="220">
        <f t="shared" si="10"/>
        <v>258.52</v>
      </c>
      <c r="BF18" s="220"/>
      <c r="BG18" s="220">
        <f t="shared" si="10"/>
        <v>8.85</v>
      </c>
      <c r="BH18" s="220">
        <f t="shared" si="10"/>
        <v>0</v>
      </c>
      <c r="BI18" s="220">
        <f t="shared" si="10"/>
        <v>0</v>
      </c>
      <c r="BJ18" s="220">
        <f t="shared" si="10"/>
        <v>0</v>
      </c>
      <c r="BK18" s="220">
        <f t="shared" si="10"/>
        <v>0</v>
      </c>
      <c r="BL18" s="220">
        <f t="shared" si="10"/>
        <v>0</v>
      </c>
      <c r="BM18" s="220">
        <f t="shared" si="10"/>
        <v>0</v>
      </c>
      <c r="BN18" s="220">
        <f t="shared" si="10"/>
        <v>2358.17</v>
      </c>
      <c r="BO18" s="221"/>
      <c r="BP18" s="222"/>
      <c r="BQ18" s="222"/>
      <c r="BR18" s="223"/>
      <c r="BS18" s="223"/>
      <c r="BT18" s="221"/>
      <c r="BU18" s="224"/>
    </row>
    <row r="19" spans="1:73" s="22" customFormat="1" ht="246.7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3"/>
      <c r="AJ19" s="23"/>
      <c r="AK19" s="21"/>
      <c r="AL19" s="200"/>
      <c r="AM19" s="23"/>
      <c r="AN19" s="23"/>
      <c r="AO19" s="21"/>
      <c r="AP19" s="21"/>
      <c r="AQ19" s="21"/>
      <c r="AR19" s="21"/>
      <c r="AS19" s="21"/>
      <c r="AT19" s="200"/>
      <c r="AU19" s="23"/>
      <c r="AV19" s="21"/>
      <c r="AW19" s="21"/>
      <c r="AX19" s="21"/>
      <c r="AY19" s="21"/>
      <c r="AZ19" s="21"/>
      <c r="BA19" s="21"/>
      <c r="BB19" s="21"/>
      <c r="BC19" s="21"/>
      <c r="BD19" s="200"/>
      <c r="BE19" s="21"/>
      <c r="BF19" s="20"/>
      <c r="BG19" s="21"/>
      <c r="BH19" s="20"/>
      <c r="BI19" s="23"/>
      <c r="BJ19" s="23"/>
      <c r="BK19" s="21"/>
      <c r="BL19" s="21"/>
      <c r="BM19" s="21"/>
      <c r="BN19" s="182"/>
      <c r="BO19" s="24"/>
      <c r="BP19" s="21"/>
      <c r="BQ19" s="21"/>
      <c r="BR19" s="23"/>
      <c r="BS19" s="23"/>
      <c r="BT19" s="24"/>
      <c r="BU19" s="25"/>
    </row>
    <row r="20" spans="1:73" s="22" customFormat="1" ht="197.2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3"/>
      <c r="AJ20" s="23"/>
      <c r="AK20" s="21"/>
      <c r="AL20" s="200"/>
      <c r="AM20" s="23"/>
      <c r="AN20" s="23"/>
      <c r="AO20" s="21"/>
      <c r="AP20" s="21"/>
      <c r="AQ20" s="21"/>
      <c r="AR20" s="21"/>
      <c r="AS20" s="21"/>
      <c r="AT20" s="200"/>
      <c r="AU20" s="23"/>
      <c r="AV20" s="21"/>
      <c r="AW20" s="21"/>
      <c r="AX20" s="21"/>
      <c r="AY20" s="21"/>
      <c r="AZ20" s="21"/>
      <c r="BA20" s="21"/>
      <c r="BB20" s="21"/>
      <c r="BC20" s="21"/>
      <c r="BD20" s="200"/>
      <c r="BE20" s="182"/>
      <c r="BF20" s="20"/>
      <c r="BG20" s="21"/>
      <c r="BH20" s="20"/>
      <c r="BI20" s="23"/>
      <c r="BJ20" s="23"/>
      <c r="BK20" s="21"/>
      <c r="BL20" s="21"/>
      <c r="BM20" s="21"/>
      <c r="BN20" s="182"/>
      <c r="BO20" s="24"/>
      <c r="BP20" s="21"/>
      <c r="BQ20" s="21"/>
      <c r="BR20" s="23"/>
      <c r="BS20" s="23"/>
      <c r="BT20" s="24"/>
      <c r="BU20" s="25"/>
    </row>
    <row r="21" spans="1:73" s="22" customFormat="1" ht="409.6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0"/>
      <c r="Q21" s="20"/>
      <c r="R21" s="20"/>
      <c r="S21" s="20"/>
      <c r="T21" s="20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3"/>
      <c r="AJ21" s="23"/>
      <c r="AK21" s="21"/>
      <c r="AL21" s="200"/>
      <c r="AM21" s="23"/>
      <c r="AN21" s="23"/>
      <c r="AO21" s="21"/>
      <c r="AP21" s="21"/>
      <c r="AQ21" s="21"/>
      <c r="AR21" s="21"/>
      <c r="AS21" s="21"/>
      <c r="AT21" s="200"/>
      <c r="AU21" s="23"/>
      <c r="AV21" s="21"/>
      <c r="AW21" s="21"/>
      <c r="AX21" s="21"/>
      <c r="AY21" s="21"/>
      <c r="AZ21" s="21"/>
      <c r="BA21" s="21"/>
      <c r="BB21" s="21"/>
      <c r="BC21" s="21"/>
      <c r="BD21" s="200"/>
      <c r="BE21" s="182"/>
      <c r="BF21" s="20"/>
      <c r="BG21" s="21"/>
      <c r="BH21" s="20"/>
      <c r="BI21" s="23"/>
      <c r="BJ21" s="23"/>
      <c r="BK21" s="21"/>
      <c r="BL21" s="21"/>
      <c r="BM21" s="21"/>
      <c r="BN21" s="182"/>
      <c r="BO21" s="24"/>
      <c r="BP21" s="21"/>
      <c r="BQ21" s="21"/>
      <c r="BR21" s="23"/>
      <c r="BS21" s="23"/>
      <c r="BT21" s="24"/>
      <c r="BU21" s="25"/>
    </row>
    <row r="22" spans="1:73" s="22" customFormat="1" ht="273.7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200"/>
      <c r="AM22" s="23"/>
      <c r="AN22" s="23"/>
      <c r="AO22" s="21"/>
      <c r="AP22" s="21"/>
      <c r="AQ22" s="21"/>
      <c r="AR22" s="21"/>
      <c r="AS22" s="21"/>
      <c r="AT22" s="200"/>
      <c r="AU22" s="23"/>
      <c r="AV22" s="21"/>
      <c r="AW22" s="21"/>
      <c r="AX22" s="21"/>
      <c r="AY22" s="21"/>
      <c r="AZ22" s="21"/>
      <c r="BA22" s="21"/>
      <c r="BB22" s="21"/>
      <c r="BC22" s="21"/>
      <c r="BD22" s="200"/>
      <c r="BE22" s="182"/>
      <c r="BF22" s="20"/>
      <c r="BG22" s="21"/>
      <c r="BH22" s="20"/>
      <c r="BI22" s="23"/>
      <c r="BJ22" s="23"/>
      <c r="BK22" s="21"/>
      <c r="BL22" s="21"/>
      <c r="BM22" s="21"/>
      <c r="BN22" s="182"/>
      <c r="BO22" s="24"/>
      <c r="BP22" s="21"/>
      <c r="BQ22" s="21"/>
      <c r="BR22" s="23"/>
      <c r="BS22" s="23"/>
      <c r="BT22" s="24"/>
      <c r="BU22" s="25"/>
    </row>
    <row r="23" spans="1:73" s="22" customFormat="1" ht="211.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3"/>
      <c r="AJ23" s="23"/>
      <c r="AK23" s="21"/>
      <c r="AL23" s="200"/>
      <c r="AM23" s="23"/>
      <c r="AN23" s="23"/>
      <c r="AO23" s="21"/>
      <c r="AP23" s="21"/>
      <c r="AQ23" s="21"/>
      <c r="AR23" s="21"/>
      <c r="AS23" s="21"/>
      <c r="AT23" s="200"/>
      <c r="AU23" s="23"/>
      <c r="AV23" s="21"/>
      <c r="AW23" s="21"/>
      <c r="AX23" s="21"/>
      <c r="AY23" s="21"/>
      <c r="AZ23" s="21"/>
      <c r="BA23" s="21"/>
      <c r="BB23" s="21"/>
      <c r="BC23" s="21"/>
      <c r="BD23" s="200"/>
      <c r="BE23" s="183"/>
      <c r="BF23" s="23"/>
      <c r="BG23" s="21"/>
      <c r="BH23" s="20"/>
      <c r="BI23" s="23"/>
      <c r="BJ23" s="20"/>
      <c r="BK23" s="21"/>
      <c r="BL23" s="21"/>
      <c r="BM23" s="21"/>
      <c r="BN23" s="182"/>
      <c r="BO23" s="24"/>
      <c r="BP23" s="21"/>
      <c r="BQ23" s="21"/>
      <c r="BR23" s="23"/>
      <c r="BS23" s="23"/>
      <c r="BT23" s="24"/>
      <c r="BU23" s="25"/>
    </row>
    <row r="24" spans="1:73" s="22" customFormat="1" ht="408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200"/>
      <c r="AM24" s="20"/>
      <c r="AN24" s="20"/>
      <c r="AO24" s="20"/>
      <c r="AP24" s="20"/>
      <c r="AQ24" s="21"/>
      <c r="AR24" s="21"/>
      <c r="AS24" s="21"/>
      <c r="AT24" s="200"/>
      <c r="AU24" s="20"/>
      <c r="AV24" s="21"/>
      <c r="AW24" s="21"/>
      <c r="AX24" s="21"/>
      <c r="AY24" s="21"/>
      <c r="AZ24" s="21"/>
      <c r="BA24" s="21"/>
      <c r="BB24" s="21"/>
      <c r="BC24" s="21"/>
      <c r="BD24" s="200"/>
      <c r="BE24" s="20"/>
      <c r="BF24" s="20"/>
      <c r="BG24" s="20"/>
      <c r="BH24" s="20"/>
      <c r="BI24" s="23"/>
      <c r="BJ24" s="23"/>
      <c r="BK24" s="21"/>
      <c r="BL24" s="21"/>
      <c r="BM24" s="21"/>
      <c r="BN24" s="182"/>
      <c r="BO24" s="24"/>
      <c r="BP24" s="21"/>
      <c r="BQ24" s="21"/>
      <c r="BR24" s="23"/>
      <c r="BS24" s="23"/>
      <c r="BT24" s="24"/>
      <c r="BU24" s="25"/>
    </row>
    <row r="25" spans="1:73" s="22" customFormat="1" ht="138.7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200"/>
      <c r="AM25" s="20"/>
      <c r="AN25" s="20"/>
      <c r="AO25" s="21"/>
      <c r="AP25" s="21"/>
      <c r="AQ25" s="21"/>
      <c r="AR25" s="21"/>
      <c r="AS25" s="21"/>
      <c r="AT25" s="200"/>
      <c r="AU25" s="20"/>
      <c r="AV25" s="21"/>
      <c r="AW25" s="21"/>
      <c r="AX25" s="21"/>
      <c r="AY25" s="21"/>
      <c r="AZ25" s="21"/>
      <c r="BA25" s="21"/>
      <c r="BB25" s="21"/>
      <c r="BC25" s="21"/>
      <c r="BD25" s="200"/>
      <c r="BE25" s="200"/>
      <c r="BF25" s="20"/>
      <c r="BG25" s="20"/>
      <c r="BH25" s="20"/>
      <c r="BI25" s="23"/>
      <c r="BJ25" s="23"/>
      <c r="BK25" s="21"/>
      <c r="BL25" s="21"/>
      <c r="BM25" s="21"/>
      <c r="BN25" s="182"/>
      <c r="BO25" s="24"/>
      <c r="BP25" s="21"/>
      <c r="BQ25" s="21"/>
      <c r="BR25" s="23"/>
      <c r="BS25" s="23"/>
      <c r="BT25" s="24"/>
      <c r="BU25" s="25"/>
    </row>
    <row r="26" spans="1:73" s="22" customFormat="1" ht="138.7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200"/>
      <c r="AM26" s="20"/>
      <c r="AN26" s="20"/>
      <c r="AO26" s="21"/>
      <c r="AP26" s="21"/>
      <c r="AQ26" s="21"/>
      <c r="AR26" s="21"/>
      <c r="AS26" s="21"/>
      <c r="AT26" s="200"/>
      <c r="AU26" s="20"/>
      <c r="AV26" s="21"/>
      <c r="AW26" s="21"/>
      <c r="AX26" s="21"/>
      <c r="AY26" s="21"/>
      <c r="AZ26" s="21"/>
      <c r="BA26" s="21"/>
      <c r="BB26" s="21"/>
      <c r="BC26" s="21"/>
      <c r="BD26" s="200"/>
      <c r="BE26" s="200"/>
      <c r="BF26" s="20"/>
      <c r="BG26" s="20"/>
      <c r="BH26" s="20"/>
      <c r="BI26" s="23"/>
      <c r="BJ26" s="23"/>
      <c r="BK26" s="21"/>
      <c r="BL26" s="21"/>
      <c r="BM26" s="21"/>
      <c r="BN26" s="182"/>
      <c r="BO26" s="24"/>
      <c r="BP26" s="21"/>
      <c r="BQ26" s="21"/>
      <c r="BR26" s="23"/>
      <c r="BS26" s="23"/>
      <c r="BT26" s="24"/>
      <c r="BU26" s="25"/>
    </row>
    <row r="27" spans="1:73" s="22" customFormat="1" ht="138.7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200"/>
      <c r="AM27" s="20"/>
      <c r="AN27" s="20"/>
      <c r="AO27" s="21"/>
      <c r="AP27" s="21"/>
      <c r="AQ27" s="21"/>
      <c r="AR27" s="21"/>
      <c r="AS27" s="21"/>
      <c r="AT27" s="200"/>
      <c r="AU27" s="20"/>
      <c r="AV27" s="21"/>
      <c r="AW27" s="21"/>
      <c r="AX27" s="21"/>
      <c r="AY27" s="21"/>
      <c r="AZ27" s="21"/>
      <c r="BA27" s="21"/>
      <c r="BB27" s="21"/>
      <c r="BC27" s="21"/>
      <c r="BD27" s="200"/>
      <c r="BE27" s="200"/>
      <c r="BF27" s="20"/>
      <c r="BG27" s="20"/>
      <c r="BH27" s="20"/>
      <c r="BI27" s="23"/>
      <c r="BJ27" s="23"/>
      <c r="BK27" s="21"/>
      <c r="BL27" s="21"/>
      <c r="BM27" s="21"/>
      <c r="BN27" s="182"/>
      <c r="BO27" s="24"/>
      <c r="BP27" s="21"/>
      <c r="BQ27" s="21"/>
      <c r="BR27" s="23"/>
      <c r="BS27" s="23"/>
      <c r="BT27" s="24"/>
      <c r="BU27" s="25"/>
    </row>
    <row r="28" spans="1:73" s="22" customFormat="1" ht="138.7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200"/>
      <c r="AM28" s="20"/>
      <c r="AN28" s="20"/>
      <c r="AO28" s="21"/>
      <c r="AP28" s="21"/>
      <c r="AQ28" s="21"/>
      <c r="AR28" s="21"/>
      <c r="AS28" s="21"/>
      <c r="AT28" s="200"/>
      <c r="AU28" s="20"/>
      <c r="AV28" s="21"/>
      <c r="AW28" s="21"/>
      <c r="AX28" s="21"/>
      <c r="AY28" s="21"/>
      <c r="AZ28" s="21"/>
      <c r="BA28" s="21"/>
      <c r="BB28" s="21"/>
      <c r="BC28" s="21"/>
      <c r="BD28" s="200"/>
      <c r="BE28" s="200"/>
      <c r="BF28" s="20"/>
      <c r="BG28" s="20"/>
      <c r="BH28" s="20"/>
      <c r="BI28" s="23"/>
      <c r="BJ28" s="23"/>
      <c r="BK28" s="21"/>
      <c r="BL28" s="21"/>
      <c r="BM28" s="21"/>
      <c r="BN28" s="182"/>
      <c r="BO28" s="24"/>
      <c r="BP28" s="21"/>
      <c r="BQ28" s="21"/>
      <c r="BR28" s="23"/>
      <c r="BS28" s="23"/>
      <c r="BT28" s="24"/>
      <c r="BU28" s="25"/>
    </row>
    <row r="29" spans="1:73" s="22" customFormat="1" ht="294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200"/>
      <c r="AM29" s="23"/>
      <c r="AN29" s="23"/>
      <c r="AO29" s="21"/>
      <c r="AP29" s="21"/>
      <c r="AQ29" s="21"/>
      <c r="AR29" s="21"/>
      <c r="AS29" s="21"/>
      <c r="AT29" s="200"/>
      <c r="AU29" s="23"/>
      <c r="AV29" s="21"/>
      <c r="AW29" s="21"/>
      <c r="AX29" s="21"/>
      <c r="AY29" s="21"/>
      <c r="AZ29" s="21"/>
      <c r="BA29" s="21"/>
      <c r="BB29" s="21"/>
      <c r="BC29" s="21"/>
      <c r="BD29" s="200"/>
      <c r="BE29" s="183"/>
      <c r="BF29" s="23"/>
      <c r="BG29" s="21"/>
      <c r="BH29" s="20"/>
      <c r="BI29" s="23"/>
      <c r="BJ29" s="23"/>
      <c r="BK29" s="21"/>
      <c r="BL29" s="21"/>
      <c r="BM29" s="21"/>
      <c r="BN29" s="182"/>
      <c r="BO29" s="24"/>
      <c r="BP29" s="21"/>
      <c r="BQ29" s="21"/>
      <c r="BR29" s="23"/>
      <c r="BS29" s="23"/>
      <c r="BT29" s="24"/>
      <c r="BU29" s="25"/>
    </row>
    <row r="30" spans="1:73" s="22" customFormat="1" ht="231.7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3"/>
      <c r="P30" s="23"/>
      <c r="Q30" s="23"/>
      <c r="R30" s="23"/>
      <c r="S30" s="23"/>
      <c r="T30" s="23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3"/>
      <c r="AJ30" s="23"/>
      <c r="AK30" s="21"/>
      <c r="AL30" s="200"/>
      <c r="AM30" s="23"/>
      <c r="AN30" s="23"/>
      <c r="AO30" s="21"/>
      <c r="AP30" s="21"/>
      <c r="AQ30" s="21"/>
      <c r="AR30" s="21"/>
      <c r="AS30" s="21"/>
      <c r="AT30" s="200"/>
      <c r="AU30" s="23"/>
      <c r="AV30" s="21"/>
      <c r="AW30" s="21"/>
      <c r="AX30" s="21"/>
      <c r="AY30" s="21"/>
      <c r="AZ30" s="21"/>
      <c r="BA30" s="21"/>
      <c r="BB30" s="21"/>
      <c r="BC30" s="21"/>
      <c r="BD30" s="200"/>
      <c r="BE30" s="23"/>
      <c r="BF30" s="23"/>
      <c r="BG30" s="21"/>
      <c r="BH30" s="20"/>
      <c r="BI30" s="23"/>
      <c r="BJ30" s="23"/>
      <c r="BK30" s="21"/>
      <c r="BL30" s="21"/>
      <c r="BM30" s="21"/>
      <c r="BN30" s="182"/>
      <c r="BO30" s="24"/>
      <c r="BP30" s="21"/>
      <c r="BQ30" s="21"/>
      <c r="BR30" s="23"/>
      <c r="BS30" s="23"/>
      <c r="BT30" s="24"/>
      <c r="BU30" s="25"/>
    </row>
    <row r="31" spans="1:73" s="22" customFormat="1" ht="149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3"/>
      <c r="P31" s="20"/>
      <c r="Q31" s="23"/>
      <c r="R31" s="23"/>
      <c r="S31" s="23"/>
      <c r="T31" s="23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3"/>
      <c r="AJ31" s="23"/>
      <c r="AK31" s="21"/>
      <c r="AL31" s="200"/>
      <c r="AM31" s="23"/>
      <c r="AN31" s="23"/>
      <c r="AO31" s="21"/>
      <c r="AP31" s="21"/>
      <c r="AQ31" s="21"/>
      <c r="AR31" s="21"/>
      <c r="AS31" s="21"/>
      <c r="AT31" s="200"/>
      <c r="AU31" s="23"/>
      <c r="AV31" s="21"/>
      <c r="AW31" s="21"/>
      <c r="AX31" s="21"/>
      <c r="AY31" s="21"/>
      <c r="AZ31" s="21"/>
      <c r="BA31" s="21"/>
      <c r="BB31" s="21"/>
      <c r="BC31" s="21"/>
      <c r="BD31" s="200"/>
      <c r="BE31" s="183"/>
      <c r="BF31" s="23"/>
      <c r="BG31" s="21"/>
      <c r="BH31" s="20"/>
      <c r="BI31" s="23"/>
      <c r="BJ31" s="23"/>
      <c r="BK31" s="21"/>
      <c r="BL31" s="21"/>
      <c r="BM31" s="21"/>
      <c r="BN31" s="182"/>
      <c r="BO31" s="24"/>
      <c r="BP31" s="21"/>
      <c r="BQ31" s="21"/>
      <c r="BR31" s="23"/>
      <c r="BS31" s="23"/>
      <c r="BT31" s="24"/>
      <c r="BU31" s="25"/>
    </row>
    <row r="32" spans="1:73" s="22" customFormat="1" ht="213.7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3"/>
      <c r="AJ32" s="23"/>
      <c r="AK32" s="21"/>
      <c r="AL32" s="200"/>
      <c r="AM32" s="23"/>
      <c r="AN32" s="23"/>
      <c r="AO32" s="21"/>
      <c r="AP32" s="21"/>
      <c r="AQ32" s="21"/>
      <c r="AR32" s="21"/>
      <c r="AS32" s="21"/>
      <c r="AT32" s="200"/>
      <c r="AU32" s="23"/>
      <c r="AV32" s="21"/>
      <c r="AW32" s="21"/>
      <c r="AX32" s="21"/>
      <c r="AY32" s="21"/>
      <c r="AZ32" s="21"/>
      <c r="BA32" s="21"/>
      <c r="BB32" s="21"/>
      <c r="BC32" s="21"/>
      <c r="BD32" s="200"/>
      <c r="BE32" s="183"/>
      <c r="BF32" s="23"/>
      <c r="BG32" s="21"/>
      <c r="BH32" s="20"/>
      <c r="BI32" s="23"/>
      <c r="BJ32" s="23"/>
      <c r="BK32" s="21"/>
      <c r="BL32" s="21"/>
      <c r="BM32" s="21"/>
      <c r="BN32" s="182"/>
      <c r="BO32" s="24"/>
      <c r="BP32" s="21"/>
      <c r="BQ32" s="21"/>
      <c r="BR32" s="23"/>
      <c r="BS32" s="23"/>
      <c r="BT32" s="24"/>
      <c r="BU32" s="25"/>
    </row>
    <row r="33" spans="1:73" s="22" customFormat="1" ht="180.7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2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0"/>
      <c r="BC33" s="20"/>
      <c r="BD33" s="200"/>
      <c r="BE33" s="20"/>
      <c r="BF33" s="20"/>
      <c r="BG33" s="21"/>
      <c r="BH33" s="20"/>
      <c r="BI33" s="23"/>
      <c r="BJ33" s="23"/>
      <c r="BK33" s="21"/>
      <c r="BL33" s="21"/>
      <c r="BM33" s="21"/>
      <c r="BN33" s="182"/>
      <c r="BO33" s="24"/>
      <c r="BP33" s="21"/>
      <c r="BQ33" s="21"/>
      <c r="BR33" s="23"/>
      <c r="BS33" s="23"/>
      <c r="BT33" s="24"/>
      <c r="BU33" s="25"/>
    </row>
    <row r="34" spans="1:73" s="22" customFormat="1" ht="180.7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2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00"/>
      <c r="BE34" s="21"/>
      <c r="BF34" s="20"/>
      <c r="BG34" s="21"/>
      <c r="BH34" s="20"/>
      <c r="BI34" s="23"/>
      <c r="BJ34" s="23"/>
      <c r="BK34" s="21"/>
      <c r="BL34" s="21"/>
      <c r="BM34" s="21"/>
      <c r="BN34" s="182"/>
      <c r="BO34" s="24"/>
      <c r="BP34" s="21"/>
      <c r="BQ34" s="21"/>
      <c r="BR34" s="23"/>
      <c r="BS34" s="23"/>
      <c r="BT34" s="24"/>
      <c r="BU34" s="25"/>
    </row>
    <row r="35" spans="1:73" s="22" customFormat="1" ht="180.7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2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00"/>
      <c r="BE35" s="21"/>
      <c r="BF35" s="20"/>
      <c r="BG35" s="21"/>
      <c r="BH35" s="20"/>
      <c r="BI35" s="23"/>
      <c r="BJ35" s="23"/>
      <c r="BK35" s="21"/>
      <c r="BL35" s="21"/>
      <c r="BM35" s="21"/>
      <c r="BN35" s="182"/>
      <c r="BO35" s="24"/>
      <c r="BP35" s="21"/>
      <c r="BQ35" s="21"/>
      <c r="BR35" s="23"/>
      <c r="BS35" s="23"/>
      <c r="BT35" s="24"/>
      <c r="BU35" s="25"/>
    </row>
    <row r="36" spans="1:73" s="22" customFormat="1" ht="226.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9"/>
      <c r="P36" s="29"/>
      <c r="Q36" s="29"/>
      <c r="R36" s="29"/>
      <c r="S36" s="29"/>
      <c r="T36" s="29"/>
      <c r="U36" s="29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2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00"/>
      <c r="BE36" s="21"/>
      <c r="BF36" s="200"/>
      <c r="BG36" s="29"/>
      <c r="BH36" s="29"/>
      <c r="BI36" s="23"/>
      <c r="BJ36" s="23"/>
      <c r="BK36" s="21"/>
      <c r="BL36" s="21"/>
      <c r="BM36" s="21"/>
      <c r="BN36" s="182"/>
      <c r="BO36" s="24"/>
      <c r="BP36" s="21"/>
      <c r="BQ36" s="21"/>
      <c r="BR36" s="23"/>
      <c r="BS36" s="23"/>
      <c r="BT36" s="24"/>
      <c r="BU36" s="25"/>
    </row>
    <row r="37" spans="1:73" s="22" customFormat="1" ht="174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9"/>
      <c r="P37" s="29"/>
      <c r="Q37" s="29"/>
      <c r="R37" s="29"/>
      <c r="S37" s="29"/>
      <c r="T37" s="29"/>
      <c r="U37" s="29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2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0"/>
      <c r="BC37" s="20"/>
      <c r="BD37" s="200"/>
      <c r="BE37" s="20"/>
      <c r="BF37" s="20"/>
      <c r="BG37" s="21"/>
      <c r="BH37" s="20"/>
      <c r="BI37" s="23"/>
      <c r="BJ37" s="23"/>
      <c r="BK37" s="21"/>
      <c r="BL37" s="21"/>
      <c r="BM37" s="21"/>
      <c r="BN37" s="182"/>
      <c r="BO37" s="24"/>
      <c r="BP37" s="21"/>
      <c r="BQ37" s="21"/>
      <c r="BR37" s="23"/>
      <c r="BS37" s="23"/>
      <c r="BT37" s="24"/>
      <c r="BU37" s="25"/>
    </row>
    <row r="38" spans="1:73" s="22" customFormat="1" ht="174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2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00"/>
      <c r="BE38" s="182"/>
      <c r="BF38" s="21"/>
      <c r="BG38" s="21"/>
      <c r="BH38" s="20"/>
      <c r="BI38" s="23"/>
      <c r="BJ38" s="23"/>
      <c r="BK38" s="21"/>
      <c r="BL38" s="21"/>
      <c r="BM38" s="21"/>
      <c r="BN38" s="182"/>
      <c r="BO38" s="24"/>
      <c r="BP38" s="21"/>
      <c r="BQ38" s="21"/>
      <c r="BR38" s="23"/>
      <c r="BS38" s="23"/>
      <c r="BT38" s="24"/>
      <c r="BU38" s="25"/>
    </row>
    <row r="39" spans="1:73" s="22" customFormat="1" ht="174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1"/>
      <c r="R39" s="21"/>
      <c r="S39" s="21"/>
      <c r="T39" s="21"/>
      <c r="U39" s="20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2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00"/>
      <c r="BE39" s="182"/>
      <c r="BF39" s="21"/>
      <c r="BG39" s="21"/>
      <c r="BH39" s="20"/>
      <c r="BI39" s="23"/>
      <c r="BJ39" s="23"/>
      <c r="BK39" s="21"/>
      <c r="BL39" s="21"/>
      <c r="BM39" s="21"/>
      <c r="BN39" s="182"/>
      <c r="BO39" s="24"/>
      <c r="BP39" s="21"/>
      <c r="BQ39" s="21"/>
      <c r="BR39" s="23"/>
      <c r="BS39" s="23"/>
      <c r="BT39" s="24"/>
      <c r="BU39" s="25"/>
    </row>
    <row r="40" spans="1:73" s="22" customFormat="1" ht="189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2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82"/>
      <c r="BE40" s="182"/>
      <c r="BF40" s="21"/>
      <c r="BG40" s="21"/>
      <c r="BH40" s="20"/>
      <c r="BI40" s="23"/>
      <c r="BJ40" s="23"/>
      <c r="BK40" s="21"/>
      <c r="BL40" s="21"/>
      <c r="BM40" s="21"/>
      <c r="BN40" s="182"/>
      <c r="BO40" s="24"/>
      <c r="BP40" s="21"/>
      <c r="BQ40" s="21"/>
      <c r="BR40" s="23"/>
      <c r="BS40" s="23"/>
      <c r="BT40" s="24"/>
      <c r="BU40" s="25"/>
    </row>
    <row r="41" spans="1:73" s="22" customFormat="1" ht="409.6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1"/>
      <c r="AJ41" s="20"/>
      <c r="AK41" s="21"/>
      <c r="AL41" s="200"/>
      <c r="AM41" s="20"/>
      <c r="AN41" s="20"/>
      <c r="AO41" s="21"/>
      <c r="AP41" s="21"/>
      <c r="AQ41" s="21"/>
      <c r="AR41" s="21"/>
      <c r="AS41" s="21"/>
      <c r="AT41" s="200"/>
      <c r="AU41" s="20"/>
      <c r="AV41" s="20"/>
      <c r="AW41" s="21"/>
      <c r="AX41" s="21"/>
      <c r="AY41" s="21"/>
      <c r="AZ41" s="21"/>
      <c r="BA41" s="21"/>
      <c r="BB41" s="21"/>
      <c r="BC41" s="21"/>
      <c r="BD41" s="200"/>
      <c r="BE41" s="20"/>
      <c r="BF41" s="20"/>
      <c r="BG41" s="21"/>
      <c r="BH41" s="20"/>
      <c r="BI41" s="23"/>
      <c r="BJ41" s="23"/>
      <c r="BK41" s="21"/>
      <c r="BL41" s="21"/>
      <c r="BM41" s="21"/>
      <c r="BN41" s="182"/>
      <c r="BO41" s="24"/>
      <c r="BP41" s="21"/>
      <c r="BQ41" s="21"/>
      <c r="BR41" s="23"/>
      <c r="BS41" s="23"/>
      <c r="BT41" s="24"/>
      <c r="BU41" s="25"/>
    </row>
    <row r="42" spans="1:73" s="22" customFormat="1" ht="139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0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2"/>
      <c r="AM42" s="21"/>
      <c r="AN42" s="21"/>
      <c r="AO42" s="21"/>
      <c r="AP42" s="21"/>
      <c r="AQ42" s="21"/>
      <c r="AR42" s="21"/>
      <c r="AS42" s="21"/>
      <c r="AT42" s="20"/>
      <c r="AU42" s="21"/>
      <c r="AV42" s="20"/>
      <c r="AW42" s="21"/>
      <c r="AX42" s="21"/>
      <c r="AY42" s="21"/>
      <c r="AZ42" s="21"/>
      <c r="BA42" s="21"/>
      <c r="BB42" s="21"/>
      <c r="BC42" s="21"/>
      <c r="BD42" s="200"/>
      <c r="BE42" s="182"/>
      <c r="BF42" s="20"/>
      <c r="BG42" s="21"/>
      <c r="BH42" s="20"/>
      <c r="BI42" s="23"/>
      <c r="BJ42" s="23"/>
      <c r="BK42" s="21"/>
      <c r="BL42" s="21"/>
      <c r="BM42" s="21"/>
      <c r="BN42" s="182"/>
      <c r="BO42" s="24"/>
      <c r="BP42" s="21"/>
      <c r="BQ42" s="21"/>
      <c r="BR42" s="23"/>
      <c r="BS42" s="23"/>
      <c r="BT42" s="24"/>
      <c r="BU42" s="25"/>
    </row>
    <row r="43" spans="1:73" s="22" customFormat="1" ht="139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2"/>
      <c r="AM43" s="21"/>
      <c r="AN43" s="21"/>
      <c r="AO43" s="21"/>
      <c r="AP43" s="21"/>
      <c r="AQ43" s="21"/>
      <c r="AR43" s="21"/>
      <c r="AS43" s="21"/>
      <c r="AT43" s="20"/>
      <c r="AU43" s="21"/>
      <c r="AV43" s="20"/>
      <c r="AW43" s="21"/>
      <c r="AX43" s="21"/>
      <c r="AY43" s="21"/>
      <c r="AZ43" s="21"/>
      <c r="BA43" s="21"/>
      <c r="BB43" s="21"/>
      <c r="BC43" s="21"/>
      <c r="BD43" s="200"/>
      <c r="BE43" s="182"/>
      <c r="BF43" s="20"/>
      <c r="BG43" s="21"/>
      <c r="BH43" s="20"/>
      <c r="BI43" s="23"/>
      <c r="BJ43" s="23"/>
      <c r="BK43" s="21"/>
      <c r="BL43" s="21"/>
      <c r="BM43" s="21"/>
      <c r="BN43" s="182"/>
      <c r="BO43" s="24"/>
      <c r="BP43" s="21"/>
      <c r="BQ43" s="21"/>
      <c r="BR43" s="23"/>
      <c r="BS43" s="23"/>
      <c r="BT43" s="24"/>
      <c r="BU43" s="25"/>
    </row>
    <row r="44" spans="1:73" s="22" customFormat="1" ht="139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2"/>
      <c r="AM44" s="21"/>
      <c r="AN44" s="21"/>
      <c r="AO44" s="21"/>
      <c r="AP44" s="21"/>
      <c r="AQ44" s="21"/>
      <c r="AR44" s="21"/>
      <c r="AS44" s="21"/>
      <c r="AT44" s="20"/>
      <c r="AU44" s="21"/>
      <c r="AV44" s="20"/>
      <c r="AW44" s="21"/>
      <c r="AX44" s="21"/>
      <c r="AY44" s="21"/>
      <c r="AZ44" s="21"/>
      <c r="BA44" s="21"/>
      <c r="BB44" s="21"/>
      <c r="BC44" s="21"/>
      <c r="BD44" s="200"/>
      <c r="BE44" s="182"/>
      <c r="BF44" s="20"/>
      <c r="BG44" s="21"/>
      <c r="BH44" s="20"/>
      <c r="BI44" s="23"/>
      <c r="BJ44" s="23"/>
      <c r="BK44" s="21"/>
      <c r="BL44" s="21"/>
      <c r="BM44" s="21"/>
      <c r="BN44" s="182"/>
      <c r="BO44" s="24"/>
      <c r="BP44" s="21"/>
      <c r="BQ44" s="21"/>
      <c r="BR44" s="23"/>
      <c r="BS44" s="23"/>
      <c r="BT44" s="24"/>
      <c r="BU44" s="25"/>
    </row>
    <row r="45" spans="1:73" s="22" customFormat="1" ht="139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1"/>
      <c r="R45" s="21"/>
      <c r="S45" s="21"/>
      <c r="T45" s="21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2"/>
      <c r="AM45" s="21"/>
      <c r="AN45" s="21"/>
      <c r="AO45" s="21"/>
      <c r="AP45" s="21"/>
      <c r="AQ45" s="21"/>
      <c r="AR45" s="21"/>
      <c r="AS45" s="21"/>
      <c r="AT45" s="20"/>
      <c r="AU45" s="21"/>
      <c r="AV45" s="20"/>
      <c r="AW45" s="21"/>
      <c r="AX45" s="21"/>
      <c r="AY45" s="21"/>
      <c r="AZ45" s="21"/>
      <c r="BA45" s="21"/>
      <c r="BB45" s="21"/>
      <c r="BC45" s="21"/>
      <c r="BD45" s="200"/>
      <c r="BE45" s="182"/>
      <c r="BF45" s="20"/>
      <c r="BG45" s="21"/>
      <c r="BH45" s="20"/>
      <c r="BI45" s="23"/>
      <c r="BJ45" s="23"/>
      <c r="BK45" s="21"/>
      <c r="BL45" s="21"/>
      <c r="BM45" s="21"/>
      <c r="BN45" s="182"/>
      <c r="BO45" s="24"/>
      <c r="BP45" s="21"/>
      <c r="BQ45" s="21"/>
      <c r="BR45" s="23"/>
      <c r="BS45" s="23"/>
      <c r="BT45" s="24"/>
      <c r="BU45" s="25"/>
    </row>
    <row r="46" spans="1:73" s="22" customFormat="1" ht="167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1"/>
      <c r="R46" s="21"/>
      <c r="S46" s="21"/>
      <c r="T46" s="21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2"/>
      <c r="AM46" s="21"/>
      <c r="AN46" s="21"/>
      <c r="AO46" s="21"/>
      <c r="AP46" s="21"/>
      <c r="AQ46" s="21"/>
      <c r="AR46" s="21"/>
      <c r="AS46" s="21"/>
      <c r="AT46" s="20"/>
      <c r="AU46" s="21"/>
      <c r="AV46" s="20"/>
      <c r="AW46" s="21"/>
      <c r="AX46" s="21"/>
      <c r="AY46" s="21"/>
      <c r="AZ46" s="21"/>
      <c r="BA46" s="21"/>
      <c r="BB46" s="21"/>
      <c r="BC46" s="21"/>
      <c r="BD46" s="200"/>
      <c r="BE46" s="20"/>
      <c r="BF46" s="20"/>
      <c r="BG46" s="21"/>
      <c r="BH46" s="20"/>
      <c r="BI46" s="23"/>
      <c r="BJ46" s="23"/>
      <c r="BK46" s="21"/>
      <c r="BL46" s="21"/>
      <c r="BM46" s="21"/>
      <c r="BN46" s="182"/>
      <c r="BO46" s="24"/>
      <c r="BP46" s="21"/>
      <c r="BQ46" s="21"/>
      <c r="BR46" s="23"/>
      <c r="BS46" s="23"/>
      <c r="BT46" s="24"/>
      <c r="BU46" s="25"/>
    </row>
    <row r="47" spans="1:73" s="22" customFormat="1" ht="167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1"/>
      <c r="R47" s="21"/>
      <c r="S47" s="21"/>
      <c r="T47" s="21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2"/>
      <c r="AM47" s="21"/>
      <c r="AN47" s="21"/>
      <c r="AO47" s="21"/>
      <c r="AP47" s="21"/>
      <c r="AQ47" s="21"/>
      <c r="AR47" s="21"/>
      <c r="AS47" s="21"/>
      <c r="AT47" s="20"/>
      <c r="AU47" s="21"/>
      <c r="AV47" s="20"/>
      <c r="AW47" s="21"/>
      <c r="AX47" s="21"/>
      <c r="AY47" s="21"/>
      <c r="AZ47" s="21"/>
      <c r="BA47" s="21"/>
      <c r="BB47" s="21"/>
      <c r="BC47" s="21"/>
      <c r="BD47" s="200"/>
      <c r="BE47" s="182"/>
      <c r="BF47" s="20"/>
      <c r="BG47" s="21"/>
      <c r="BH47" s="20"/>
      <c r="BI47" s="23"/>
      <c r="BJ47" s="23"/>
      <c r="BK47" s="21"/>
      <c r="BL47" s="21"/>
      <c r="BM47" s="21"/>
      <c r="BN47" s="182"/>
      <c r="BO47" s="24"/>
      <c r="BP47" s="21"/>
      <c r="BQ47" s="21"/>
      <c r="BR47" s="23"/>
      <c r="BS47" s="23"/>
      <c r="BT47" s="24"/>
      <c r="BU47" s="25"/>
    </row>
    <row r="48" spans="1:73" s="22" customFormat="1" ht="179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2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00"/>
      <c r="BE48" s="21"/>
      <c r="BF48" s="20"/>
      <c r="BG48" s="21"/>
      <c r="BH48" s="20"/>
      <c r="BI48" s="23"/>
      <c r="BJ48" s="23"/>
      <c r="BK48" s="21"/>
      <c r="BL48" s="21"/>
      <c r="BM48" s="21"/>
      <c r="BN48" s="182"/>
      <c r="BO48" s="24"/>
      <c r="BP48" s="21"/>
      <c r="BQ48" s="21"/>
      <c r="BR48" s="23"/>
      <c r="BS48" s="23"/>
      <c r="BT48" s="24"/>
      <c r="BU48" s="25"/>
    </row>
    <row r="49" spans="1:73" s="22" customFormat="1" ht="249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1"/>
      <c r="R49" s="21"/>
      <c r="S49" s="21"/>
      <c r="T49" s="21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2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00"/>
      <c r="BE49" s="21"/>
      <c r="BF49" s="20"/>
      <c r="BG49" s="21"/>
      <c r="BH49" s="20"/>
      <c r="BI49" s="23"/>
      <c r="BJ49" s="23"/>
      <c r="BK49" s="21"/>
      <c r="BL49" s="21"/>
      <c r="BM49" s="21"/>
      <c r="BN49" s="182"/>
      <c r="BO49" s="24"/>
      <c r="BP49" s="21"/>
      <c r="BQ49" s="21"/>
      <c r="BR49" s="23"/>
      <c r="BS49" s="23"/>
      <c r="BT49" s="24"/>
      <c r="BU49" s="25"/>
    </row>
    <row r="50" spans="1:73" s="22" customFormat="1" ht="249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2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82"/>
      <c r="BE50" s="182"/>
      <c r="BF50" s="21"/>
      <c r="BG50" s="21"/>
      <c r="BH50" s="20"/>
      <c r="BI50" s="23"/>
      <c r="BJ50" s="23"/>
      <c r="BK50" s="21"/>
      <c r="BL50" s="21"/>
      <c r="BM50" s="21"/>
      <c r="BN50" s="182"/>
      <c r="BO50" s="24"/>
      <c r="BP50" s="21"/>
      <c r="BQ50" s="21"/>
      <c r="BR50" s="23"/>
      <c r="BS50" s="23"/>
      <c r="BT50" s="24"/>
      <c r="BU50" s="25"/>
    </row>
    <row r="51" spans="1:73" s="22" customFormat="1" ht="207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1"/>
      <c r="R51" s="21"/>
      <c r="S51" s="21"/>
      <c r="T51" s="21"/>
      <c r="U51" s="20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2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00"/>
      <c r="BE51" s="21"/>
      <c r="BF51" s="20"/>
      <c r="BG51" s="21"/>
      <c r="BH51" s="20"/>
      <c r="BI51" s="23"/>
      <c r="BJ51" s="23"/>
      <c r="BK51" s="21"/>
      <c r="BL51" s="21"/>
      <c r="BM51" s="21"/>
      <c r="BN51" s="182"/>
      <c r="BO51" s="24"/>
      <c r="BP51" s="21"/>
      <c r="BQ51" s="21"/>
      <c r="BR51" s="23"/>
      <c r="BS51" s="23"/>
      <c r="BT51" s="24"/>
      <c r="BU51" s="25"/>
    </row>
    <row r="52" spans="1:73" s="22" customFormat="1" ht="207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2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00"/>
      <c r="BE52" s="182"/>
      <c r="BF52" s="20"/>
      <c r="BG52" s="21"/>
      <c r="BH52" s="20"/>
      <c r="BI52" s="23"/>
      <c r="BJ52" s="23"/>
      <c r="BK52" s="21"/>
      <c r="BL52" s="21"/>
      <c r="BM52" s="21"/>
      <c r="BN52" s="182"/>
      <c r="BO52" s="24"/>
      <c r="BP52" s="21"/>
      <c r="BQ52" s="21"/>
      <c r="BR52" s="23"/>
      <c r="BS52" s="23"/>
      <c r="BT52" s="24"/>
      <c r="BU52" s="25"/>
    </row>
    <row r="53" spans="1:73" s="22" customFormat="1" ht="154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2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0"/>
      <c r="BC53" s="21"/>
      <c r="BD53" s="200"/>
      <c r="BE53" s="21"/>
      <c r="BF53" s="20"/>
      <c r="BG53" s="21"/>
      <c r="BH53" s="20"/>
      <c r="BI53" s="23"/>
      <c r="BJ53" s="23"/>
      <c r="BK53" s="21"/>
      <c r="BL53" s="21"/>
      <c r="BM53" s="21"/>
      <c r="BN53" s="182"/>
      <c r="BO53" s="24"/>
      <c r="BP53" s="21"/>
      <c r="BQ53" s="21"/>
      <c r="BR53" s="23"/>
      <c r="BS53" s="23"/>
      <c r="BT53" s="24"/>
      <c r="BU53" s="25"/>
    </row>
    <row r="54" spans="1:73" s="22" customFormat="1" ht="154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0"/>
      <c r="R54" s="20"/>
      <c r="S54" s="20"/>
      <c r="T54" s="20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2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82"/>
      <c r="BE54" s="182"/>
      <c r="BF54" s="21"/>
      <c r="BG54" s="21"/>
      <c r="BH54" s="20"/>
      <c r="BI54" s="23"/>
      <c r="BJ54" s="23"/>
      <c r="BK54" s="21"/>
      <c r="BL54" s="21"/>
      <c r="BM54" s="21"/>
      <c r="BN54" s="182"/>
      <c r="BO54" s="24"/>
      <c r="BP54" s="21"/>
      <c r="BQ54" s="21"/>
      <c r="BR54" s="23"/>
      <c r="BS54" s="23"/>
      <c r="BT54" s="24"/>
      <c r="BU54" s="25"/>
    </row>
    <row r="55" spans="1:73" s="22" customFormat="1" ht="154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2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82"/>
      <c r="BE55" s="182"/>
      <c r="BF55" s="21"/>
      <c r="BG55" s="21"/>
      <c r="BH55" s="20"/>
      <c r="BI55" s="23"/>
      <c r="BJ55" s="23"/>
      <c r="BK55" s="21"/>
      <c r="BL55" s="21"/>
      <c r="BM55" s="21"/>
      <c r="BN55" s="182"/>
      <c r="BO55" s="24"/>
      <c r="BP55" s="21"/>
      <c r="BQ55" s="21"/>
      <c r="BR55" s="23"/>
      <c r="BS55" s="23"/>
      <c r="BT55" s="24"/>
      <c r="BU55" s="25"/>
    </row>
    <row r="56" spans="1:73" s="22" customFormat="1" ht="193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2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00"/>
      <c r="BE56" s="21"/>
      <c r="BF56" s="21"/>
      <c r="BG56" s="21"/>
      <c r="BH56" s="20"/>
      <c r="BI56" s="23"/>
      <c r="BJ56" s="20"/>
      <c r="BK56" s="21"/>
      <c r="BL56" s="21"/>
      <c r="BM56" s="21"/>
      <c r="BN56" s="182"/>
      <c r="BO56" s="24"/>
      <c r="BP56" s="21"/>
      <c r="BQ56" s="21"/>
      <c r="BR56" s="23"/>
      <c r="BS56" s="23"/>
      <c r="BT56" s="24"/>
      <c r="BU56" s="25"/>
    </row>
    <row r="57" spans="1:73" s="22" customFormat="1" ht="193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2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00"/>
      <c r="BE57" s="21"/>
      <c r="BF57" s="21"/>
      <c r="BG57" s="21"/>
      <c r="BH57" s="20"/>
      <c r="BI57" s="23"/>
      <c r="BJ57" s="23"/>
      <c r="BK57" s="21"/>
      <c r="BL57" s="21"/>
      <c r="BM57" s="21"/>
      <c r="BN57" s="182"/>
      <c r="BO57" s="24"/>
      <c r="BP57" s="21"/>
      <c r="BQ57" s="21"/>
      <c r="BR57" s="23"/>
      <c r="BS57" s="23"/>
      <c r="BT57" s="24"/>
      <c r="BU57" s="25"/>
    </row>
    <row r="58" spans="1:73" s="22" customFormat="1" ht="193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1"/>
      <c r="R58" s="21"/>
      <c r="S58" s="21"/>
      <c r="T58" s="21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2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00"/>
      <c r="BE58" s="20"/>
      <c r="BF58" s="20"/>
      <c r="BG58" s="21"/>
      <c r="BH58" s="20"/>
      <c r="BI58" s="23"/>
      <c r="BJ58" s="23"/>
      <c r="BK58" s="21"/>
      <c r="BL58" s="21"/>
      <c r="BM58" s="21"/>
      <c r="BN58" s="182"/>
      <c r="BO58" s="24"/>
      <c r="BP58" s="21"/>
      <c r="BQ58" s="21"/>
      <c r="BR58" s="23"/>
      <c r="BS58" s="23"/>
      <c r="BT58" s="24"/>
      <c r="BU58" s="25"/>
    </row>
    <row r="59" spans="1:73" s="22" customFormat="1" ht="193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1"/>
      <c r="R59" s="21"/>
      <c r="S59" s="21"/>
      <c r="T59" s="21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2"/>
      <c r="AM59" s="21"/>
      <c r="AN59" s="21"/>
      <c r="AO59" s="21"/>
      <c r="AP59" s="21"/>
      <c r="AQ59" s="21"/>
      <c r="AR59" s="21"/>
      <c r="AS59" s="21"/>
      <c r="AT59" s="182"/>
      <c r="AU59" s="21"/>
      <c r="AV59" s="21"/>
      <c r="AW59" s="21"/>
      <c r="AX59" s="21"/>
      <c r="AY59" s="21"/>
      <c r="AZ59" s="21"/>
      <c r="BA59" s="21"/>
      <c r="BB59" s="21"/>
      <c r="BC59" s="21"/>
      <c r="BD59" s="200"/>
      <c r="BE59" s="182"/>
      <c r="BF59" s="21"/>
      <c r="BG59" s="21"/>
      <c r="BH59" s="20"/>
      <c r="BI59" s="23"/>
      <c r="BJ59" s="23"/>
      <c r="BK59" s="21"/>
      <c r="BL59" s="21"/>
      <c r="BM59" s="21"/>
      <c r="BN59" s="182"/>
      <c r="BO59" s="24"/>
      <c r="BP59" s="21"/>
      <c r="BQ59" s="21"/>
      <c r="BR59" s="23"/>
      <c r="BS59" s="23"/>
      <c r="BT59" s="24"/>
      <c r="BU59" s="25"/>
    </row>
    <row r="60" spans="1:73" s="22" customFormat="1" ht="201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00"/>
      <c r="AM60" s="20"/>
      <c r="AN60" s="20"/>
      <c r="AO60" s="21"/>
      <c r="AP60" s="21"/>
      <c r="AQ60" s="21"/>
      <c r="AR60" s="21"/>
      <c r="AS60" s="21"/>
      <c r="AT60" s="200"/>
      <c r="AU60" s="20"/>
      <c r="AV60" s="21"/>
      <c r="AW60" s="21"/>
      <c r="AX60" s="21"/>
      <c r="AY60" s="21"/>
      <c r="AZ60" s="21"/>
      <c r="BA60" s="21"/>
      <c r="BB60" s="21"/>
      <c r="BC60" s="21"/>
      <c r="BD60" s="200"/>
      <c r="BE60" s="21"/>
      <c r="BF60" s="21"/>
      <c r="BG60" s="21"/>
      <c r="BH60" s="20"/>
      <c r="BI60" s="23"/>
      <c r="BJ60" s="20"/>
      <c r="BK60" s="21"/>
      <c r="BL60" s="21"/>
      <c r="BM60" s="21"/>
      <c r="BN60" s="182"/>
      <c r="BO60" s="24"/>
      <c r="BP60" s="21"/>
      <c r="BQ60" s="21"/>
      <c r="BR60" s="23"/>
      <c r="BS60" s="23"/>
      <c r="BT60" s="24"/>
      <c r="BU60" s="25"/>
    </row>
    <row r="61" spans="1:73" s="22" customFormat="1" ht="201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00"/>
      <c r="AM61" s="20"/>
      <c r="AN61" s="20"/>
      <c r="AO61" s="21"/>
      <c r="AP61" s="21"/>
      <c r="AQ61" s="21"/>
      <c r="AR61" s="21"/>
      <c r="AS61" s="21"/>
      <c r="AT61" s="200"/>
      <c r="AU61" s="20"/>
      <c r="AV61" s="21"/>
      <c r="AW61" s="21"/>
      <c r="AX61" s="21"/>
      <c r="AY61" s="21"/>
      <c r="AZ61" s="21"/>
      <c r="BA61" s="21"/>
      <c r="BB61" s="21"/>
      <c r="BC61" s="21"/>
      <c r="BD61" s="200"/>
      <c r="BE61" s="182"/>
      <c r="BF61" s="21"/>
      <c r="BG61" s="21"/>
      <c r="BH61" s="20"/>
      <c r="BI61" s="23"/>
      <c r="BJ61" s="23"/>
      <c r="BK61" s="21"/>
      <c r="BL61" s="21"/>
      <c r="BM61" s="21"/>
      <c r="BN61" s="182"/>
      <c r="BO61" s="24"/>
      <c r="BP61" s="21"/>
      <c r="BQ61" s="21"/>
      <c r="BR61" s="23"/>
      <c r="BS61" s="23"/>
      <c r="BT61" s="24"/>
      <c r="BU61" s="25"/>
    </row>
    <row r="62" spans="1:73" s="22" customFormat="1" ht="147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1"/>
      <c r="R62" s="21"/>
      <c r="S62" s="21"/>
      <c r="T62" s="21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2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00"/>
      <c r="BE62" s="20"/>
      <c r="BF62" s="20"/>
      <c r="BG62" s="21"/>
      <c r="BH62" s="20"/>
      <c r="BI62" s="23"/>
      <c r="BJ62" s="23"/>
      <c r="BK62" s="21"/>
      <c r="BL62" s="21"/>
      <c r="BM62" s="21"/>
      <c r="BN62" s="182"/>
      <c r="BO62" s="24"/>
      <c r="BP62" s="21"/>
      <c r="BQ62" s="21"/>
      <c r="BR62" s="23"/>
      <c r="BS62" s="23"/>
      <c r="BT62" s="24"/>
      <c r="BU62" s="25"/>
    </row>
    <row r="63" spans="1:73" s="22" customFormat="1" ht="147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1"/>
      <c r="R63" s="21"/>
      <c r="S63" s="21"/>
      <c r="T63" s="21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2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00"/>
      <c r="BE63" s="182"/>
      <c r="BF63" s="20"/>
      <c r="BG63" s="21"/>
      <c r="BH63" s="20"/>
      <c r="BI63" s="23"/>
      <c r="BJ63" s="23"/>
      <c r="BK63" s="21"/>
      <c r="BL63" s="21"/>
      <c r="BM63" s="21"/>
      <c r="BN63" s="182"/>
      <c r="BO63" s="24"/>
      <c r="BP63" s="21"/>
      <c r="BQ63" s="21"/>
      <c r="BR63" s="23"/>
      <c r="BS63" s="23"/>
      <c r="BT63" s="24"/>
      <c r="BU63" s="25"/>
    </row>
    <row r="64" spans="1:73" s="22" customFormat="1" ht="147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2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00"/>
      <c r="BE64" s="21"/>
      <c r="BF64" s="20"/>
      <c r="BG64" s="21"/>
      <c r="BH64" s="20"/>
      <c r="BI64" s="23"/>
      <c r="BJ64" s="23"/>
      <c r="BK64" s="21"/>
      <c r="BL64" s="21"/>
      <c r="BM64" s="21"/>
      <c r="BN64" s="182"/>
      <c r="BO64" s="24"/>
      <c r="BP64" s="21"/>
      <c r="BQ64" s="21"/>
      <c r="BR64" s="23"/>
      <c r="BS64" s="23"/>
      <c r="BT64" s="24"/>
      <c r="BU64" s="25"/>
    </row>
    <row r="65" spans="1:73" s="22" customFormat="1" ht="147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2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00"/>
      <c r="BE65" s="182"/>
      <c r="BF65" s="20"/>
      <c r="BG65" s="21"/>
      <c r="BH65" s="20"/>
      <c r="BI65" s="23"/>
      <c r="BJ65" s="23"/>
      <c r="BK65" s="21"/>
      <c r="BL65" s="21"/>
      <c r="BM65" s="21"/>
      <c r="BN65" s="182"/>
      <c r="BO65" s="24"/>
      <c r="BP65" s="21"/>
      <c r="BQ65" s="21"/>
      <c r="BR65" s="23"/>
      <c r="BS65" s="23"/>
      <c r="BT65" s="24"/>
      <c r="BU65" s="25"/>
    </row>
    <row r="66" spans="1:73" s="22" customFormat="1" ht="147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2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00"/>
      <c r="BE66" s="21"/>
      <c r="BF66" s="20"/>
      <c r="BG66" s="21"/>
      <c r="BH66" s="20"/>
      <c r="BI66" s="23"/>
      <c r="BJ66" s="23"/>
      <c r="BK66" s="21"/>
      <c r="BL66" s="21"/>
      <c r="BM66" s="21"/>
      <c r="BN66" s="182"/>
      <c r="BO66" s="24"/>
      <c r="BP66" s="21"/>
      <c r="BQ66" s="21"/>
      <c r="BR66" s="23"/>
      <c r="BS66" s="23"/>
      <c r="BT66" s="24"/>
      <c r="BU66" s="25"/>
    </row>
    <row r="67" spans="1:73" s="22" customFormat="1" ht="147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2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00"/>
      <c r="BE67" s="182"/>
      <c r="BF67" s="20"/>
      <c r="BG67" s="21"/>
      <c r="BH67" s="20"/>
      <c r="BI67" s="23"/>
      <c r="BJ67" s="23"/>
      <c r="BK67" s="21"/>
      <c r="BL67" s="21"/>
      <c r="BM67" s="21"/>
      <c r="BN67" s="182"/>
      <c r="BO67" s="24"/>
      <c r="BP67" s="21"/>
      <c r="BQ67" s="21"/>
      <c r="BR67" s="23"/>
      <c r="BS67" s="23"/>
      <c r="BT67" s="24"/>
      <c r="BU67" s="25"/>
    </row>
    <row r="68" spans="1:73" s="22" customFormat="1" ht="147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2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00"/>
      <c r="BE68" s="21"/>
      <c r="BF68" s="20"/>
      <c r="BG68" s="21"/>
      <c r="BH68" s="20"/>
      <c r="BI68" s="23"/>
      <c r="BJ68" s="23"/>
      <c r="BK68" s="21"/>
      <c r="BL68" s="21"/>
      <c r="BM68" s="21"/>
      <c r="BN68" s="182"/>
      <c r="BO68" s="24"/>
      <c r="BP68" s="21"/>
      <c r="BQ68" s="21"/>
      <c r="BR68" s="23"/>
      <c r="BS68" s="23"/>
      <c r="BT68" s="24"/>
      <c r="BU68" s="25"/>
    </row>
    <row r="69" spans="1:73" s="22" customFormat="1" ht="147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2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00"/>
      <c r="BE69" s="182"/>
      <c r="BF69" s="20"/>
      <c r="BG69" s="21"/>
      <c r="BH69" s="20"/>
      <c r="BI69" s="23"/>
      <c r="BJ69" s="23"/>
      <c r="BK69" s="21"/>
      <c r="BL69" s="21"/>
      <c r="BM69" s="21"/>
      <c r="BN69" s="182"/>
      <c r="BO69" s="24"/>
      <c r="BP69" s="21"/>
      <c r="BQ69" s="21"/>
      <c r="BR69" s="23"/>
      <c r="BS69" s="23"/>
      <c r="BT69" s="24"/>
      <c r="BU69" s="25"/>
    </row>
    <row r="70" spans="1:73" s="22" customFormat="1" ht="193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2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00"/>
      <c r="BE70" s="21"/>
      <c r="BF70" s="20"/>
      <c r="BG70" s="21"/>
      <c r="BH70" s="20"/>
      <c r="BI70" s="23"/>
      <c r="BJ70" s="23"/>
      <c r="BK70" s="21"/>
      <c r="BL70" s="21"/>
      <c r="BM70" s="21"/>
      <c r="BN70" s="182"/>
      <c r="BO70" s="24"/>
      <c r="BP70" s="21"/>
      <c r="BQ70" s="21"/>
      <c r="BR70" s="23"/>
      <c r="BS70" s="23"/>
      <c r="BT70" s="24"/>
      <c r="BU70" s="25"/>
    </row>
    <row r="71" spans="1:73" s="22" customFormat="1" ht="193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2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00"/>
      <c r="BE71" s="182"/>
      <c r="BF71" s="20"/>
      <c r="BG71" s="21"/>
      <c r="BH71" s="20"/>
      <c r="BI71" s="23"/>
      <c r="BJ71" s="23"/>
      <c r="BK71" s="21"/>
      <c r="BL71" s="21"/>
      <c r="BM71" s="21"/>
      <c r="BN71" s="182"/>
      <c r="BO71" s="24"/>
      <c r="BP71" s="21"/>
      <c r="BQ71" s="21"/>
      <c r="BR71" s="23"/>
      <c r="BS71" s="23"/>
      <c r="BT71" s="24"/>
      <c r="BU71" s="25"/>
    </row>
    <row r="72" spans="1:73" s="22" customFormat="1" ht="193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2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00"/>
      <c r="BE72" s="21"/>
      <c r="BF72" s="20"/>
      <c r="BG72" s="21"/>
      <c r="BH72" s="20"/>
      <c r="BI72" s="23"/>
      <c r="BJ72" s="23"/>
      <c r="BK72" s="21"/>
      <c r="BL72" s="21"/>
      <c r="BM72" s="21"/>
      <c r="BN72" s="182"/>
      <c r="BO72" s="24"/>
      <c r="BP72" s="21"/>
      <c r="BQ72" s="21"/>
      <c r="BR72" s="23"/>
      <c r="BS72" s="23"/>
      <c r="BT72" s="24"/>
      <c r="BU72" s="25"/>
    </row>
    <row r="73" spans="1:73" s="22" customFormat="1" ht="193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2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82"/>
      <c r="BE73" s="182"/>
      <c r="BF73" s="21"/>
      <c r="BG73" s="21"/>
      <c r="BH73" s="20"/>
      <c r="BI73" s="23"/>
      <c r="BJ73" s="23"/>
      <c r="BK73" s="21"/>
      <c r="BL73" s="21"/>
      <c r="BM73" s="21"/>
      <c r="BN73" s="182"/>
      <c r="BO73" s="24"/>
      <c r="BP73" s="21"/>
      <c r="BQ73" s="21"/>
      <c r="BR73" s="23"/>
      <c r="BS73" s="23"/>
      <c r="BT73" s="24"/>
      <c r="BU73" s="25"/>
    </row>
    <row r="74" spans="1:73" s="22" customFormat="1" ht="239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00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00"/>
      <c r="BE74" s="21"/>
      <c r="BF74" s="20"/>
      <c r="BG74" s="20"/>
      <c r="BH74" s="20"/>
      <c r="BI74" s="23"/>
      <c r="BJ74" s="23"/>
      <c r="BK74" s="20"/>
      <c r="BL74" s="23"/>
      <c r="BM74" s="21"/>
      <c r="BN74" s="182"/>
      <c r="BO74" s="24"/>
      <c r="BP74" s="21"/>
      <c r="BQ74" s="21"/>
      <c r="BR74" s="23"/>
      <c r="BS74" s="23"/>
      <c r="BT74" s="24"/>
      <c r="BU74" s="25"/>
    </row>
    <row r="75" spans="1:73" s="22" customFormat="1" ht="239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00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00"/>
      <c r="BE75" s="21"/>
      <c r="BF75" s="20"/>
      <c r="BG75" s="20"/>
      <c r="BH75" s="20"/>
      <c r="BI75" s="23"/>
      <c r="BJ75" s="23"/>
      <c r="BK75" s="20"/>
      <c r="BL75" s="23"/>
      <c r="BM75" s="21"/>
      <c r="BN75" s="182"/>
      <c r="BO75" s="24"/>
      <c r="BP75" s="21"/>
      <c r="BQ75" s="21"/>
      <c r="BR75" s="23"/>
      <c r="BS75" s="23"/>
      <c r="BT75" s="24"/>
      <c r="BU75" s="25"/>
    </row>
    <row r="76" spans="1:73" s="22" customFormat="1" ht="40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0"/>
      <c r="Q76" s="21"/>
      <c r="R76" s="21"/>
      <c r="S76" s="20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00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00"/>
      <c r="BE76" s="21"/>
      <c r="BF76" s="21"/>
      <c r="BG76" s="20"/>
      <c r="BH76" s="20"/>
      <c r="BI76" s="23"/>
      <c r="BJ76" s="23"/>
      <c r="BK76" s="20"/>
      <c r="BL76" s="23"/>
      <c r="BM76" s="21"/>
      <c r="BN76" s="182"/>
      <c r="BO76" s="24"/>
      <c r="BP76" s="21"/>
      <c r="BQ76" s="21"/>
      <c r="BR76" s="23"/>
      <c r="BS76" s="23"/>
      <c r="BT76" s="24"/>
      <c r="BU76" s="25"/>
    </row>
    <row r="77" spans="1:73" s="22" customFormat="1" ht="229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00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00"/>
      <c r="BE77" s="21"/>
      <c r="BF77" s="20"/>
      <c r="BG77" s="20"/>
      <c r="BH77" s="20"/>
      <c r="BI77" s="23"/>
      <c r="BJ77" s="23"/>
      <c r="BK77" s="20"/>
      <c r="BL77" s="23"/>
      <c r="BM77" s="21"/>
      <c r="BN77" s="182"/>
      <c r="BO77" s="24"/>
      <c r="BP77" s="21"/>
      <c r="BQ77" s="21"/>
      <c r="BR77" s="23"/>
      <c r="BS77" s="23"/>
      <c r="BT77" s="24"/>
      <c r="BU77" s="25"/>
    </row>
    <row r="78" spans="1:73" s="22" customFormat="1" ht="22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00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00"/>
      <c r="BE78" s="21"/>
      <c r="BF78" s="20"/>
      <c r="BG78" s="20"/>
      <c r="BH78" s="20"/>
      <c r="BI78" s="23"/>
      <c r="BJ78" s="23"/>
      <c r="BK78" s="20"/>
      <c r="BL78" s="23"/>
      <c r="BM78" s="21"/>
      <c r="BN78" s="182"/>
      <c r="BO78" s="24"/>
      <c r="BP78" s="21"/>
      <c r="BQ78" s="21"/>
      <c r="BR78" s="23"/>
      <c r="BS78" s="23"/>
      <c r="BT78" s="24"/>
      <c r="BU78" s="25"/>
    </row>
    <row r="79" spans="1:73" s="22" customFormat="1" ht="229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00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00"/>
      <c r="BE79" s="21"/>
      <c r="BF79" s="20"/>
      <c r="BG79" s="20"/>
      <c r="BH79" s="20"/>
      <c r="BI79" s="23"/>
      <c r="BJ79" s="23"/>
      <c r="BK79" s="20"/>
      <c r="BL79" s="23"/>
      <c r="BM79" s="21"/>
      <c r="BN79" s="182"/>
      <c r="BO79" s="24"/>
      <c r="BP79" s="21"/>
      <c r="BQ79" s="21"/>
      <c r="BR79" s="23"/>
      <c r="BS79" s="23"/>
      <c r="BT79" s="24"/>
      <c r="BU79" s="25"/>
    </row>
    <row r="80" spans="1:73" s="22" customFormat="1" ht="229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00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00"/>
      <c r="BE80" s="21"/>
      <c r="BF80" s="20"/>
      <c r="BG80" s="20"/>
      <c r="BH80" s="20"/>
      <c r="BI80" s="23"/>
      <c r="BJ80" s="23"/>
      <c r="BK80" s="20"/>
      <c r="BL80" s="23"/>
      <c r="BM80" s="21"/>
      <c r="BN80" s="182"/>
      <c r="BO80" s="24"/>
      <c r="BP80" s="21"/>
      <c r="BQ80" s="21"/>
      <c r="BR80" s="23"/>
      <c r="BS80" s="23"/>
      <c r="BT80" s="24"/>
      <c r="BU80" s="25"/>
    </row>
    <row r="81" spans="1:73" s="22" customFormat="1" ht="194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200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00"/>
      <c r="BE81" s="21"/>
      <c r="BF81" s="20"/>
      <c r="BG81" s="20"/>
      <c r="BH81" s="20"/>
      <c r="BI81" s="23"/>
      <c r="BJ81" s="23"/>
      <c r="BK81" s="20"/>
      <c r="BL81" s="23"/>
      <c r="BM81" s="21"/>
      <c r="BN81" s="182"/>
      <c r="BO81" s="24"/>
      <c r="BP81" s="21"/>
      <c r="BQ81" s="21"/>
      <c r="BR81" s="23"/>
      <c r="BS81" s="23"/>
      <c r="BT81" s="24"/>
      <c r="BU81" s="25"/>
    </row>
    <row r="82" spans="1:73" s="22" customFormat="1" ht="409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0"/>
      <c r="Q82" s="21"/>
      <c r="R82" s="21"/>
      <c r="S82" s="20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200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00"/>
      <c r="BE82" s="23"/>
      <c r="BF82" s="23"/>
      <c r="BG82" s="20"/>
      <c r="BH82" s="20"/>
      <c r="BI82" s="23"/>
      <c r="BJ82" s="23"/>
      <c r="BK82" s="20"/>
      <c r="BL82" s="23"/>
      <c r="BM82" s="21"/>
      <c r="BN82" s="182"/>
      <c r="BO82" s="24"/>
      <c r="BP82" s="21"/>
      <c r="BQ82" s="21"/>
      <c r="BR82" s="23"/>
      <c r="BS82" s="23"/>
      <c r="BT82" s="24"/>
      <c r="BU82" s="25"/>
    </row>
    <row r="83" spans="1:73" s="22" customFormat="1" ht="409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00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00"/>
      <c r="BE83" s="21"/>
      <c r="BF83" s="20"/>
      <c r="BG83" s="20"/>
      <c r="BH83" s="20"/>
      <c r="BI83" s="23"/>
      <c r="BJ83" s="23"/>
      <c r="BK83" s="20"/>
      <c r="BL83" s="23"/>
      <c r="BM83" s="21"/>
      <c r="BN83" s="182"/>
      <c r="BO83" s="24"/>
      <c r="BP83" s="21"/>
      <c r="BQ83" s="21"/>
      <c r="BR83" s="23"/>
      <c r="BS83" s="23"/>
      <c r="BT83" s="24"/>
      <c r="BU83" s="25"/>
    </row>
    <row r="84" spans="1:73" s="22" customFormat="1" ht="409.6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00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0"/>
      <c r="BE84" s="21"/>
      <c r="BF84" s="20"/>
      <c r="BG84" s="20"/>
      <c r="BH84" s="20"/>
      <c r="BI84" s="23"/>
      <c r="BJ84" s="23"/>
      <c r="BK84" s="20"/>
      <c r="BL84" s="23"/>
      <c r="BM84" s="21"/>
      <c r="BN84" s="182"/>
      <c r="BO84" s="24"/>
      <c r="BP84" s="21"/>
      <c r="BQ84" s="21"/>
      <c r="BR84" s="23"/>
      <c r="BS84" s="23"/>
      <c r="BT84" s="24"/>
      <c r="BU84" s="25"/>
    </row>
    <row r="85" spans="1:73" s="22" customFormat="1" ht="184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00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0"/>
      <c r="BE85" s="23"/>
      <c r="BF85" s="23"/>
      <c r="BG85" s="20"/>
      <c r="BH85" s="20"/>
      <c r="BI85" s="23"/>
      <c r="BJ85" s="23"/>
      <c r="BK85" s="20"/>
      <c r="BL85" s="23"/>
      <c r="BM85" s="21"/>
      <c r="BN85" s="182"/>
      <c r="BO85" s="24"/>
      <c r="BP85" s="21"/>
      <c r="BQ85" s="21"/>
      <c r="BR85" s="23"/>
      <c r="BS85" s="23"/>
      <c r="BT85" s="24"/>
      <c r="BU85" s="25"/>
    </row>
    <row r="86" spans="1:73" s="22" customFormat="1" ht="221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00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0"/>
      <c r="BD86" s="200"/>
      <c r="BE86" s="21"/>
      <c r="BF86" s="20"/>
      <c r="BG86" s="20"/>
      <c r="BH86" s="20"/>
      <c r="BI86" s="23"/>
      <c r="BJ86" s="23"/>
      <c r="BK86" s="20"/>
      <c r="BL86" s="23"/>
      <c r="BM86" s="21"/>
      <c r="BN86" s="182"/>
      <c r="BO86" s="24"/>
      <c r="BP86" s="21"/>
      <c r="BQ86" s="21"/>
      <c r="BR86" s="23"/>
      <c r="BS86" s="23"/>
      <c r="BT86" s="24"/>
      <c r="BU86" s="25"/>
    </row>
    <row r="87" spans="1:73" s="22" customFormat="1" ht="156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0"/>
      <c r="Q87" s="21"/>
      <c r="R87" s="21"/>
      <c r="S87" s="20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00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0"/>
      <c r="BD87" s="200"/>
      <c r="BE87" s="23"/>
      <c r="BF87" s="23"/>
      <c r="BG87" s="20"/>
      <c r="BH87" s="20"/>
      <c r="BI87" s="23"/>
      <c r="BJ87" s="23"/>
      <c r="BK87" s="20"/>
      <c r="BL87" s="23"/>
      <c r="BM87" s="21"/>
      <c r="BN87" s="182"/>
      <c r="BO87" s="24"/>
      <c r="BP87" s="21"/>
      <c r="BQ87" s="21"/>
      <c r="BR87" s="23"/>
      <c r="BS87" s="23"/>
      <c r="BT87" s="24"/>
      <c r="BU87" s="25"/>
    </row>
    <row r="88" spans="1:73" s="22" customFormat="1" ht="216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00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00"/>
      <c r="BE88" s="21"/>
      <c r="BF88" s="20"/>
      <c r="BG88" s="20"/>
      <c r="BH88" s="20"/>
      <c r="BI88" s="23"/>
      <c r="BJ88" s="23"/>
      <c r="BK88" s="20"/>
      <c r="BL88" s="23"/>
      <c r="BM88" s="21"/>
      <c r="BN88" s="182"/>
      <c r="BO88" s="24"/>
      <c r="BP88" s="21"/>
      <c r="BQ88" s="21"/>
      <c r="BR88" s="23"/>
      <c r="BS88" s="23"/>
      <c r="BT88" s="24"/>
      <c r="BU88" s="25"/>
    </row>
    <row r="89" spans="1:73" s="22" customFormat="1" ht="216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0"/>
      <c r="Q89" s="21"/>
      <c r="R89" s="21"/>
      <c r="S89" s="20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00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0"/>
      <c r="BE89" s="21"/>
      <c r="BF89" s="20"/>
      <c r="BG89" s="20"/>
      <c r="BH89" s="20"/>
      <c r="BI89" s="23"/>
      <c r="BJ89" s="23"/>
      <c r="BK89" s="20"/>
      <c r="BL89" s="23"/>
      <c r="BM89" s="21"/>
      <c r="BN89" s="182"/>
      <c r="BO89" s="24"/>
      <c r="BP89" s="21"/>
      <c r="BQ89" s="21"/>
      <c r="BR89" s="23"/>
      <c r="BS89" s="23"/>
      <c r="BT89" s="24"/>
      <c r="BU89" s="25"/>
    </row>
    <row r="90" spans="1:73" s="22" customFormat="1" ht="17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00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0"/>
      <c r="BE90" s="21"/>
      <c r="BF90" s="20"/>
      <c r="BG90" s="20"/>
      <c r="BH90" s="20"/>
      <c r="BI90" s="23"/>
      <c r="BJ90" s="23"/>
      <c r="BK90" s="20"/>
      <c r="BL90" s="23"/>
      <c r="BM90" s="21"/>
      <c r="BN90" s="182"/>
      <c r="BO90" s="24"/>
      <c r="BP90" s="21"/>
      <c r="BQ90" s="21"/>
      <c r="BR90" s="23"/>
      <c r="BS90" s="23"/>
      <c r="BT90" s="24"/>
      <c r="BU90" s="25"/>
    </row>
    <row r="91" spans="1:73" s="22" customFormat="1" ht="171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0"/>
      <c r="Q91" s="21"/>
      <c r="R91" s="21"/>
      <c r="S91" s="20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200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00"/>
      <c r="BE91" s="23"/>
      <c r="BF91" s="23"/>
      <c r="BG91" s="20"/>
      <c r="BH91" s="20"/>
      <c r="BI91" s="23"/>
      <c r="BJ91" s="23"/>
      <c r="BK91" s="20"/>
      <c r="BL91" s="23"/>
      <c r="BM91" s="21"/>
      <c r="BN91" s="182"/>
      <c r="BO91" s="24"/>
      <c r="BP91" s="21"/>
      <c r="BQ91" s="21"/>
      <c r="BR91" s="23"/>
      <c r="BS91" s="23"/>
      <c r="BT91" s="24"/>
      <c r="BU91" s="25"/>
    </row>
    <row r="92" spans="1:73" s="22" customFormat="1" ht="171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0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200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00"/>
      <c r="BE92" s="23"/>
      <c r="BF92" s="23"/>
      <c r="BG92" s="20"/>
      <c r="BH92" s="20"/>
      <c r="BI92" s="23"/>
      <c r="BJ92" s="23"/>
      <c r="BK92" s="20"/>
      <c r="BL92" s="23"/>
      <c r="BM92" s="21"/>
      <c r="BN92" s="182"/>
      <c r="BO92" s="24"/>
      <c r="BP92" s="21"/>
      <c r="BQ92" s="21"/>
      <c r="BR92" s="23"/>
      <c r="BS92" s="23"/>
      <c r="BT92" s="24"/>
      <c r="BU92" s="25"/>
    </row>
    <row r="93" spans="1:73" s="22" customFormat="1" ht="227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1"/>
      <c r="R93" s="21"/>
      <c r="S93" s="21"/>
      <c r="T93" s="21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00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00"/>
      <c r="BE93" s="20"/>
      <c r="BF93" s="20"/>
      <c r="BG93" s="20"/>
      <c r="BH93" s="20"/>
      <c r="BI93" s="23"/>
      <c r="BJ93" s="23"/>
      <c r="BK93" s="20"/>
      <c r="BL93" s="23"/>
      <c r="BM93" s="21"/>
      <c r="BN93" s="182"/>
      <c r="BO93" s="24"/>
      <c r="BP93" s="21"/>
      <c r="BQ93" s="21"/>
      <c r="BR93" s="23"/>
      <c r="BS93" s="23"/>
      <c r="BT93" s="24"/>
      <c r="BU93" s="25"/>
    </row>
    <row r="94" spans="1:73" s="22" customFormat="1" ht="154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1"/>
      <c r="R94" s="21"/>
      <c r="S94" s="21"/>
      <c r="T94" s="21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00"/>
      <c r="AM94" s="20"/>
      <c r="AN94" s="20"/>
      <c r="AO94" s="21"/>
      <c r="AP94" s="21"/>
      <c r="AQ94" s="21"/>
      <c r="AR94" s="21"/>
      <c r="AS94" s="21"/>
      <c r="AT94" s="182"/>
      <c r="AU94" s="21"/>
      <c r="AV94" s="21"/>
      <c r="AW94" s="21"/>
      <c r="AX94" s="21"/>
      <c r="AY94" s="21"/>
      <c r="AZ94" s="21"/>
      <c r="BA94" s="21"/>
      <c r="BB94" s="21"/>
      <c r="BC94" s="21"/>
      <c r="BD94" s="200"/>
      <c r="BE94" s="23"/>
      <c r="BF94" s="23"/>
      <c r="BG94" s="20"/>
      <c r="BH94" s="20"/>
      <c r="BI94" s="23"/>
      <c r="BJ94" s="23"/>
      <c r="BK94" s="20"/>
      <c r="BL94" s="23"/>
      <c r="BM94" s="21"/>
      <c r="BN94" s="182"/>
      <c r="BO94" s="24"/>
      <c r="BP94" s="21"/>
      <c r="BQ94" s="21"/>
      <c r="BR94" s="23"/>
      <c r="BS94" s="23"/>
      <c r="BT94" s="24"/>
      <c r="BU94" s="25"/>
    </row>
    <row r="95" spans="1:73" s="22" customFormat="1" ht="169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1"/>
      <c r="R95" s="21"/>
      <c r="S95" s="21"/>
      <c r="T95" s="21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00"/>
      <c r="AM95" s="21"/>
      <c r="AN95" s="20"/>
      <c r="AO95" s="21"/>
      <c r="AP95" s="21"/>
      <c r="AQ95" s="21"/>
      <c r="AR95" s="21"/>
      <c r="AS95" s="21"/>
      <c r="AT95" s="200"/>
      <c r="AU95" s="21"/>
      <c r="AV95" s="21"/>
      <c r="AW95" s="21"/>
      <c r="AX95" s="21"/>
      <c r="AY95" s="21"/>
      <c r="AZ95" s="21"/>
      <c r="BA95" s="21"/>
      <c r="BB95" s="20"/>
      <c r="BC95" s="20"/>
      <c r="BD95" s="200"/>
      <c r="BE95" s="20"/>
      <c r="BF95" s="20"/>
      <c r="BG95" s="20"/>
      <c r="BH95" s="20"/>
      <c r="BI95" s="23"/>
      <c r="BJ95" s="23"/>
      <c r="BK95" s="20"/>
      <c r="BL95" s="23"/>
      <c r="BM95" s="21"/>
      <c r="BN95" s="182"/>
      <c r="BO95" s="24"/>
      <c r="BP95" s="21"/>
      <c r="BQ95" s="21"/>
      <c r="BR95" s="23"/>
      <c r="BS95" s="23"/>
      <c r="BT95" s="24"/>
      <c r="BU95" s="25"/>
    </row>
    <row r="96" spans="1:73" s="22" customFormat="1" ht="171.7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1"/>
      <c r="R96" s="21"/>
      <c r="S96" s="21"/>
      <c r="T96" s="21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00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0"/>
      <c r="BC96" s="20"/>
      <c r="BD96" s="200"/>
      <c r="BE96" s="23"/>
      <c r="BF96" s="23"/>
      <c r="BG96" s="20"/>
      <c r="BH96" s="20"/>
      <c r="BI96" s="23"/>
      <c r="BJ96" s="23"/>
      <c r="BK96" s="20"/>
      <c r="BL96" s="23"/>
      <c r="BM96" s="21"/>
      <c r="BN96" s="182"/>
      <c r="BO96" s="24"/>
      <c r="BP96" s="21"/>
      <c r="BQ96" s="21"/>
      <c r="BR96" s="23"/>
      <c r="BS96" s="23"/>
      <c r="BT96" s="24"/>
      <c r="BU96" s="25"/>
    </row>
    <row r="97" spans="1:73" s="22" customFormat="1" ht="171.7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00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0"/>
      <c r="BC97" s="20"/>
      <c r="BD97" s="200"/>
      <c r="BE97" s="23"/>
      <c r="BF97" s="23"/>
      <c r="BG97" s="20"/>
      <c r="BH97" s="20"/>
      <c r="BI97" s="23"/>
      <c r="BJ97" s="23"/>
      <c r="BK97" s="20"/>
      <c r="BL97" s="23"/>
      <c r="BM97" s="21"/>
      <c r="BN97" s="182"/>
      <c r="BO97" s="24"/>
      <c r="BP97" s="21"/>
      <c r="BQ97" s="21"/>
      <c r="BR97" s="23"/>
      <c r="BS97" s="23"/>
      <c r="BT97" s="24"/>
      <c r="BU97" s="25"/>
    </row>
    <row r="98" spans="1:73" s="22" customFormat="1" ht="171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00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0"/>
      <c r="BC98" s="20"/>
      <c r="BD98" s="200"/>
      <c r="BE98" s="23"/>
      <c r="BF98" s="23"/>
      <c r="BG98" s="20"/>
      <c r="BH98" s="20"/>
      <c r="BI98" s="23"/>
      <c r="BJ98" s="23"/>
      <c r="BK98" s="20"/>
      <c r="BL98" s="23"/>
      <c r="BM98" s="21"/>
      <c r="BN98" s="182"/>
      <c r="BO98" s="24"/>
      <c r="BP98" s="21"/>
      <c r="BQ98" s="21"/>
      <c r="BR98" s="23"/>
      <c r="BS98" s="23"/>
      <c r="BT98" s="24"/>
      <c r="BU98" s="25"/>
    </row>
    <row r="99" spans="1:73" s="22" customFormat="1" ht="171.7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00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0"/>
      <c r="BC99" s="20"/>
      <c r="BD99" s="200"/>
      <c r="BE99" s="23"/>
      <c r="BF99" s="23"/>
      <c r="BG99" s="20"/>
      <c r="BH99" s="20"/>
      <c r="BI99" s="23"/>
      <c r="BJ99" s="23"/>
      <c r="BK99" s="20"/>
      <c r="BL99" s="23"/>
      <c r="BM99" s="21"/>
      <c r="BN99" s="182"/>
      <c r="BO99" s="24"/>
      <c r="BP99" s="21"/>
      <c r="BQ99" s="21"/>
      <c r="BR99" s="23"/>
      <c r="BS99" s="23"/>
      <c r="BT99" s="24"/>
      <c r="BU99" s="25"/>
    </row>
    <row r="100" spans="1:73" s="22" customFormat="1" ht="171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00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0"/>
      <c r="BC100" s="20"/>
      <c r="BD100" s="200"/>
      <c r="BE100" s="23"/>
      <c r="BF100" s="23"/>
      <c r="BG100" s="20"/>
      <c r="BH100" s="20"/>
      <c r="BI100" s="23"/>
      <c r="BJ100" s="23"/>
      <c r="BK100" s="20"/>
      <c r="BL100" s="23"/>
      <c r="BM100" s="21"/>
      <c r="BN100" s="182"/>
      <c r="BO100" s="24"/>
      <c r="BP100" s="21"/>
      <c r="BQ100" s="21"/>
      <c r="BR100" s="23"/>
      <c r="BS100" s="23"/>
      <c r="BT100" s="24"/>
      <c r="BU100" s="25"/>
    </row>
    <row r="101" spans="1:73" s="22" customFormat="1" ht="171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00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00"/>
      <c r="BE101" s="21"/>
      <c r="BF101" s="21"/>
      <c r="BG101" s="20"/>
      <c r="BH101" s="20"/>
      <c r="BI101" s="23"/>
      <c r="BJ101" s="23"/>
      <c r="BK101" s="20"/>
      <c r="BL101" s="23"/>
      <c r="BM101" s="21"/>
      <c r="BN101" s="182"/>
      <c r="BO101" s="24"/>
      <c r="BP101" s="21"/>
      <c r="BQ101" s="21"/>
      <c r="BR101" s="23"/>
      <c r="BS101" s="23"/>
      <c r="BT101" s="24"/>
      <c r="BU101" s="25"/>
    </row>
    <row r="102" spans="1:73" s="22" customFormat="1" ht="171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00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0"/>
      <c r="BE102" s="23"/>
      <c r="BF102" s="23"/>
      <c r="BG102" s="20"/>
      <c r="BH102" s="20"/>
      <c r="BI102" s="23"/>
      <c r="BJ102" s="23"/>
      <c r="BK102" s="20"/>
      <c r="BL102" s="23"/>
      <c r="BM102" s="21"/>
      <c r="BN102" s="182"/>
      <c r="BO102" s="24"/>
      <c r="BP102" s="21"/>
      <c r="BQ102" s="21"/>
      <c r="BR102" s="23"/>
      <c r="BS102" s="23"/>
      <c r="BT102" s="24"/>
      <c r="BU102" s="25"/>
    </row>
    <row r="103" spans="1:73" s="22" customFormat="1" ht="171.7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75"/>
      <c r="K103" s="18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00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0"/>
      <c r="BC103" s="21"/>
      <c r="BD103" s="20"/>
      <c r="BE103" s="23"/>
      <c r="BF103" s="23"/>
      <c r="BG103" s="20"/>
      <c r="BH103" s="20"/>
      <c r="BI103" s="23"/>
      <c r="BJ103" s="23"/>
      <c r="BK103" s="20"/>
      <c r="BL103" s="23"/>
      <c r="BM103" s="21"/>
      <c r="BN103" s="182"/>
      <c r="BO103" s="24"/>
      <c r="BP103" s="21"/>
      <c r="BQ103" s="21"/>
      <c r="BR103" s="23"/>
      <c r="BS103" s="23"/>
      <c r="BT103" s="24"/>
      <c r="BU103" s="25"/>
    </row>
    <row r="104" spans="1:73" s="22" customFormat="1" ht="197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200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00"/>
      <c r="BE104" s="21"/>
      <c r="BF104" s="21"/>
      <c r="BG104" s="20"/>
      <c r="BH104" s="20"/>
      <c r="BI104" s="23"/>
      <c r="BJ104" s="20"/>
      <c r="BK104" s="23"/>
      <c r="BL104" s="23"/>
      <c r="BM104" s="21"/>
      <c r="BN104" s="182"/>
      <c r="BO104" s="24"/>
      <c r="BP104" s="21"/>
      <c r="BQ104" s="21"/>
      <c r="BR104" s="23"/>
      <c r="BS104" s="23"/>
      <c r="BT104" s="24"/>
      <c r="BU104" s="25"/>
    </row>
    <row r="105" spans="1:73" s="22" customFormat="1" ht="197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200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00"/>
      <c r="BE105" s="183"/>
      <c r="BF105" s="23"/>
      <c r="BG105" s="20"/>
      <c r="BH105" s="20"/>
      <c r="BI105" s="23"/>
      <c r="BJ105" s="20"/>
      <c r="BK105" s="20"/>
      <c r="BL105" s="23"/>
      <c r="BM105" s="21"/>
      <c r="BN105" s="182"/>
      <c r="BO105" s="24"/>
      <c r="BP105" s="21"/>
      <c r="BQ105" s="21"/>
      <c r="BR105" s="23"/>
      <c r="BS105" s="23"/>
      <c r="BT105" s="24"/>
      <c r="BU105" s="25"/>
    </row>
    <row r="106" spans="1:73" s="22" customFormat="1" ht="197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0"/>
      <c r="O106" s="21"/>
      <c r="P106" s="20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00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00"/>
      <c r="BE106" s="183"/>
      <c r="BF106" s="23"/>
      <c r="BG106" s="20"/>
      <c r="BH106" s="20"/>
      <c r="BI106" s="23"/>
      <c r="BJ106" s="20"/>
      <c r="BK106" s="20"/>
      <c r="BL106" s="23"/>
      <c r="BM106" s="21"/>
      <c r="BN106" s="182"/>
      <c r="BO106" s="24"/>
      <c r="BP106" s="21"/>
      <c r="BQ106" s="21"/>
      <c r="BR106" s="23"/>
      <c r="BS106" s="23"/>
      <c r="BT106" s="24"/>
      <c r="BU106" s="25"/>
    </row>
    <row r="107" spans="1:73" s="22" customFormat="1" ht="197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0"/>
      <c r="O107" s="23"/>
      <c r="P107" s="20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00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00"/>
      <c r="BE107" s="183"/>
      <c r="BF107" s="23"/>
      <c r="BG107" s="20"/>
      <c r="BH107" s="20"/>
      <c r="BI107" s="23"/>
      <c r="BJ107" s="20"/>
      <c r="BK107" s="20"/>
      <c r="BL107" s="23"/>
      <c r="BM107" s="21"/>
      <c r="BN107" s="182"/>
      <c r="BO107" s="24"/>
      <c r="BP107" s="21"/>
      <c r="BQ107" s="21"/>
      <c r="BR107" s="23"/>
      <c r="BS107" s="23"/>
      <c r="BT107" s="24"/>
      <c r="BU107" s="25"/>
    </row>
    <row r="108" spans="1:73" s="22" customFormat="1" ht="171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00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0"/>
      <c r="BC108" s="21"/>
      <c r="BD108" s="20"/>
      <c r="BE108" s="23"/>
      <c r="BF108" s="23"/>
      <c r="BG108" s="20"/>
      <c r="BH108" s="20"/>
      <c r="BI108" s="23"/>
      <c r="BJ108" s="23"/>
      <c r="BK108" s="20"/>
      <c r="BL108" s="23"/>
      <c r="BM108" s="21"/>
      <c r="BN108" s="182"/>
      <c r="BO108" s="24"/>
      <c r="BP108" s="21"/>
      <c r="BQ108" s="21"/>
      <c r="BR108" s="23"/>
      <c r="BS108" s="23"/>
      <c r="BT108" s="24"/>
      <c r="BU108" s="25"/>
    </row>
    <row r="109" spans="1:73" s="22" customFormat="1" ht="197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00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0"/>
      <c r="BE109" s="21"/>
      <c r="BF109" s="21"/>
      <c r="BG109" s="20"/>
      <c r="BH109" s="20"/>
      <c r="BI109" s="23"/>
      <c r="BJ109" s="20"/>
      <c r="BK109" s="20"/>
      <c r="BL109" s="23"/>
      <c r="BM109" s="21"/>
      <c r="BN109" s="182"/>
      <c r="BO109" s="24"/>
      <c r="BP109" s="21"/>
      <c r="BQ109" s="21"/>
      <c r="BR109" s="23"/>
      <c r="BS109" s="23"/>
      <c r="BT109" s="24"/>
      <c r="BU109" s="25"/>
    </row>
    <row r="110" spans="1:73" s="22" customFormat="1" ht="197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00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0"/>
      <c r="BE110" s="183"/>
      <c r="BF110" s="23"/>
      <c r="BG110" s="20"/>
      <c r="BH110" s="20"/>
      <c r="BI110" s="23"/>
      <c r="BJ110" s="20"/>
      <c r="BK110" s="20"/>
      <c r="BL110" s="23"/>
      <c r="BM110" s="21"/>
      <c r="BN110" s="182"/>
      <c r="BO110" s="24"/>
      <c r="BP110" s="21"/>
      <c r="BQ110" s="21"/>
      <c r="BR110" s="23"/>
      <c r="BS110" s="23"/>
      <c r="BT110" s="24"/>
      <c r="BU110" s="25"/>
    </row>
    <row r="111" spans="1:73" s="22" customFormat="1" ht="197.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00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0"/>
      <c r="BE111" s="21"/>
      <c r="BF111" s="21"/>
      <c r="BG111" s="20"/>
      <c r="BH111" s="20"/>
      <c r="BI111" s="23"/>
      <c r="BJ111" s="20"/>
      <c r="BK111" s="20"/>
      <c r="BL111" s="23"/>
      <c r="BM111" s="21"/>
      <c r="BN111" s="182"/>
      <c r="BO111" s="24"/>
      <c r="BP111" s="21"/>
      <c r="BQ111" s="21"/>
      <c r="BR111" s="23"/>
      <c r="BS111" s="23"/>
      <c r="BT111" s="24"/>
      <c r="BU111" s="25"/>
    </row>
    <row r="112" spans="1:73" s="22" customFormat="1" ht="197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00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0"/>
      <c r="BE112" s="182"/>
      <c r="BF112" s="21"/>
      <c r="BG112" s="20"/>
      <c r="BH112" s="20"/>
      <c r="BI112" s="23"/>
      <c r="BJ112" s="20"/>
      <c r="BK112" s="20"/>
      <c r="BL112" s="23"/>
      <c r="BM112" s="21"/>
      <c r="BN112" s="182"/>
      <c r="BO112" s="24"/>
      <c r="BP112" s="21"/>
      <c r="BQ112" s="21"/>
      <c r="BR112" s="23"/>
      <c r="BS112" s="23"/>
      <c r="BT112" s="24"/>
      <c r="BU112" s="25"/>
    </row>
    <row r="113" spans="1:73" s="22" customFormat="1" ht="197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00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0"/>
      <c r="BE113" s="21"/>
      <c r="BF113" s="21"/>
      <c r="BG113" s="20"/>
      <c r="BH113" s="20"/>
      <c r="BI113" s="23"/>
      <c r="BJ113" s="20"/>
      <c r="BK113" s="20"/>
      <c r="BL113" s="23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197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00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0"/>
      <c r="BE114" s="183"/>
      <c r="BF114" s="23"/>
      <c r="BG114" s="20"/>
      <c r="BH114" s="20"/>
      <c r="BI114" s="23"/>
      <c r="BJ114" s="20"/>
      <c r="BK114" s="20"/>
      <c r="BL114" s="23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252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200"/>
      <c r="AM115" s="23"/>
      <c r="AN115" s="23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0"/>
      <c r="BE115" s="21"/>
      <c r="BF115" s="20"/>
      <c r="BG115" s="20"/>
      <c r="BH115" s="20"/>
      <c r="BI115" s="23"/>
      <c r="BJ115" s="20"/>
      <c r="BK115" s="20"/>
      <c r="BL115" s="23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252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200"/>
      <c r="AM116" s="23"/>
      <c r="AN116" s="23"/>
      <c r="AO116" s="21"/>
      <c r="AP116" s="21"/>
      <c r="AQ116" s="21"/>
      <c r="AR116" s="21"/>
      <c r="AS116" s="21"/>
      <c r="AT116" s="182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0"/>
      <c r="BE116" s="182"/>
      <c r="BF116" s="21"/>
      <c r="BG116" s="20"/>
      <c r="BH116" s="20"/>
      <c r="BI116" s="23"/>
      <c r="BJ116" s="20"/>
      <c r="BK116" s="20"/>
      <c r="BL116" s="23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2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200"/>
      <c r="AM117" s="23"/>
      <c r="AN117" s="23"/>
      <c r="AO117" s="21"/>
      <c r="AP117" s="21"/>
      <c r="AQ117" s="21"/>
      <c r="AR117" s="21"/>
      <c r="AS117" s="21"/>
      <c r="AT117" s="182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0"/>
      <c r="BE117" s="200"/>
      <c r="BF117" s="20"/>
      <c r="BG117" s="20"/>
      <c r="BH117" s="20"/>
      <c r="BI117" s="23"/>
      <c r="BJ117" s="20"/>
      <c r="BK117" s="20"/>
      <c r="BL117" s="23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209.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0"/>
      <c r="AK118" s="21"/>
      <c r="AL118" s="200"/>
      <c r="AM118" s="23"/>
      <c r="AN118" s="20"/>
      <c r="AO118" s="21"/>
      <c r="AP118" s="20"/>
      <c r="AQ118" s="23"/>
      <c r="AR118" s="20"/>
      <c r="AS118" s="21"/>
      <c r="AT118" s="200"/>
      <c r="AU118" s="23"/>
      <c r="AV118" s="21"/>
      <c r="AW118" s="21"/>
      <c r="AX118" s="21"/>
      <c r="AY118" s="21"/>
      <c r="AZ118" s="21"/>
      <c r="BA118" s="21"/>
      <c r="BB118" s="21"/>
      <c r="BC118" s="21"/>
      <c r="BD118" s="20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136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00"/>
      <c r="AM119" s="20"/>
      <c r="AN119" s="20"/>
      <c r="AO119" s="21"/>
      <c r="AP119" s="21"/>
      <c r="AQ119" s="21"/>
      <c r="AR119" s="21"/>
      <c r="AS119" s="21"/>
      <c r="AT119" s="182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0"/>
      <c r="BE119" s="182"/>
      <c r="BF119" s="21"/>
      <c r="BG119" s="20"/>
      <c r="BH119" s="20"/>
      <c r="BI119" s="23"/>
      <c r="BJ119" s="20"/>
      <c r="BK119" s="20"/>
      <c r="BL119" s="23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136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00"/>
      <c r="AM120" s="20"/>
      <c r="AN120" s="20"/>
      <c r="AO120" s="21"/>
      <c r="AP120" s="21"/>
      <c r="AQ120" s="21"/>
      <c r="AR120" s="21"/>
      <c r="AS120" s="21"/>
      <c r="AT120" s="182"/>
      <c r="AU120" s="21"/>
      <c r="AV120" s="21"/>
      <c r="AW120" s="21"/>
      <c r="AX120" s="21"/>
      <c r="AY120" s="21"/>
      <c r="AZ120" s="21"/>
      <c r="BA120" s="21"/>
      <c r="BB120" s="21"/>
      <c r="BC120" s="21"/>
      <c r="BD120" s="200"/>
      <c r="BE120" s="182"/>
      <c r="BF120" s="21"/>
      <c r="BG120" s="20"/>
      <c r="BH120" s="20"/>
      <c r="BI120" s="23"/>
      <c r="BJ120" s="20"/>
      <c r="BK120" s="20"/>
      <c r="BL120" s="23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136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0"/>
      <c r="R121" s="20"/>
      <c r="S121" s="20"/>
      <c r="T121" s="20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00"/>
      <c r="AM121" s="20"/>
      <c r="AN121" s="20"/>
      <c r="AO121" s="21"/>
      <c r="AP121" s="21"/>
      <c r="AQ121" s="21"/>
      <c r="AR121" s="21"/>
      <c r="AS121" s="21"/>
      <c r="AT121" s="182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0"/>
      <c r="BE121" s="182"/>
      <c r="BF121" s="21"/>
      <c r="BG121" s="20"/>
      <c r="BH121" s="20"/>
      <c r="BI121" s="23"/>
      <c r="BJ121" s="20"/>
      <c r="BK121" s="20"/>
      <c r="BL121" s="23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136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0"/>
      <c r="N122" s="20"/>
      <c r="O122" s="23"/>
      <c r="P122" s="20"/>
      <c r="Q122" s="20"/>
      <c r="R122" s="20"/>
      <c r="S122" s="20"/>
      <c r="T122" s="20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00"/>
      <c r="AM122" s="20"/>
      <c r="AN122" s="20"/>
      <c r="AO122" s="21"/>
      <c r="AP122" s="21"/>
      <c r="AQ122" s="21"/>
      <c r="AR122" s="21"/>
      <c r="AS122" s="21"/>
      <c r="AT122" s="182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0"/>
      <c r="BE122" s="182"/>
      <c r="BF122" s="21"/>
      <c r="BG122" s="20"/>
      <c r="BH122" s="20"/>
      <c r="BI122" s="23"/>
      <c r="BJ122" s="20"/>
      <c r="BK122" s="20"/>
      <c r="BL122" s="23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209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00"/>
      <c r="AM123" s="20"/>
      <c r="AN123" s="20"/>
      <c r="AO123" s="21"/>
      <c r="AP123" s="21"/>
      <c r="AQ123" s="21"/>
      <c r="AR123" s="21"/>
      <c r="AS123" s="21"/>
      <c r="AT123" s="182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0"/>
      <c r="BE123" s="21"/>
      <c r="BF123" s="20"/>
      <c r="BG123" s="20"/>
      <c r="BH123" s="20"/>
      <c r="BI123" s="23"/>
      <c r="BJ123" s="20"/>
      <c r="BK123" s="20"/>
      <c r="BL123" s="23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154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00"/>
      <c r="AM124" s="20"/>
      <c r="AN124" s="20"/>
      <c r="AO124" s="21"/>
      <c r="AP124" s="21"/>
      <c r="AQ124" s="21"/>
      <c r="AR124" s="21"/>
      <c r="AS124" s="21"/>
      <c r="AT124" s="182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0"/>
      <c r="BE124" s="200"/>
      <c r="BF124" s="20"/>
      <c r="BG124" s="20"/>
      <c r="BH124" s="20"/>
      <c r="BI124" s="23"/>
      <c r="BJ124" s="20"/>
      <c r="BK124" s="20"/>
      <c r="BL124" s="23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249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00"/>
      <c r="AM125" s="20"/>
      <c r="AN125" s="20"/>
      <c r="AO125" s="21"/>
      <c r="AP125" s="21"/>
      <c r="AQ125" s="21"/>
      <c r="AR125" s="21"/>
      <c r="AS125" s="21"/>
      <c r="AT125" s="182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0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15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00"/>
      <c r="AM126" s="20"/>
      <c r="AN126" s="20"/>
      <c r="AO126" s="21"/>
      <c r="AP126" s="21"/>
      <c r="AQ126" s="21"/>
      <c r="AR126" s="21"/>
      <c r="AS126" s="21"/>
      <c r="AT126" s="182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0"/>
      <c r="BE126" s="21"/>
      <c r="BF126" s="21"/>
      <c r="BG126" s="20"/>
      <c r="BH126" s="20"/>
      <c r="BI126" s="23"/>
      <c r="BJ126" s="20"/>
      <c r="BK126" s="20"/>
      <c r="BL126" s="23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152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00"/>
      <c r="AM127" s="20"/>
      <c r="AN127" s="20"/>
      <c r="AO127" s="21"/>
      <c r="AP127" s="21"/>
      <c r="AQ127" s="21"/>
      <c r="AR127" s="21"/>
      <c r="AS127" s="21"/>
      <c r="AT127" s="182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0"/>
      <c r="BE127" s="200"/>
      <c r="BF127" s="20"/>
      <c r="BG127" s="20"/>
      <c r="BH127" s="20"/>
      <c r="BI127" s="23"/>
      <c r="BJ127" s="20"/>
      <c r="BK127" s="20"/>
      <c r="BL127" s="23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192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1"/>
      <c r="AJ128" s="20"/>
      <c r="AK128" s="21"/>
      <c r="AL128" s="200"/>
      <c r="AM128" s="21"/>
      <c r="AN128" s="20"/>
      <c r="AO128" s="21"/>
      <c r="AP128" s="21"/>
      <c r="AQ128" s="21"/>
      <c r="AR128" s="21"/>
      <c r="AS128" s="21"/>
      <c r="AT128" s="200"/>
      <c r="AU128" s="21"/>
      <c r="AV128" s="21"/>
      <c r="AW128" s="21"/>
      <c r="AX128" s="21"/>
      <c r="AY128" s="21"/>
      <c r="AZ128" s="21"/>
      <c r="BA128" s="21"/>
      <c r="BB128" s="20"/>
      <c r="BC128" s="21"/>
      <c r="BD128" s="20"/>
      <c r="BE128" s="21"/>
      <c r="BF128" s="21"/>
      <c r="BG128" s="20"/>
      <c r="BH128" s="20"/>
      <c r="BI128" s="23"/>
      <c r="BJ128" s="20"/>
      <c r="BK128" s="20"/>
      <c r="BL128" s="23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129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0"/>
      <c r="R129" s="20"/>
      <c r="S129" s="20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1"/>
      <c r="AJ129" s="20"/>
      <c r="AK129" s="21"/>
      <c r="AL129" s="200"/>
      <c r="AM129" s="21"/>
      <c r="AN129" s="20"/>
      <c r="AO129" s="21"/>
      <c r="AP129" s="21"/>
      <c r="AQ129" s="21"/>
      <c r="AR129" s="21"/>
      <c r="AS129" s="21"/>
      <c r="AT129" s="200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0"/>
      <c r="BE129" s="21"/>
      <c r="BF129" s="21"/>
      <c r="BG129" s="20"/>
      <c r="BH129" s="20"/>
      <c r="BI129" s="23"/>
      <c r="BJ129" s="20"/>
      <c r="BK129" s="20"/>
      <c r="BL129" s="23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5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200"/>
      <c r="AM130" s="20"/>
      <c r="AN130" s="20"/>
      <c r="AO130" s="21"/>
      <c r="AP130" s="21"/>
      <c r="AQ130" s="21"/>
      <c r="AR130" s="21"/>
      <c r="AS130" s="21"/>
      <c r="AT130" s="200"/>
      <c r="AU130" s="20"/>
      <c r="AV130" s="21"/>
      <c r="AW130" s="21"/>
      <c r="AX130" s="21"/>
      <c r="AY130" s="21"/>
      <c r="AZ130" s="21"/>
      <c r="BA130" s="21"/>
      <c r="BB130" s="21"/>
      <c r="BC130" s="21"/>
      <c r="BD130" s="200"/>
      <c r="BE130" s="23"/>
      <c r="BF130" s="23"/>
      <c r="BG130" s="20"/>
      <c r="BH130" s="20"/>
      <c r="BI130" s="23"/>
      <c r="BJ130" s="20"/>
      <c r="BK130" s="20"/>
      <c r="BL130" s="23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154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200"/>
      <c r="AM131" s="20"/>
      <c r="AN131" s="20"/>
      <c r="AO131" s="21"/>
      <c r="AP131" s="21"/>
      <c r="AQ131" s="21"/>
      <c r="AR131" s="21"/>
      <c r="AS131" s="21"/>
      <c r="AT131" s="200"/>
      <c r="AU131" s="20"/>
      <c r="AV131" s="21"/>
      <c r="AW131" s="21"/>
      <c r="AX131" s="21"/>
      <c r="AY131" s="21"/>
      <c r="AZ131" s="21"/>
      <c r="BA131" s="21"/>
      <c r="BB131" s="21"/>
      <c r="BC131" s="21"/>
      <c r="BD131" s="200"/>
      <c r="BE131" s="21"/>
      <c r="BF131" s="20"/>
      <c r="BG131" s="20"/>
      <c r="BH131" s="20"/>
      <c r="BI131" s="23"/>
      <c r="BJ131" s="20"/>
      <c r="BK131" s="20"/>
      <c r="BL131" s="23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154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3"/>
      <c r="AJ132" s="23"/>
      <c r="AK132" s="21"/>
      <c r="AL132" s="200"/>
      <c r="AM132" s="20"/>
      <c r="AN132" s="20"/>
      <c r="AO132" s="21"/>
      <c r="AP132" s="21"/>
      <c r="AQ132" s="21"/>
      <c r="AR132" s="21"/>
      <c r="AS132" s="21"/>
      <c r="AT132" s="200"/>
      <c r="AU132" s="20"/>
      <c r="AV132" s="21"/>
      <c r="AW132" s="21"/>
      <c r="AX132" s="21"/>
      <c r="AY132" s="21"/>
      <c r="AZ132" s="21"/>
      <c r="BA132" s="21"/>
      <c r="BB132" s="21"/>
      <c r="BC132" s="21"/>
      <c r="BD132" s="200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154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3"/>
      <c r="AK133" s="21"/>
      <c r="AL133" s="200"/>
      <c r="AM133" s="20"/>
      <c r="AN133" s="20"/>
      <c r="AO133" s="21"/>
      <c r="AP133" s="21"/>
      <c r="AQ133" s="21"/>
      <c r="AR133" s="21"/>
      <c r="AS133" s="21"/>
      <c r="AT133" s="200"/>
      <c r="AU133" s="20"/>
      <c r="AV133" s="21"/>
      <c r="AW133" s="21"/>
      <c r="AX133" s="21"/>
      <c r="AY133" s="21"/>
      <c r="AZ133" s="21"/>
      <c r="BA133" s="21"/>
      <c r="BB133" s="21"/>
      <c r="BC133" s="21"/>
      <c r="BD133" s="200"/>
      <c r="BE133" s="21"/>
      <c r="BF133" s="20"/>
      <c r="BG133" s="20"/>
      <c r="BH133" s="20"/>
      <c r="BI133" s="23"/>
      <c r="BJ133" s="20"/>
      <c r="BK133" s="20"/>
      <c r="BL133" s="23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154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3"/>
      <c r="AK134" s="21"/>
      <c r="AL134" s="200"/>
      <c r="AM134" s="20"/>
      <c r="AN134" s="20"/>
      <c r="AO134" s="21"/>
      <c r="AP134" s="21"/>
      <c r="AQ134" s="21"/>
      <c r="AR134" s="21"/>
      <c r="AS134" s="21"/>
      <c r="AT134" s="200"/>
      <c r="AU134" s="20"/>
      <c r="AV134" s="21"/>
      <c r="AW134" s="21"/>
      <c r="AX134" s="21"/>
      <c r="AY134" s="21"/>
      <c r="AZ134" s="21"/>
      <c r="BA134" s="21"/>
      <c r="BB134" s="21"/>
      <c r="BC134" s="21"/>
      <c r="BD134" s="200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154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3"/>
      <c r="AK135" s="21"/>
      <c r="AL135" s="200"/>
      <c r="AM135" s="20"/>
      <c r="AN135" s="20"/>
      <c r="AO135" s="21"/>
      <c r="AP135" s="21"/>
      <c r="AQ135" s="21"/>
      <c r="AR135" s="21"/>
      <c r="AS135" s="21"/>
      <c r="AT135" s="200"/>
      <c r="AU135" s="20"/>
      <c r="AV135" s="21"/>
      <c r="AW135" s="21"/>
      <c r="AX135" s="21"/>
      <c r="AY135" s="21"/>
      <c r="AZ135" s="21"/>
      <c r="BA135" s="21"/>
      <c r="BB135" s="21"/>
      <c r="BC135" s="21"/>
      <c r="BD135" s="200"/>
      <c r="BE135" s="21"/>
      <c r="BF135" s="21"/>
      <c r="BG135" s="20"/>
      <c r="BH135" s="20"/>
      <c r="BI135" s="23"/>
      <c r="BJ135" s="20"/>
      <c r="BK135" s="20"/>
      <c r="BL135" s="23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154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200"/>
      <c r="AM136" s="20"/>
      <c r="AN136" s="20"/>
      <c r="AO136" s="21"/>
      <c r="AP136" s="21"/>
      <c r="AQ136" s="21"/>
      <c r="AR136" s="21"/>
      <c r="AS136" s="21"/>
      <c r="AT136" s="200"/>
      <c r="AU136" s="20"/>
      <c r="AV136" s="21"/>
      <c r="AW136" s="21"/>
      <c r="AX136" s="21"/>
      <c r="AY136" s="21"/>
      <c r="AZ136" s="21"/>
      <c r="BA136" s="21"/>
      <c r="BB136" s="21"/>
      <c r="BC136" s="21"/>
      <c r="BD136" s="200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249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3"/>
      <c r="AK137" s="21"/>
      <c r="AL137" s="200"/>
      <c r="AM137" s="23"/>
      <c r="AN137" s="23"/>
      <c r="AO137" s="21"/>
      <c r="AP137" s="21"/>
      <c r="AQ137" s="21"/>
      <c r="AR137" s="21"/>
      <c r="AS137" s="21"/>
      <c r="AT137" s="200"/>
      <c r="AU137" s="23"/>
      <c r="AV137" s="21"/>
      <c r="AW137" s="21"/>
      <c r="AX137" s="21"/>
      <c r="AY137" s="21"/>
      <c r="AZ137" s="21"/>
      <c r="BA137" s="21"/>
      <c r="BB137" s="21"/>
      <c r="BC137" s="21"/>
      <c r="BD137" s="200"/>
      <c r="BE137" s="21"/>
      <c r="BF137" s="20"/>
      <c r="BG137" s="21"/>
      <c r="BH137" s="21"/>
      <c r="BI137" s="23"/>
      <c r="BJ137" s="20"/>
      <c r="BK137" s="20"/>
      <c r="BL137" s="23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124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200"/>
      <c r="AM138" s="20"/>
      <c r="AN138" s="20"/>
      <c r="AO138" s="21"/>
      <c r="AP138" s="21"/>
      <c r="AQ138" s="21"/>
      <c r="AR138" s="21"/>
      <c r="AS138" s="21"/>
      <c r="AT138" s="200"/>
      <c r="AU138" s="20"/>
      <c r="AV138" s="21"/>
      <c r="AW138" s="21"/>
      <c r="AX138" s="21"/>
      <c r="AY138" s="21"/>
      <c r="AZ138" s="21"/>
      <c r="BA138" s="21"/>
      <c r="BB138" s="21"/>
      <c r="BC138" s="21"/>
      <c r="BD138" s="200"/>
      <c r="BE138" s="21"/>
      <c r="BF138" s="21"/>
      <c r="BG138" s="20"/>
      <c r="BH138" s="20"/>
      <c r="BI138" s="23"/>
      <c r="BJ138" s="20"/>
      <c r="BK138" s="20"/>
      <c r="BL138" s="23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124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3"/>
      <c r="AK139" s="21"/>
      <c r="AL139" s="200"/>
      <c r="AM139" s="20"/>
      <c r="AN139" s="20"/>
      <c r="AO139" s="21"/>
      <c r="AP139" s="21"/>
      <c r="AQ139" s="21"/>
      <c r="AR139" s="21"/>
      <c r="AS139" s="21"/>
      <c r="AT139" s="200"/>
      <c r="AU139" s="20"/>
      <c r="AV139" s="21"/>
      <c r="AW139" s="21"/>
      <c r="AX139" s="21"/>
      <c r="AY139" s="21"/>
      <c r="AZ139" s="21"/>
      <c r="BA139" s="21"/>
      <c r="BB139" s="21"/>
      <c r="BC139" s="21"/>
      <c r="BD139" s="200"/>
      <c r="BE139" s="21"/>
      <c r="BF139" s="21"/>
      <c r="BG139" s="20"/>
      <c r="BH139" s="20"/>
      <c r="BI139" s="23"/>
      <c r="BJ139" s="20"/>
      <c r="BK139" s="20"/>
      <c r="BL139" s="23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124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3"/>
      <c r="AK140" s="21"/>
      <c r="AL140" s="200"/>
      <c r="AM140" s="20"/>
      <c r="AN140" s="20"/>
      <c r="AO140" s="21"/>
      <c r="AP140" s="21"/>
      <c r="AQ140" s="21"/>
      <c r="AR140" s="21"/>
      <c r="AS140" s="21"/>
      <c r="AT140" s="200"/>
      <c r="AU140" s="20"/>
      <c r="AV140" s="21"/>
      <c r="AW140" s="21"/>
      <c r="AX140" s="21"/>
      <c r="AY140" s="21"/>
      <c r="AZ140" s="21"/>
      <c r="BA140" s="21"/>
      <c r="BB140" s="21"/>
      <c r="BC140" s="21"/>
      <c r="BD140" s="200"/>
      <c r="BE140" s="21"/>
      <c r="BF140" s="21"/>
      <c r="BG140" s="20"/>
      <c r="BH140" s="20"/>
      <c r="BI140" s="23"/>
      <c r="BJ140" s="20"/>
      <c r="BK140" s="20"/>
      <c r="BL140" s="23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124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3"/>
      <c r="AK141" s="21"/>
      <c r="AL141" s="200"/>
      <c r="AM141" s="20"/>
      <c r="AN141" s="20"/>
      <c r="AO141" s="21"/>
      <c r="AP141" s="21"/>
      <c r="AQ141" s="21"/>
      <c r="AR141" s="21"/>
      <c r="AS141" s="21"/>
      <c r="AT141" s="200"/>
      <c r="AU141" s="20"/>
      <c r="AV141" s="21"/>
      <c r="AW141" s="21"/>
      <c r="AX141" s="21"/>
      <c r="AY141" s="21"/>
      <c r="AZ141" s="21"/>
      <c r="BA141" s="21"/>
      <c r="BB141" s="21"/>
      <c r="BC141" s="21"/>
      <c r="BD141" s="200"/>
      <c r="BE141" s="21"/>
      <c r="BF141" s="21"/>
      <c r="BG141" s="20"/>
      <c r="BH141" s="20"/>
      <c r="BI141" s="23"/>
      <c r="BJ141" s="20"/>
      <c r="BK141" s="20"/>
      <c r="BL141" s="23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124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200"/>
      <c r="AM142" s="20"/>
      <c r="AN142" s="20"/>
      <c r="AO142" s="21"/>
      <c r="AP142" s="21"/>
      <c r="AQ142" s="21"/>
      <c r="AR142" s="21"/>
      <c r="AS142" s="21"/>
      <c r="AT142" s="200"/>
      <c r="AU142" s="20"/>
      <c r="AV142" s="21"/>
      <c r="AW142" s="21"/>
      <c r="AX142" s="21"/>
      <c r="AY142" s="21"/>
      <c r="AZ142" s="21"/>
      <c r="BA142" s="21"/>
      <c r="BB142" s="21"/>
      <c r="BC142" s="21"/>
      <c r="BD142" s="200"/>
      <c r="BE142" s="21"/>
      <c r="BF142" s="21"/>
      <c r="BG142" s="20"/>
      <c r="BH142" s="20"/>
      <c r="BI142" s="23"/>
      <c r="BJ142" s="20"/>
      <c r="BK142" s="20"/>
      <c r="BL142" s="23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40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3"/>
      <c r="AK143" s="21"/>
      <c r="AL143" s="200"/>
      <c r="AM143" s="20"/>
      <c r="AN143" s="20"/>
      <c r="AO143" s="21"/>
      <c r="AP143" s="21"/>
      <c r="AQ143" s="21"/>
      <c r="AR143" s="21"/>
      <c r="AS143" s="21"/>
      <c r="AT143" s="200"/>
      <c r="AU143" s="20"/>
      <c r="AV143" s="21"/>
      <c r="AW143" s="21"/>
      <c r="AX143" s="21"/>
      <c r="AY143" s="21"/>
      <c r="AZ143" s="21"/>
      <c r="BA143" s="21"/>
      <c r="BB143" s="21"/>
      <c r="BC143" s="21"/>
      <c r="BD143" s="200"/>
      <c r="BE143" s="23"/>
      <c r="BF143" s="23"/>
      <c r="BG143" s="20"/>
      <c r="BH143" s="20"/>
      <c r="BI143" s="23"/>
      <c r="BJ143" s="20"/>
      <c r="BK143" s="20"/>
      <c r="BL143" s="23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237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0"/>
      <c r="BE144" s="21"/>
      <c r="BF144" s="20"/>
      <c r="BG144" s="20"/>
      <c r="BH144" s="20"/>
      <c r="BI144" s="23"/>
      <c r="BJ144" s="20"/>
      <c r="BK144" s="21"/>
      <c r="BL144" s="20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139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0"/>
      <c r="BE145" s="23"/>
      <c r="BF145" s="23"/>
      <c r="BG145" s="20"/>
      <c r="BH145" s="20"/>
      <c r="BI145" s="23"/>
      <c r="BJ145" s="20"/>
      <c r="BK145" s="21"/>
      <c r="BL145" s="20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237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3"/>
      <c r="AK146" s="21"/>
      <c r="AL146" s="200"/>
      <c r="AM146" s="23"/>
      <c r="AN146" s="23"/>
      <c r="AO146" s="21"/>
      <c r="AP146" s="21"/>
      <c r="AQ146" s="21"/>
      <c r="AR146" s="21"/>
      <c r="AS146" s="21"/>
      <c r="AT146" s="200"/>
      <c r="AU146" s="23"/>
      <c r="AV146" s="21"/>
      <c r="AW146" s="21"/>
      <c r="AX146" s="21"/>
      <c r="AY146" s="21"/>
      <c r="AZ146" s="21"/>
      <c r="BA146" s="21"/>
      <c r="BB146" s="21"/>
      <c r="BC146" s="21"/>
      <c r="BD146" s="200"/>
      <c r="BE146" s="23"/>
      <c r="BF146" s="20"/>
      <c r="BG146" s="21"/>
      <c r="BH146" s="20"/>
      <c r="BI146" s="23"/>
      <c r="BJ146" s="20"/>
      <c r="BK146" s="20"/>
      <c r="BL146" s="23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12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0"/>
      <c r="BE147" s="23"/>
      <c r="BF147" s="23"/>
      <c r="BG147" s="20"/>
      <c r="BH147" s="20"/>
      <c r="BI147" s="23"/>
      <c r="BJ147" s="20"/>
      <c r="BK147" s="20"/>
      <c r="BL147" s="23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122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0"/>
      <c r="BE148" s="23"/>
      <c r="BF148" s="23"/>
      <c r="BG148" s="20"/>
      <c r="BH148" s="20"/>
      <c r="BI148" s="23"/>
      <c r="BJ148" s="20"/>
      <c r="BK148" s="20"/>
      <c r="BL148" s="23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122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00"/>
      <c r="BE149" s="23"/>
      <c r="BF149" s="23"/>
      <c r="BG149" s="20"/>
      <c r="BH149" s="20"/>
      <c r="BI149" s="23"/>
      <c r="BJ149" s="20"/>
      <c r="BK149" s="20"/>
      <c r="BL149" s="23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12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0"/>
      <c r="BE150" s="23"/>
      <c r="BF150" s="23"/>
      <c r="BG150" s="20"/>
      <c r="BH150" s="20"/>
      <c r="BI150" s="23"/>
      <c r="BJ150" s="20"/>
      <c r="BK150" s="20"/>
      <c r="BL150" s="23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122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00"/>
      <c r="BE151" s="23"/>
      <c r="BF151" s="23"/>
      <c r="BG151" s="20"/>
      <c r="BH151" s="20"/>
      <c r="BI151" s="23"/>
      <c r="BJ151" s="20"/>
      <c r="BK151" s="20"/>
      <c r="BL151" s="23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25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00"/>
      <c r="BE152" s="21"/>
      <c r="BF152" s="21"/>
      <c r="BG152" s="20"/>
      <c r="BH152" s="20"/>
      <c r="BI152" s="23"/>
      <c r="BJ152" s="20"/>
      <c r="BK152" s="20"/>
      <c r="BL152" s="23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155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0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25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1"/>
      <c r="R154" s="21"/>
      <c r="S154" s="21"/>
      <c r="T154" s="21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0"/>
      <c r="BC154" s="21"/>
      <c r="BD154" s="200"/>
      <c r="BE154" s="21"/>
      <c r="BF154" s="21"/>
      <c r="BG154" s="20"/>
      <c r="BH154" s="20"/>
      <c r="BI154" s="23"/>
      <c r="BJ154" s="20"/>
      <c r="BK154" s="20"/>
      <c r="BL154" s="23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162.7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0"/>
      <c r="R155" s="20"/>
      <c r="S155" s="20"/>
      <c r="T155" s="20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0"/>
      <c r="BE155" s="23"/>
      <c r="BF155" s="23"/>
      <c r="BG155" s="20"/>
      <c r="BH155" s="20"/>
      <c r="BI155" s="23"/>
      <c r="BJ155" s="20"/>
      <c r="BK155" s="20"/>
      <c r="BL155" s="23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162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00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294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200"/>
      <c r="AM157" s="23"/>
      <c r="AN157" s="23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0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142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0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0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42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0"/>
      <c r="BE159" s="23"/>
      <c r="BF159" s="23"/>
      <c r="BG159" s="20"/>
      <c r="BH159" s="20"/>
      <c r="BI159" s="23"/>
      <c r="BJ159" s="20"/>
      <c r="BK159" s="20"/>
      <c r="BL159" s="23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187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0"/>
      <c r="AQ160" s="23"/>
      <c r="AR160" s="20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3"/>
      <c r="BD160" s="20"/>
      <c r="BE160" s="23"/>
      <c r="BF160" s="20"/>
      <c r="BG160" s="20"/>
      <c r="BH160" s="20"/>
      <c r="BI160" s="23"/>
      <c r="BJ160" s="20"/>
      <c r="BK160" s="20"/>
      <c r="BL160" s="23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187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0"/>
      <c r="BC161" s="20"/>
      <c r="BD161" s="200"/>
      <c r="BE161" s="183"/>
      <c r="BF161" s="20"/>
      <c r="BG161" s="20"/>
      <c r="BH161" s="20"/>
      <c r="BI161" s="23"/>
      <c r="BJ161" s="20"/>
      <c r="BK161" s="20"/>
      <c r="BL161" s="23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187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0"/>
      <c r="R162" s="20"/>
      <c r="S162" s="20"/>
      <c r="T162" s="20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0"/>
      <c r="BC162" s="20"/>
      <c r="BD162" s="200"/>
      <c r="BE162" s="183"/>
      <c r="BF162" s="20"/>
      <c r="BG162" s="20"/>
      <c r="BH162" s="20"/>
      <c r="BI162" s="23"/>
      <c r="BJ162" s="20"/>
      <c r="BK162" s="20"/>
      <c r="BL162" s="23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187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0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00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187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0"/>
      <c r="BE164" s="200"/>
      <c r="BF164" s="20"/>
      <c r="BG164" s="20"/>
      <c r="BH164" s="20"/>
      <c r="BI164" s="23"/>
      <c r="BJ164" s="20"/>
      <c r="BK164" s="20"/>
      <c r="BL164" s="23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34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0"/>
      <c r="BE165" s="200"/>
      <c r="BF165" s="20"/>
      <c r="BG165" s="20"/>
      <c r="BH165" s="20"/>
      <c r="BI165" s="23"/>
      <c r="BJ165" s="23"/>
      <c r="BK165" s="20"/>
      <c r="BL165" s="23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167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182"/>
      <c r="AM166" s="21"/>
      <c r="AN166" s="21"/>
      <c r="AO166" s="21"/>
      <c r="AP166" s="21"/>
      <c r="AQ166" s="21"/>
      <c r="AR166" s="21"/>
      <c r="AS166" s="21"/>
      <c r="AT166" s="182"/>
      <c r="AU166" s="21"/>
      <c r="AV166" s="21"/>
      <c r="AW166" s="21"/>
      <c r="AX166" s="21"/>
      <c r="AY166" s="21"/>
      <c r="AZ166" s="21"/>
      <c r="BA166" s="21"/>
      <c r="BB166" s="21"/>
      <c r="BC166" s="21"/>
      <c r="BD166" s="200"/>
      <c r="BE166" s="200"/>
      <c r="BF166" s="20"/>
      <c r="BG166" s="20"/>
      <c r="BH166" s="20"/>
      <c r="BI166" s="23"/>
      <c r="BJ166" s="20"/>
      <c r="BK166" s="20"/>
      <c r="BL166" s="23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409.6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0"/>
      <c r="AK167" s="21"/>
      <c r="AL167" s="200"/>
      <c r="AM167" s="23"/>
      <c r="AN167" s="20"/>
      <c r="AO167" s="23"/>
      <c r="AP167" s="20"/>
      <c r="AQ167" s="21"/>
      <c r="AR167" s="21"/>
      <c r="AS167" s="21"/>
      <c r="AT167" s="200"/>
      <c r="AU167" s="23"/>
      <c r="AV167" s="21"/>
      <c r="AW167" s="21"/>
      <c r="AX167" s="21"/>
      <c r="AY167" s="21"/>
      <c r="AZ167" s="21"/>
      <c r="BA167" s="21"/>
      <c r="BB167" s="21"/>
      <c r="BC167" s="21"/>
      <c r="BD167" s="200"/>
      <c r="BE167" s="23"/>
      <c r="BF167" s="20"/>
      <c r="BG167" s="23"/>
      <c r="BH167" s="20"/>
      <c r="BI167" s="23"/>
      <c r="BJ167" s="20"/>
      <c r="BK167" s="23"/>
      <c r="BL167" s="23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134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0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0"/>
      <c r="AK168" s="21"/>
      <c r="AL168" s="200"/>
      <c r="AM168" s="20"/>
      <c r="AN168" s="20"/>
      <c r="AO168" s="21"/>
      <c r="AP168" s="21"/>
      <c r="AQ168" s="21"/>
      <c r="AR168" s="21"/>
      <c r="AS168" s="21"/>
      <c r="AT168" s="200"/>
      <c r="AU168" s="20"/>
      <c r="AV168" s="21"/>
      <c r="AW168" s="21"/>
      <c r="AX168" s="21"/>
      <c r="AY168" s="21"/>
      <c r="AZ168" s="21"/>
      <c r="BA168" s="21"/>
      <c r="BB168" s="21"/>
      <c r="BC168" s="21"/>
      <c r="BD168" s="200"/>
      <c r="BE168" s="23"/>
      <c r="BF168" s="20"/>
      <c r="BG168" s="23"/>
      <c r="BH168" s="20"/>
      <c r="BI168" s="23"/>
      <c r="BJ168" s="20"/>
      <c r="BK168" s="23"/>
      <c r="BL168" s="23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34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0"/>
      <c r="AK169" s="21"/>
      <c r="AL169" s="200"/>
      <c r="AM169" s="20"/>
      <c r="AN169" s="20"/>
      <c r="AO169" s="21"/>
      <c r="AP169" s="21"/>
      <c r="AQ169" s="21"/>
      <c r="AR169" s="21"/>
      <c r="AS169" s="21"/>
      <c r="AT169" s="200"/>
      <c r="AU169" s="20"/>
      <c r="AV169" s="21"/>
      <c r="AW169" s="21"/>
      <c r="AX169" s="21"/>
      <c r="AY169" s="21"/>
      <c r="AZ169" s="21"/>
      <c r="BA169" s="21"/>
      <c r="BB169" s="21"/>
      <c r="BC169" s="21"/>
      <c r="BD169" s="200"/>
      <c r="BE169" s="23"/>
      <c r="BF169" s="20"/>
      <c r="BG169" s="23"/>
      <c r="BH169" s="20"/>
      <c r="BI169" s="23"/>
      <c r="BJ169" s="20"/>
      <c r="BK169" s="23"/>
      <c r="BL169" s="23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134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0"/>
      <c r="AK170" s="21"/>
      <c r="AL170" s="200"/>
      <c r="AM170" s="20"/>
      <c r="AN170" s="20"/>
      <c r="AO170" s="21"/>
      <c r="AP170" s="21"/>
      <c r="AQ170" s="21"/>
      <c r="AR170" s="21"/>
      <c r="AS170" s="21"/>
      <c r="AT170" s="200"/>
      <c r="AU170" s="20"/>
      <c r="AV170" s="21"/>
      <c r="AW170" s="21"/>
      <c r="AX170" s="21"/>
      <c r="AY170" s="21"/>
      <c r="AZ170" s="21"/>
      <c r="BA170" s="21"/>
      <c r="BB170" s="21"/>
      <c r="BC170" s="21"/>
      <c r="BD170" s="200"/>
      <c r="BE170" s="23"/>
      <c r="BF170" s="20"/>
      <c r="BG170" s="23"/>
      <c r="BH170" s="20"/>
      <c r="BI170" s="23"/>
      <c r="BJ170" s="20"/>
      <c r="BK170" s="23"/>
      <c r="BL170" s="23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134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0"/>
      <c r="Q171" s="20"/>
      <c r="R171" s="20"/>
      <c r="S171" s="20"/>
      <c r="T171" s="20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0"/>
      <c r="AK171" s="21"/>
      <c r="AL171" s="200"/>
      <c r="AM171" s="20"/>
      <c r="AN171" s="20"/>
      <c r="AO171" s="21"/>
      <c r="AP171" s="21"/>
      <c r="AQ171" s="21"/>
      <c r="AR171" s="21"/>
      <c r="AS171" s="21"/>
      <c r="AT171" s="200"/>
      <c r="AU171" s="20"/>
      <c r="AV171" s="21"/>
      <c r="AW171" s="21"/>
      <c r="AX171" s="21"/>
      <c r="AY171" s="21"/>
      <c r="AZ171" s="21"/>
      <c r="BA171" s="21"/>
      <c r="BB171" s="21"/>
      <c r="BC171" s="21"/>
      <c r="BD171" s="200"/>
      <c r="BE171" s="23"/>
      <c r="BF171" s="20"/>
      <c r="BG171" s="23"/>
      <c r="BH171" s="20"/>
      <c r="BI171" s="23"/>
      <c r="BJ171" s="20"/>
      <c r="BK171" s="23"/>
      <c r="BL171" s="23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134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0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0"/>
      <c r="AK172" s="21"/>
      <c r="AL172" s="200"/>
      <c r="AM172" s="20"/>
      <c r="AN172" s="20"/>
      <c r="AO172" s="21"/>
      <c r="AP172" s="21"/>
      <c r="AQ172" s="21"/>
      <c r="AR172" s="21"/>
      <c r="AS172" s="21"/>
      <c r="AT172" s="200"/>
      <c r="AU172" s="20"/>
      <c r="AV172" s="21"/>
      <c r="AW172" s="21"/>
      <c r="AX172" s="21"/>
      <c r="AY172" s="21"/>
      <c r="AZ172" s="21"/>
      <c r="BA172" s="21"/>
      <c r="BB172" s="21"/>
      <c r="BC172" s="21"/>
      <c r="BD172" s="200"/>
      <c r="BE172" s="23"/>
      <c r="BF172" s="20"/>
      <c r="BG172" s="23"/>
      <c r="BH172" s="20"/>
      <c r="BI172" s="23"/>
      <c r="BJ172" s="20"/>
      <c r="BK172" s="23"/>
      <c r="BL172" s="23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409.6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3"/>
      <c r="AK173" s="21"/>
      <c r="AL173" s="200"/>
      <c r="AM173" s="23"/>
      <c r="AN173" s="23"/>
      <c r="AO173" s="21"/>
      <c r="AP173" s="21"/>
      <c r="AQ173" s="21"/>
      <c r="AR173" s="21"/>
      <c r="AS173" s="21"/>
      <c r="AT173" s="200"/>
      <c r="AU173" s="23"/>
      <c r="AV173" s="21"/>
      <c r="AW173" s="21"/>
      <c r="AX173" s="21"/>
      <c r="AY173" s="21"/>
      <c r="AZ173" s="21"/>
      <c r="BA173" s="21"/>
      <c r="BB173" s="21"/>
      <c r="BC173" s="21"/>
      <c r="BD173" s="200"/>
      <c r="BE173" s="23"/>
      <c r="BF173" s="23"/>
      <c r="BG173" s="20"/>
      <c r="BH173" s="20"/>
      <c r="BI173" s="23"/>
      <c r="BJ173" s="20"/>
      <c r="BK173" s="20"/>
      <c r="BL173" s="23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134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0"/>
      <c r="BE174" s="200"/>
      <c r="BF174" s="20"/>
      <c r="BG174" s="20"/>
      <c r="BH174" s="20"/>
      <c r="BI174" s="23"/>
      <c r="BJ174" s="20"/>
      <c r="BK174" s="20"/>
      <c r="BL174" s="23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134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0"/>
      <c r="BE175" s="200"/>
      <c r="BF175" s="20"/>
      <c r="BG175" s="20"/>
      <c r="BH175" s="20"/>
      <c r="BI175" s="23"/>
      <c r="BJ175" s="20"/>
      <c r="BK175" s="20"/>
      <c r="BL175" s="23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134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0"/>
      <c r="Q176" s="20"/>
      <c r="R176" s="20"/>
      <c r="S176" s="20"/>
      <c r="T176" s="20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0"/>
      <c r="BE176" s="200"/>
      <c r="BF176" s="20"/>
      <c r="BG176" s="20"/>
      <c r="BH176" s="20"/>
      <c r="BI176" s="23"/>
      <c r="BJ176" s="20"/>
      <c r="BK176" s="20"/>
      <c r="BL176" s="23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134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0"/>
      <c r="BE177" s="200"/>
      <c r="BF177" s="20"/>
      <c r="BG177" s="20"/>
      <c r="BH177" s="20"/>
      <c r="BI177" s="23"/>
      <c r="BJ177" s="20"/>
      <c r="BK177" s="20"/>
      <c r="BL177" s="23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409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0"/>
      <c r="AK178" s="23"/>
      <c r="AL178" s="20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0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13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0"/>
      <c r="BE179" s="200"/>
      <c r="BF179" s="20"/>
      <c r="BG179" s="20"/>
      <c r="BH179" s="20"/>
      <c r="BI179" s="23"/>
      <c r="BJ179" s="20"/>
      <c r="BK179" s="20"/>
      <c r="BL179" s="23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13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0"/>
      <c r="BE180" s="200"/>
      <c r="BF180" s="20"/>
      <c r="BG180" s="20"/>
      <c r="BH180" s="20"/>
      <c r="BI180" s="23"/>
      <c r="BJ180" s="20"/>
      <c r="BK180" s="20"/>
      <c r="BL180" s="23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409.6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0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169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0"/>
      <c r="BE182" s="200"/>
      <c r="BF182" s="20"/>
      <c r="BG182" s="20"/>
      <c r="BH182" s="20"/>
      <c r="BI182" s="23"/>
      <c r="BJ182" s="20"/>
      <c r="BK182" s="20"/>
      <c r="BL182" s="23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162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0"/>
      <c r="BE183" s="200"/>
      <c r="BF183" s="20"/>
      <c r="BG183" s="20"/>
      <c r="BH183" s="20"/>
      <c r="BI183" s="23"/>
      <c r="BJ183" s="20"/>
      <c r="BK183" s="23"/>
      <c r="BL183" s="23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162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0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0"/>
      <c r="BE184" s="200"/>
      <c r="BF184" s="20"/>
      <c r="BG184" s="20"/>
      <c r="BH184" s="20"/>
      <c r="BI184" s="23"/>
      <c r="BJ184" s="20"/>
      <c r="BK184" s="20"/>
      <c r="BL184" s="23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409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0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154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0"/>
      <c r="BE186" s="200"/>
      <c r="BF186" s="20"/>
      <c r="BG186" s="20"/>
      <c r="BH186" s="20"/>
      <c r="BI186" s="23"/>
      <c r="BJ186" s="20"/>
      <c r="BK186" s="20"/>
      <c r="BL186" s="23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186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0"/>
      <c r="BE187" s="200"/>
      <c r="BF187" s="20"/>
      <c r="BG187" s="20"/>
      <c r="BH187" s="20"/>
      <c r="BI187" s="23"/>
      <c r="BJ187" s="20"/>
      <c r="BK187" s="20"/>
      <c r="BL187" s="23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177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00"/>
      <c r="BE188" s="23"/>
      <c r="BF188" s="23"/>
      <c r="BG188" s="20"/>
      <c r="BH188" s="20"/>
      <c r="BI188" s="23"/>
      <c r="BJ188" s="20"/>
      <c r="BK188" s="20"/>
      <c r="BL188" s="23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177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00"/>
      <c r="BE189" s="183"/>
      <c r="BF189" s="23"/>
      <c r="BG189" s="20"/>
      <c r="BH189" s="20"/>
      <c r="BI189" s="23"/>
      <c r="BJ189" s="20"/>
      <c r="BK189" s="20"/>
      <c r="BL189" s="23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244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84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24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00"/>
      <c r="BE191" s="183"/>
      <c r="BF191" s="23"/>
      <c r="BG191" s="20"/>
      <c r="BH191" s="20"/>
      <c r="BI191" s="23"/>
      <c r="BJ191" s="20"/>
      <c r="BK191" s="20"/>
      <c r="BL191" s="23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231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00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2"/>
      <c r="BO192" s="24"/>
      <c r="BP192" s="21"/>
      <c r="BQ192" s="21"/>
      <c r="BR192" s="23"/>
      <c r="BS192" s="23"/>
      <c r="BT192" s="24"/>
      <c r="BU192" s="25"/>
    </row>
    <row r="193" spans="1:73" s="22" customFormat="1" ht="231.7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0"/>
      <c r="P193" s="20"/>
      <c r="Q193" s="20"/>
      <c r="R193" s="21"/>
      <c r="S193" s="20"/>
      <c r="T193" s="21"/>
      <c r="U193" s="20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0"/>
      <c r="AQ193" s="20"/>
      <c r="AR193" s="20"/>
      <c r="AS193" s="21"/>
      <c r="AT193" s="21"/>
      <c r="AU193" s="21"/>
      <c r="AV193" s="21"/>
      <c r="AW193" s="21"/>
      <c r="AX193" s="21"/>
      <c r="AY193" s="21"/>
      <c r="AZ193" s="21"/>
      <c r="BA193" s="21"/>
      <c r="BB193" s="20"/>
      <c r="BC193" s="20"/>
      <c r="BD193" s="20"/>
      <c r="BE193" s="200"/>
      <c r="BF193" s="20"/>
      <c r="BG193" s="20"/>
      <c r="BH193" s="20"/>
      <c r="BI193" s="23"/>
      <c r="BJ193" s="20"/>
      <c r="BK193" s="20"/>
      <c r="BL193" s="23"/>
      <c r="BM193" s="21"/>
      <c r="BN193" s="182"/>
      <c r="BO193" s="24"/>
      <c r="BP193" s="21"/>
      <c r="BQ193" s="21"/>
      <c r="BR193" s="23"/>
      <c r="BS193" s="23"/>
      <c r="BT193" s="24"/>
      <c r="BU193" s="25"/>
    </row>
    <row r="194" spans="1:73" s="22" customFormat="1" ht="159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0"/>
      <c r="P194" s="20"/>
      <c r="Q194" s="20"/>
      <c r="R194" s="21"/>
      <c r="S194" s="20"/>
      <c r="T194" s="21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00"/>
      <c r="BE194" s="200"/>
      <c r="BF194" s="20"/>
      <c r="BG194" s="20"/>
      <c r="BH194" s="20"/>
      <c r="BI194" s="23"/>
      <c r="BJ194" s="20"/>
      <c r="BK194" s="20"/>
      <c r="BL194" s="23"/>
      <c r="BM194" s="21"/>
      <c r="BN194" s="182"/>
      <c r="BO194" s="24"/>
      <c r="BP194" s="21"/>
      <c r="BQ194" s="21"/>
      <c r="BR194" s="23"/>
      <c r="BS194" s="23"/>
      <c r="BT194" s="24"/>
      <c r="BU194" s="25"/>
    </row>
    <row r="195" spans="1:73" s="22" customFormat="1" ht="159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00"/>
      <c r="BE195" s="200"/>
      <c r="BF195" s="20"/>
      <c r="BG195" s="20"/>
      <c r="BH195" s="20"/>
      <c r="BI195" s="23"/>
      <c r="BJ195" s="20"/>
      <c r="BK195" s="20"/>
      <c r="BL195" s="23"/>
      <c r="BM195" s="21"/>
      <c r="BN195" s="182"/>
      <c r="BO195" s="24"/>
      <c r="BP195" s="21"/>
      <c r="BQ195" s="21"/>
      <c r="BR195" s="23"/>
      <c r="BS195" s="23"/>
      <c r="BT195" s="24"/>
      <c r="BU195" s="25"/>
    </row>
    <row r="196" spans="1:73" s="22" customFormat="1" ht="408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0"/>
      <c r="AJ196" s="20"/>
      <c r="AK196" s="21"/>
      <c r="AL196" s="200"/>
      <c r="AM196" s="21"/>
      <c r="AN196" s="20"/>
      <c r="AO196" s="21"/>
      <c r="AP196" s="20"/>
      <c r="AQ196" s="21"/>
      <c r="AR196" s="21"/>
      <c r="AS196" s="21"/>
      <c r="AT196" s="200"/>
      <c r="AU196" s="21"/>
      <c r="AV196" s="21"/>
      <c r="AW196" s="21"/>
      <c r="AX196" s="21"/>
      <c r="AY196" s="21"/>
      <c r="AZ196" s="21"/>
      <c r="BA196" s="21"/>
      <c r="BB196" s="21"/>
      <c r="BC196" s="21"/>
      <c r="BD196" s="200"/>
      <c r="BE196" s="21"/>
      <c r="BF196" s="20"/>
      <c r="BG196" s="20"/>
      <c r="BH196" s="20"/>
      <c r="BI196" s="23"/>
      <c r="BJ196" s="20"/>
      <c r="BK196" s="20"/>
      <c r="BL196" s="23"/>
      <c r="BM196" s="21"/>
      <c r="BN196" s="182"/>
      <c r="BO196" s="24"/>
      <c r="BP196" s="21"/>
      <c r="BQ196" s="21"/>
      <c r="BR196" s="23"/>
      <c r="BS196" s="23"/>
      <c r="BT196" s="24"/>
      <c r="BU196" s="25"/>
    </row>
    <row r="197" spans="1:73" s="22" customFormat="1" ht="138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0"/>
      <c r="P197" s="20"/>
      <c r="Q197" s="21"/>
      <c r="R197" s="21"/>
      <c r="S197" s="21"/>
      <c r="T197" s="21"/>
      <c r="U197" s="20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182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0"/>
      <c r="BE197" s="200"/>
      <c r="BF197" s="20"/>
      <c r="BG197" s="20"/>
      <c r="BH197" s="20"/>
      <c r="BI197" s="23"/>
      <c r="BJ197" s="20"/>
      <c r="BK197" s="20"/>
      <c r="BL197" s="23"/>
      <c r="BM197" s="21"/>
      <c r="BN197" s="182"/>
      <c r="BO197" s="24"/>
      <c r="BP197" s="21"/>
      <c r="BQ197" s="21"/>
      <c r="BR197" s="23"/>
      <c r="BS197" s="23"/>
      <c r="BT197" s="24"/>
      <c r="BU197" s="25"/>
    </row>
    <row r="198" spans="1:73" s="22" customFormat="1" ht="138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2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0"/>
      <c r="BE198" s="200"/>
      <c r="BF198" s="20"/>
      <c r="BG198" s="20"/>
      <c r="BH198" s="20"/>
      <c r="BI198" s="23"/>
      <c r="BJ198" s="20"/>
      <c r="BK198" s="20"/>
      <c r="BL198" s="23"/>
      <c r="BM198" s="21"/>
      <c r="BN198" s="182"/>
      <c r="BO198" s="24"/>
      <c r="BP198" s="21"/>
      <c r="BQ198" s="21"/>
      <c r="BR198" s="23"/>
      <c r="BS198" s="23"/>
      <c r="BT198" s="24"/>
      <c r="BU198" s="25"/>
    </row>
    <row r="199" spans="1:73" s="22" customFormat="1" ht="138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182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00"/>
      <c r="BE199" s="200"/>
      <c r="BF199" s="20"/>
      <c r="BG199" s="20"/>
      <c r="BH199" s="20"/>
      <c r="BI199" s="23"/>
      <c r="BJ199" s="20"/>
      <c r="BK199" s="20"/>
      <c r="BL199" s="23"/>
      <c r="BM199" s="21"/>
      <c r="BN199" s="182"/>
      <c r="BO199" s="24"/>
      <c r="BP199" s="21"/>
      <c r="BQ199" s="21"/>
      <c r="BR199" s="23"/>
      <c r="BS199" s="23"/>
      <c r="BT199" s="24"/>
      <c r="BU199" s="25"/>
    </row>
    <row r="200" spans="1:73" s="22" customFormat="1" ht="138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82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0"/>
      <c r="BE200" s="200"/>
      <c r="BF200" s="20"/>
      <c r="BG200" s="20"/>
      <c r="BH200" s="20"/>
      <c r="BI200" s="23"/>
      <c r="BJ200" s="20"/>
      <c r="BK200" s="20"/>
      <c r="BL200" s="23"/>
      <c r="BM200" s="21"/>
      <c r="BN200" s="182"/>
      <c r="BO200" s="24"/>
      <c r="BP200" s="21"/>
      <c r="BQ200" s="21"/>
      <c r="BR200" s="23"/>
      <c r="BS200" s="23"/>
      <c r="BT200" s="24"/>
      <c r="BU200" s="25"/>
    </row>
    <row r="201" spans="1:73" s="22" customFormat="1" ht="138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82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0"/>
      <c r="BE201" s="200"/>
      <c r="BF201" s="20"/>
      <c r="BG201" s="20"/>
      <c r="BH201" s="20"/>
      <c r="BI201" s="23"/>
      <c r="BJ201" s="20"/>
      <c r="BK201" s="20"/>
      <c r="BL201" s="23"/>
      <c r="BM201" s="21"/>
      <c r="BN201" s="182"/>
      <c r="BO201" s="24"/>
      <c r="BP201" s="21"/>
      <c r="BQ201" s="21"/>
      <c r="BR201" s="23"/>
      <c r="BS201" s="23"/>
      <c r="BT201" s="24"/>
      <c r="BU201" s="25"/>
    </row>
    <row r="202" spans="1:73" s="22" customFormat="1" ht="28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1"/>
      <c r="AJ202" s="20"/>
      <c r="AK202" s="21"/>
      <c r="AL202" s="200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0"/>
      <c r="BC202" s="20"/>
      <c r="BD202" s="20"/>
      <c r="BE202" s="23"/>
      <c r="BF202" s="23"/>
      <c r="BG202" s="20"/>
      <c r="BH202" s="20"/>
      <c r="BI202" s="21"/>
      <c r="BJ202" s="20"/>
      <c r="BK202" s="23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37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0"/>
      <c r="BE203" s="23"/>
      <c r="BF203" s="23"/>
      <c r="BG203" s="20"/>
      <c r="BH203" s="20"/>
      <c r="BI203" s="23"/>
      <c r="BJ203" s="20"/>
      <c r="BK203" s="23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2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0"/>
      <c r="BE204" s="23"/>
      <c r="BF204" s="23"/>
      <c r="BG204" s="20"/>
      <c r="BH204" s="20"/>
      <c r="BI204" s="23"/>
      <c r="BJ204" s="20"/>
      <c r="BK204" s="23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2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199"/>
      <c r="N205" s="20"/>
      <c r="O205" s="20"/>
      <c r="P205" s="20"/>
      <c r="Q205" s="20"/>
      <c r="R205" s="20"/>
      <c r="S205" s="20"/>
      <c r="T205" s="20"/>
      <c r="U205" s="20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0"/>
      <c r="BE205" s="23"/>
      <c r="BF205" s="23"/>
      <c r="BG205" s="20"/>
      <c r="BH205" s="20"/>
      <c r="BI205" s="23"/>
      <c r="BJ205" s="20"/>
      <c r="BK205" s="23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22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00"/>
      <c r="BE206" s="23"/>
      <c r="BF206" s="23"/>
      <c r="BG206" s="20"/>
      <c r="BH206" s="20"/>
      <c r="BI206" s="23"/>
      <c r="BJ206" s="20"/>
      <c r="BK206" s="23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84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0"/>
      <c r="BE207" s="21"/>
      <c r="BF207" s="21"/>
      <c r="BG207" s="20"/>
      <c r="BH207" s="20"/>
      <c r="BI207" s="23"/>
      <c r="BJ207" s="20"/>
      <c r="BK207" s="23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84.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0"/>
      <c r="BE208" s="23"/>
      <c r="BF208" s="23"/>
      <c r="BG208" s="20"/>
      <c r="BH208" s="20"/>
      <c r="BI208" s="23"/>
      <c r="BJ208" s="20"/>
      <c r="BK208" s="23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409.6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0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204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0"/>
      <c r="BE210" s="20"/>
      <c r="BF210" s="20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01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182"/>
      <c r="AM211" s="21"/>
      <c r="AN211" s="21"/>
      <c r="AO211" s="21"/>
      <c r="AP211" s="21"/>
      <c r="AQ211" s="21"/>
      <c r="AR211" s="21"/>
      <c r="AS211" s="21"/>
      <c r="AT211" s="182"/>
      <c r="AU211" s="21"/>
      <c r="AV211" s="182"/>
      <c r="AW211" s="21"/>
      <c r="AX211" s="21"/>
      <c r="AY211" s="21"/>
      <c r="AZ211" s="21"/>
      <c r="BA211" s="21"/>
      <c r="BB211" s="21"/>
      <c r="BC211" s="21"/>
      <c r="BD211" s="200"/>
      <c r="BE211" s="23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9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1"/>
      <c r="AJ212" s="21"/>
      <c r="AK212" s="21"/>
      <c r="AL212" s="200"/>
      <c r="AM212" s="21"/>
      <c r="AN212" s="20"/>
      <c r="AO212" s="21"/>
      <c r="AP212" s="21"/>
      <c r="AQ212" s="21"/>
      <c r="AR212" s="21"/>
      <c r="AS212" s="21"/>
      <c r="AT212" s="200"/>
      <c r="AU212" s="21"/>
      <c r="AV212" s="182"/>
      <c r="AW212" s="21"/>
      <c r="AX212" s="21"/>
      <c r="AY212" s="21"/>
      <c r="AZ212" s="21"/>
      <c r="BA212" s="21"/>
      <c r="BB212" s="21"/>
      <c r="BC212" s="21"/>
      <c r="BD212" s="200"/>
      <c r="BE212" s="21"/>
      <c r="BF212" s="21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52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182"/>
      <c r="AM213" s="21"/>
      <c r="AN213" s="21"/>
      <c r="AO213" s="21"/>
      <c r="AP213" s="21"/>
      <c r="AQ213" s="21"/>
      <c r="AR213" s="21"/>
      <c r="AS213" s="21"/>
      <c r="AT213" s="182"/>
      <c r="AU213" s="21"/>
      <c r="AV213" s="182"/>
      <c r="AW213" s="21"/>
      <c r="AX213" s="21"/>
      <c r="AY213" s="21"/>
      <c r="AZ213" s="21"/>
      <c r="BA213" s="21"/>
      <c r="BB213" s="21"/>
      <c r="BC213" s="21"/>
      <c r="BD213" s="200"/>
      <c r="BE213" s="18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2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182"/>
      <c r="AM214" s="21"/>
      <c r="AN214" s="21"/>
      <c r="AO214" s="21"/>
      <c r="AP214" s="21"/>
      <c r="AQ214" s="21"/>
      <c r="AR214" s="21"/>
      <c r="AS214" s="21"/>
      <c r="AT214" s="182"/>
      <c r="AU214" s="21"/>
      <c r="AV214" s="182"/>
      <c r="AW214" s="21"/>
      <c r="AX214" s="21"/>
      <c r="AY214" s="21"/>
      <c r="AZ214" s="21"/>
      <c r="BA214" s="21"/>
      <c r="BB214" s="21"/>
      <c r="BC214" s="21"/>
      <c r="BD214" s="200"/>
      <c r="BE214" s="18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52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182"/>
      <c r="AM215" s="21"/>
      <c r="AN215" s="21"/>
      <c r="AO215" s="21"/>
      <c r="AP215" s="21"/>
      <c r="AQ215" s="21"/>
      <c r="AR215" s="21"/>
      <c r="AS215" s="21"/>
      <c r="AT215" s="182"/>
      <c r="AU215" s="21"/>
      <c r="AV215" s="182"/>
      <c r="AW215" s="21"/>
      <c r="AX215" s="21"/>
      <c r="AY215" s="21"/>
      <c r="AZ215" s="21"/>
      <c r="BA215" s="21"/>
      <c r="BB215" s="21"/>
      <c r="BC215" s="21"/>
      <c r="BD215" s="200"/>
      <c r="BE215" s="18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52.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182"/>
      <c r="AM216" s="21"/>
      <c r="AN216" s="21"/>
      <c r="AO216" s="21"/>
      <c r="AP216" s="21"/>
      <c r="AQ216" s="21"/>
      <c r="AR216" s="21"/>
      <c r="AS216" s="21"/>
      <c r="AT216" s="182"/>
      <c r="AU216" s="21"/>
      <c r="AV216" s="182"/>
      <c r="AW216" s="21"/>
      <c r="AX216" s="21"/>
      <c r="AY216" s="21"/>
      <c r="AZ216" s="21"/>
      <c r="BA216" s="21"/>
      <c r="BB216" s="21"/>
      <c r="BC216" s="21"/>
      <c r="BD216" s="200"/>
      <c r="BE216" s="183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52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82"/>
      <c r="AM217" s="21"/>
      <c r="AN217" s="21"/>
      <c r="AO217" s="21"/>
      <c r="AP217" s="21"/>
      <c r="AQ217" s="21"/>
      <c r="AR217" s="21"/>
      <c r="AS217" s="21"/>
      <c r="AT217" s="182"/>
      <c r="AU217" s="21"/>
      <c r="AV217" s="182"/>
      <c r="AW217" s="21"/>
      <c r="AX217" s="21"/>
      <c r="AY217" s="21"/>
      <c r="AZ217" s="21"/>
      <c r="BA217" s="21"/>
      <c r="BB217" s="21"/>
      <c r="BC217" s="21"/>
      <c r="BD217" s="200"/>
      <c r="BE217" s="18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409.6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1"/>
      <c r="AJ218" s="21"/>
      <c r="AK218" s="21"/>
      <c r="AL218" s="200"/>
      <c r="AM218" s="21"/>
      <c r="AN218" s="21"/>
      <c r="AO218" s="21"/>
      <c r="AP218" s="21"/>
      <c r="AQ218" s="21"/>
      <c r="AR218" s="21"/>
      <c r="AS218" s="21"/>
      <c r="AT218" s="200"/>
      <c r="AU218" s="21"/>
      <c r="AV218" s="200"/>
      <c r="AW218" s="23"/>
      <c r="AX218" s="21"/>
      <c r="AY218" s="21"/>
      <c r="AZ218" s="21"/>
      <c r="BA218" s="21"/>
      <c r="BB218" s="21"/>
      <c r="BC218" s="21"/>
      <c r="BD218" s="200"/>
      <c r="BE218" s="21"/>
      <c r="BF218" s="21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2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3"/>
      <c r="AJ219" s="20"/>
      <c r="AK219" s="21"/>
      <c r="AL219" s="200"/>
      <c r="AM219" s="23"/>
      <c r="AN219" s="20"/>
      <c r="AO219" s="21"/>
      <c r="AP219" s="21"/>
      <c r="AQ219" s="21"/>
      <c r="AR219" s="21"/>
      <c r="AS219" s="21"/>
      <c r="AT219" s="200"/>
      <c r="AU219" s="23"/>
      <c r="AV219" s="200"/>
      <c r="AW219" s="23"/>
      <c r="AX219" s="21"/>
      <c r="AY219" s="21"/>
      <c r="AZ219" s="21"/>
      <c r="BA219" s="21"/>
      <c r="BB219" s="21"/>
      <c r="BC219" s="21"/>
      <c r="BD219" s="200"/>
      <c r="BE219" s="23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52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3"/>
      <c r="AJ220" s="20"/>
      <c r="AK220" s="21"/>
      <c r="AL220" s="200"/>
      <c r="AM220" s="23"/>
      <c r="AN220" s="20"/>
      <c r="AO220" s="21"/>
      <c r="AP220" s="21"/>
      <c r="AQ220" s="21"/>
      <c r="AR220" s="21"/>
      <c r="AS220" s="21"/>
      <c r="AT220" s="200"/>
      <c r="AU220" s="23"/>
      <c r="AV220" s="200"/>
      <c r="AW220" s="23"/>
      <c r="AX220" s="21"/>
      <c r="AY220" s="21"/>
      <c r="AZ220" s="21"/>
      <c r="BA220" s="21"/>
      <c r="BB220" s="21"/>
      <c r="BC220" s="21"/>
      <c r="BD220" s="200"/>
      <c r="BE220" s="23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52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3"/>
      <c r="AJ221" s="20"/>
      <c r="AK221" s="21"/>
      <c r="AL221" s="200"/>
      <c r="AM221" s="23"/>
      <c r="AN221" s="20"/>
      <c r="AO221" s="21"/>
      <c r="AP221" s="21"/>
      <c r="AQ221" s="21"/>
      <c r="AR221" s="21"/>
      <c r="AS221" s="21"/>
      <c r="AT221" s="200"/>
      <c r="AU221" s="23"/>
      <c r="AV221" s="200"/>
      <c r="AW221" s="23"/>
      <c r="AX221" s="21"/>
      <c r="AY221" s="21"/>
      <c r="AZ221" s="21"/>
      <c r="BA221" s="21"/>
      <c r="BB221" s="21"/>
      <c r="BC221" s="21"/>
      <c r="BD221" s="200"/>
      <c r="BE221" s="2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2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3"/>
      <c r="AJ222" s="20"/>
      <c r="AK222" s="21"/>
      <c r="AL222" s="200"/>
      <c r="AM222" s="23"/>
      <c r="AN222" s="20"/>
      <c r="AO222" s="21"/>
      <c r="AP222" s="21"/>
      <c r="AQ222" s="21"/>
      <c r="AR222" s="21"/>
      <c r="AS222" s="21"/>
      <c r="AT222" s="200"/>
      <c r="AU222" s="23"/>
      <c r="AV222" s="200"/>
      <c r="AW222" s="23"/>
      <c r="AX222" s="21"/>
      <c r="AY222" s="21"/>
      <c r="AZ222" s="21"/>
      <c r="BA222" s="21"/>
      <c r="BB222" s="21"/>
      <c r="BC222" s="21"/>
      <c r="BD222" s="200"/>
      <c r="BE222" s="23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349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0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3"/>
      <c r="AJ223" s="23"/>
      <c r="AK223" s="21"/>
      <c r="AL223" s="200"/>
      <c r="AM223" s="20"/>
      <c r="AN223" s="20"/>
      <c r="AO223" s="21"/>
      <c r="AP223" s="21"/>
      <c r="AQ223" s="21"/>
      <c r="AR223" s="21"/>
      <c r="AS223" s="21"/>
      <c r="AT223" s="200"/>
      <c r="AU223" s="23"/>
      <c r="AV223" s="200"/>
      <c r="AW223" s="20"/>
      <c r="AX223" s="21"/>
      <c r="AY223" s="21"/>
      <c r="AZ223" s="21"/>
      <c r="BA223" s="21"/>
      <c r="BB223" s="21"/>
      <c r="BC223" s="21"/>
      <c r="BD223" s="200"/>
      <c r="BE223" s="23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37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3"/>
      <c r="R224" s="23"/>
      <c r="S224" s="20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0"/>
      <c r="BE224" s="18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409.6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0"/>
      <c r="BC225" s="20"/>
      <c r="BD225" s="200"/>
      <c r="BE225" s="23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80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0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80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0"/>
      <c r="BE227" s="183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80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0"/>
      <c r="BE228" s="21"/>
      <c r="BF228" s="20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80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0"/>
      <c r="BE229" s="18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409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0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44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0"/>
      <c r="BE231" s="18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336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0"/>
      <c r="BE232" s="18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0"/>
      <c r="BC233" s="20"/>
      <c r="BD233" s="20"/>
      <c r="BE233" s="18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0"/>
      <c r="BE234" s="18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229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0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2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2"/>
      <c r="AM236" s="21"/>
      <c r="AN236" s="21"/>
      <c r="AO236" s="21"/>
      <c r="AP236" s="21"/>
      <c r="AQ236" s="21"/>
      <c r="AR236" s="21"/>
      <c r="AS236" s="21"/>
      <c r="AT236" s="182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0"/>
      <c r="BE236" s="18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4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3"/>
      <c r="AJ237" s="23"/>
      <c r="AK237" s="21"/>
      <c r="AL237" s="200"/>
      <c r="AM237" s="23"/>
      <c r="AN237" s="20"/>
      <c r="AO237" s="21"/>
      <c r="AP237" s="21"/>
      <c r="AQ237" s="21"/>
      <c r="AR237" s="21"/>
      <c r="AS237" s="21"/>
      <c r="AT237" s="200"/>
      <c r="AU237" s="23"/>
      <c r="AV237" s="21"/>
      <c r="AW237" s="21"/>
      <c r="AX237" s="21"/>
      <c r="AY237" s="21"/>
      <c r="AZ237" s="21"/>
      <c r="BA237" s="21"/>
      <c r="BB237" s="21"/>
      <c r="BC237" s="21"/>
      <c r="BD237" s="200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49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0"/>
      <c r="AI238" s="23"/>
      <c r="AJ238" s="23"/>
      <c r="AK238" s="21"/>
      <c r="AL238" s="200"/>
      <c r="AM238" s="23"/>
      <c r="AN238" s="20"/>
      <c r="AO238" s="21"/>
      <c r="AP238" s="21"/>
      <c r="AQ238" s="21"/>
      <c r="AR238" s="21"/>
      <c r="AS238" s="21"/>
      <c r="AT238" s="200"/>
      <c r="AU238" s="23"/>
      <c r="AV238" s="21"/>
      <c r="AW238" s="21"/>
      <c r="AX238" s="21"/>
      <c r="AY238" s="21"/>
      <c r="AZ238" s="21"/>
      <c r="BA238" s="21"/>
      <c r="BB238" s="21"/>
      <c r="BC238" s="21"/>
      <c r="BD238" s="200"/>
      <c r="BE238" s="18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34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0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47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0"/>
      <c r="BE240" s="18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9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0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0"/>
      <c r="BE242" s="18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409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0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44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0"/>
      <c r="BE244" s="18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41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0"/>
      <c r="BE245" s="21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41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00"/>
      <c r="BE246" s="18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01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0"/>
      <c r="BC247" s="20"/>
      <c r="BD247" s="200"/>
      <c r="BE247" s="21"/>
      <c r="BF247" s="21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24.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0"/>
      <c r="BE248" s="18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24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0"/>
      <c r="BE249" s="18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9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0"/>
      <c r="BE250" s="21"/>
      <c r="BF250" s="21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9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0"/>
      <c r="BE251" s="18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9.6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0"/>
      <c r="BE252" s="21"/>
      <c r="BF252" s="21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41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0"/>
      <c r="BE253" s="18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37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0"/>
      <c r="BE254" s="21"/>
      <c r="BF254" s="21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74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0"/>
      <c r="BE255" s="183"/>
      <c r="BF255" s="20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9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0"/>
      <c r="BC256" s="20"/>
      <c r="BD256" s="200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59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0"/>
      <c r="BE257" s="18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59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0"/>
      <c r="BE258" s="18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49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0"/>
      <c r="BE259" s="23"/>
      <c r="BF259" s="23"/>
      <c r="BG259" s="20"/>
      <c r="BH259" s="20"/>
      <c r="BI259" s="23"/>
      <c r="BJ259" s="20"/>
      <c r="BK259" s="23"/>
      <c r="BL259" s="20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27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0"/>
      <c r="AQ260" s="23"/>
      <c r="AR260" s="20"/>
      <c r="AS260" s="21"/>
      <c r="AT260" s="21"/>
      <c r="AU260" s="21"/>
      <c r="AV260" s="21"/>
      <c r="AW260" s="21"/>
      <c r="AX260" s="21"/>
      <c r="AY260" s="21"/>
      <c r="AZ260" s="21"/>
      <c r="BA260" s="21"/>
      <c r="BB260" s="20"/>
      <c r="BC260" s="21"/>
      <c r="BD260" s="200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50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0"/>
      <c r="R261" s="20"/>
      <c r="S261" s="20"/>
      <c r="T261" s="20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0"/>
      <c r="AQ261" s="23"/>
      <c r="AR261" s="20"/>
      <c r="AS261" s="21"/>
      <c r="AT261" s="21"/>
      <c r="AU261" s="21"/>
      <c r="AV261" s="21"/>
      <c r="AW261" s="21"/>
      <c r="AX261" s="21"/>
      <c r="AY261" s="21"/>
      <c r="AZ261" s="21"/>
      <c r="BA261" s="21"/>
      <c r="BB261" s="20"/>
      <c r="BC261" s="20"/>
      <c r="BD261" s="200"/>
      <c r="BE261" s="18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42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0"/>
      <c r="AQ262" s="23"/>
      <c r="AR262" s="20"/>
      <c r="AS262" s="21"/>
      <c r="AT262" s="21"/>
      <c r="AU262" s="21"/>
      <c r="AV262" s="21"/>
      <c r="AW262" s="21"/>
      <c r="AX262" s="21"/>
      <c r="AY262" s="21"/>
      <c r="AZ262" s="21"/>
      <c r="BA262" s="21"/>
      <c r="BB262" s="20"/>
      <c r="BC262" s="20"/>
      <c r="BD262" s="200"/>
      <c r="BE262" s="183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59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00"/>
      <c r="AU263" s="20"/>
      <c r="AV263" s="21"/>
      <c r="AW263" s="21"/>
      <c r="AX263" s="21"/>
      <c r="AY263" s="21"/>
      <c r="AZ263" s="21"/>
      <c r="BA263" s="21"/>
      <c r="BB263" s="21"/>
      <c r="BC263" s="21"/>
      <c r="BD263" s="200"/>
      <c r="BE263" s="18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59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50"/>
      <c r="N264" s="20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0"/>
      <c r="BE264" s="183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59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51"/>
      <c r="N265" s="20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0"/>
      <c r="BE265" s="18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409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0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56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0"/>
      <c r="BE267" s="18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409.6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0"/>
      <c r="BE268" s="21"/>
      <c r="BF268" s="21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52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0"/>
      <c r="BE269" s="18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09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0"/>
      <c r="BE270" s="21"/>
      <c r="BF270" s="21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09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2"/>
      <c r="AM271" s="21"/>
      <c r="AN271" s="21"/>
      <c r="AO271" s="21"/>
      <c r="AP271" s="21"/>
      <c r="AQ271" s="21"/>
      <c r="AR271" s="21"/>
      <c r="AS271" s="21"/>
      <c r="AT271" s="182"/>
      <c r="AU271" s="21"/>
      <c r="AV271" s="21"/>
      <c r="AW271" s="21"/>
      <c r="AX271" s="21"/>
      <c r="AY271" s="21"/>
      <c r="AZ271" s="21"/>
      <c r="BA271" s="21"/>
      <c r="BB271" s="21"/>
      <c r="BC271" s="21"/>
      <c r="BD271" s="200"/>
      <c r="BE271" s="18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89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3"/>
      <c r="AJ272" s="23"/>
      <c r="AK272" s="21"/>
      <c r="AL272" s="200"/>
      <c r="AM272" s="20"/>
      <c r="AN272" s="20"/>
      <c r="AO272" s="21"/>
      <c r="AP272" s="21"/>
      <c r="AQ272" s="21"/>
      <c r="AR272" s="21"/>
      <c r="AS272" s="21"/>
      <c r="AT272" s="200"/>
      <c r="AU272" s="23"/>
      <c r="AV272" s="21"/>
      <c r="AW272" s="21"/>
      <c r="AX272" s="21"/>
      <c r="AY272" s="21"/>
      <c r="AZ272" s="21"/>
      <c r="BA272" s="21"/>
      <c r="BB272" s="21"/>
      <c r="BC272" s="21"/>
      <c r="BD272" s="200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89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0"/>
      <c r="AI273" s="23"/>
      <c r="AJ273" s="23"/>
      <c r="AK273" s="21"/>
      <c r="AL273" s="200"/>
      <c r="AM273" s="20"/>
      <c r="AN273" s="20"/>
      <c r="AO273" s="21"/>
      <c r="AP273" s="21"/>
      <c r="AQ273" s="21"/>
      <c r="AR273" s="21"/>
      <c r="AS273" s="21"/>
      <c r="AT273" s="200"/>
      <c r="AU273" s="23"/>
      <c r="AV273" s="21"/>
      <c r="AW273" s="21"/>
      <c r="AX273" s="21"/>
      <c r="AY273" s="21"/>
      <c r="AZ273" s="21"/>
      <c r="BA273" s="21"/>
      <c r="BB273" s="21"/>
      <c r="BC273" s="21"/>
      <c r="BD273" s="200"/>
      <c r="BE273" s="2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04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0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47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0"/>
      <c r="BE275" s="18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52.2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0"/>
      <c r="BE276" s="18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0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0"/>
      <c r="BE277" s="18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0"/>
      <c r="BE278" s="183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409.6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0"/>
      <c r="AI279" s="21"/>
      <c r="AJ279" s="21"/>
      <c r="AK279" s="21"/>
      <c r="AL279" s="200"/>
      <c r="AM279" s="21"/>
      <c r="AN279" s="21"/>
      <c r="AO279" s="21"/>
      <c r="AP279" s="21"/>
      <c r="AQ279" s="21"/>
      <c r="AR279" s="21"/>
      <c r="AS279" s="21"/>
      <c r="AT279" s="200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0"/>
      <c r="BE279" s="21"/>
      <c r="BF279" s="21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0"/>
      <c r="BE280" s="18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00"/>
      <c r="BE281" s="18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0"/>
      <c r="BE282" s="18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0"/>
      <c r="BE283" s="18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0"/>
      <c r="BE284" s="21"/>
      <c r="BF284" s="21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0"/>
      <c r="BE285" s="183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0"/>
      <c r="BE286" s="18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0"/>
      <c r="BE287" s="21"/>
      <c r="BF287" s="20"/>
      <c r="BG287" s="20"/>
      <c r="BH287" s="20"/>
      <c r="BI287" s="23"/>
      <c r="BJ287" s="20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0"/>
      <c r="BE288" s="18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0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0"/>
      <c r="BE289" s="18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409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1"/>
      <c r="AJ290" s="21"/>
      <c r="AK290" s="21"/>
      <c r="AL290" s="200"/>
      <c r="AM290" s="21"/>
      <c r="AN290" s="20"/>
      <c r="AO290" s="21"/>
      <c r="AP290" s="21"/>
      <c r="AQ290" s="21"/>
      <c r="AR290" s="21"/>
      <c r="AS290" s="21"/>
      <c r="AT290" s="200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0"/>
      <c r="BE290" s="21"/>
      <c r="BF290" s="21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2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0"/>
      <c r="BE291" s="18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9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0"/>
      <c r="BE292" s="18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0"/>
      <c r="BE293" s="183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92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0"/>
      <c r="BE294" s="18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92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0"/>
      <c r="BE295" s="18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92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0"/>
      <c r="O296" s="20"/>
      <c r="P296" s="20"/>
      <c r="Q296" s="20"/>
      <c r="R296" s="20"/>
      <c r="S296" s="20"/>
      <c r="T296" s="20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0"/>
      <c r="BE296" s="18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2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00"/>
      <c r="AM297" s="21"/>
      <c r="AN297" s="20"/>
      <c r="AO297" s="21"/>
      <c r="AP297" s="21"/>
      <c r="AQ297" s="21"/>
      <c r="AR297" s="21"/>
      <c r="AS297" s="21"/>
      <c r="AT297" s="200"/>
      <c r="AU297" s="21"/>
      <c r="AV297" s="21"/>
      <c r="AW297" s="21"/>
      <c r="AX297" s="21"/>
      <c r="AY297" s="21"/>
      <c r="AZ297" s="21"/>
      <c r="BA297" s="21"/>
      <c r="BB297" s="21"/>
      <c r="BC297" s="21"/>
      <c r="BD297" s="200"/>
      <c r="BE297" s="21"/>
      <c r="BF297" s="21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92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00"/>
      <c r="BE298" s="18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2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0"/>
      <c r="P299" s="20"/>
      <c r="Q299" s="20"/>
      <c r="R299" s="20"/>
      <c r="S299" s="20"/>
      <c r="T299" s="20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0"/>
      <c r="BE299" s="18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0"/>
      <c r="BE300" s="18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0"/>
      <c r="BE301" s="18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0"/>
      <c r="BE302" s="18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0"/>
      <c r="BE303" s="183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09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0"/>
      <c r="BE304" s="23"/>
      <c r="BF304" s="23"/>
      <c r="BG304" s="20"/>
      <c r="BH304" s="20"/>
      <c r="BI304" s="23"/>
      <c r="BJ304" s="20"/>
      <c r="BK304" s="23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6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0"/>
      <c r="BE305" s="2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51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0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14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0"/>
      <c r="BE307" s="2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409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3"/>
      <c r="AJ308" s="20"/>
      <c r="AK308" s="21"/>
      <c r="AL308" s="200"/>
      <c r="AM308" s="23"/>
      <c r="AN308" s="20"/>
      <c r="AO308" s="21"/>
      <c r="AP308" s="21"/>
      <c r="AQ308" s="21"/>
      <c r="AR308" s="21"/>
      <c r="AS308" s="21"/>
      <c r="AT308" s="200"/>
      <c r="AU308" s="23"/>
      <c r="AV308" s="21"/>
      <c r="AW308" s="21"/>
      <c r="AX308" s="21"/>
      <c r="AY308" s="21"/>
      <c r="AZ308" s="21"/>
      <c r="BA308" s="21"/>
      <c r="BB308" s="21"/>
      <c r="BC308" s="21"/>
      <c r="BD308" s="200"/>
      <c r="BE308" s="2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26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0"/>
      <c r="BE309" s="18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26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0"/>
      <c r="BE310" s="18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26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66"/>
      <c r="M311" s="66"/>
      <c r="N311" s="66"/>
      <c r="O311" s="28"/>
      <c r="P311" s="66"/>
      <c r="Q311" s="66"/>
      <c r="R311" s="66"/>
      <c r="S311" s="66"/>
      <c r="T311" s="66"/>
      <c r="U311" s="28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0"/>
      <c r="BE311" s="18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26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0"/>
      <c r="BE312" s="18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39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0"/>
      <c r="BE313" s="2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54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2"/>
      <c r="AM314" s="21"/>
      <c r="AN314" s="21"/>
      <c r="AO314" s="21"/>
      <c r="AP314" s="21"/>
      <c r="AQ314" s="21"/>
      <c r="AR314" s="21"/>
      <c r="AS314" s="21"/>
      <c r="AT314" s="182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0"/>
      <c r="BE314" s="18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19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"/>
      <c r="AI315" s="23"/>
      <c r="AJ315" s="23"/>
      <c r="AK315" s="21"/>
      <c r="AL315" s="200"/>
      <c r="AM315" s="20"/>
      <c r="AN315" s="20"/>
      <c r="AO315" s="21"/>
      <c r="AP315" s="21"/>
      <c r="AQ315" s="21"/>
      <c r="AR315" s="21"/>
      <c r="AS315" s="21"/>
      <c r="AT315" s="200"/>
      <c r="AU315" s="23"/>
      <c r="AV315" s="21"/>
      <c r="AW315" s="21"/>
      <c r="AX315" s="21"/>
      <c r="AY315" s="21"/>
      <c r="AZ315" s="21"/>
      <c r="BA315" s="21"/>
      <c r="BB315" s="21"/>
      <c r="BC315" s="21"/>
      <c r="BD315" s="200"/>
      <c r="BE315" s="2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9.6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1"/>
      <c r="AJ316" s="21"/>
      <c r="AK316" s="21"/>
      <c r="AL316" s="200"/>
      <c r="AM316" s="21"/>
      <c r="AN316" s="21"/>
      <c r="AO316" s="21"/>
      <c r="AP316" s="21"/>
      <c r="AQ316" s="21"/>
      <c r="AR316" s="21"/>
      <c r="AS316" s="21"/>
      <c r="AT316" s="200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0"/>
      <c r="BE316" s="21"/>
      <c r="BF316" s="21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6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0"/>
      <c r="BE317" s="2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51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0"/>
      <c r="BE318" s="18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36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0"/>
      <c r="BE319" s="23"/>
      <c r="BF319" s="23"/>
      <c r="BG319" s="20"/>
      <c r="BH319" s="20"/>
      <c r="BI319" s="23"/>
      <c r="BJ319" s="20"/>
      <c r="BK319" s="23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49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0"/>
      <c r="BE320" s="18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11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0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0"/>
      <c r="BE321" s="18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14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0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0"/>
      <c r="BE322" s="18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89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0"/>
      <c r="BC323" s="20"/>
      <c r="BD323" s="200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4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00"/>
      <c r="AU324" s="20"/>
      <c r="AV324" s="21"/>
      <c r="AW324" s="21"/>
      <c r="AX324" s="21"/>
      <c r="AY324" s="21"/>
      <c r="AZ324" s="21"/>
      <c r="BA324" s="21"/>
      <c r="BB324" s="21"/>
      <c r="BC324" s="21"/>
      <c r="BD324" s="200"/>
      <c r="BE324" s="18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4.2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00"/>
      <c r="AU325" s="20"/>
      <c r="AV325" s="21"/>
      <c r="AW325" s="21"/>
      <c r="AX325" s="21"/>
      <c r="AY325" s="21"/>
      <c r="AZ325" s="21"/>
      <c r="BA325" s="21"/>
      <c r="BB325" s="21"/>
      <c r="BC325" s="21"/>
      <c r="BD325" s="200"/>
      <c r="BE325" s="18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64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0"/>
      <c r="BE326" s="183"/>
      <c r="BF326" s="23"/>
      <c r="BG326" s="20"/>
      <c r="BH326" s="20"/>
      <c r="BI326" s="23"/>
      <c r="BJ326" s="20"/>
      <c r="BK326" s="21"/>
      <c r="BL326" s="20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4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00"/>
      <c r="AU327" s="20"/>
      <c r="AV327" s="21"/>
      <c r="AW327" s="21"/>
      <c r="AX327" s="21"/>
      <c r="AY327" s="21"/>
      <c r="AZ327" s="21"/>
      <c r="BA327" s="21"/>
      <c r="BB327" s="21"/>
      <c r="BC327" s="21"/>
      <c r="BD327" s="200"/>
      <c r="BE327" s="18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4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0"/>
      <c r="BE328" s="18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31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0"/>
      <c r="BC329" s="20"/>
      <c r="BD329" s="20"/>
      <c r="BE329" s="183"/>
      <c r="BF329" s="23"/>
      <c r="BG329" s="20"/>
      <c r="BH329" s="20"/>
      <c r="BI329" s="29"/>
      <c r="BJ329" s="20"/>
      <c r="BK329" s="29"/>
      <c r="BL329" s="20"/>
      <c r="BM329" s="20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31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0"/>
      <c r="BE330" s="183"/>
      <c r="BF330" s="23"/>
      <c r="BG330" s="20"/>
      <c r="BH330" s="20"/>
      <c r="BI330" s="29"/>
      <c r="BJ330" s="20"/>
      <c r="BK330" s="29"/>
      <c r="BL330" s="20"/>
      <c r="BM330" s="20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82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0"/>
      <c r="BC331" s="20"/>
      <c r="BD331" s="200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82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2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0"/>
      <c r="BC332" s="20"/>
      <c r="BD332" s="200"/>
      <c r="BE332" s="18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77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2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0"/>
      <c r="BC333" s="20"/>
      <c r="BD333" s="200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77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2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0"/>
      <c r="BE334" s="18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77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2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0"/>
      <c r="BE335" s="18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67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2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0"/>
      <c r="BC336" s="20"/>
      <c r="BD336" s="200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67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2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0"/>
      <c r="BE337" s="18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67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2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0"/>
      <c r="BE338" s="18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8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0"/>
      <c r="AJ339" s="20"/>
      <c r="AK339" s="21"/>
      <c r="AL339" s="200"/>
      <c r="AM339" s="20"/>
      <c r="AN339" s="20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0"/>
      <c r="BE339" s="23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38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182"/>
      <c r="AE340" s="21"/>
      <c r="AF340" s="21"/>
      <c r="AG340" s="21"/>
      <c r="AH340" s="20"/>
      <c r="AI340" s="20"/>
      <c r="AJ340" s="20"/>
      <c r="AK340" s="21"/>
      <c r="AL340" s="200"/>
      <c r="AM340" s="20"/>
      <c r="AN340" s="20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0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53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182"/>
      <c r="AE341" s="21"/>
      <c r="AF341" s="21"/>
      <c r="AG341" s="21"/>
      <c r="AH341" s="20"/>
      <c r="AI341" s="20"/>
      <c r="AJ341" s="20"/>
      <c r="AK341" s="21"/>
      <c r="AL341" s="200"/>
      <c r="AM341" s="20"/>
      <c r="AN341" s="20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0"/>
      <c r="BE341" s="18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8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182"/>
      <c r="AE342" s="21"/>
      <c r="AF342" s="21"/>
      <c r="AG342" s="21"/>
      <c r="AH342" s="21"/>
      <c r="AI342" s="21"/>
      <c r="AJ342" s="21"/>
      <c r="AK342" s="21"/>
      <c r="AL342" s="182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0"/>
      <c r="BE342" s="18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408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00"/>
      <c r="AE343" s="23"/>
      <c r="AF343" s="23"/>
      <c r="AG343" s="23"/>
      <c r="AH343" s="20"/>
      <c r="AI343" s="21"/>
      <c r="AJ343" s="21"/>
      <c r="AK343" s="21"/>
      <c r="AL343" s="200"/>
      <c r="AM343" s="20"/>
      <c r="AN343" s="20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0"/>
      <c r="BE343" s="18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408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0"/>
      <c r="BC344" s="20"/>
      <c r="BD344" s="200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59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0"/>
      <c r="BE345" s="18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59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0"/>
      <c r="BE346" s="18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41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0"/>
      <c r="BE347" s="18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8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00"/>
      <c r="AE348" s="23"/>
      <c r="AF348" s="23"/>
      <c r="AG348" s="23"/>
      <c r="AH348" s="23"/>
      <c r="AI348" s="21"/>
      <c r="AJ348" s="21"/>
      <c r="AK348" s="21"/>
      <c r="AL348" s="200"/>
      <c r="AM348" s="20"/>
      <c r="AN348" s="20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00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63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00"/>
      <c r="AE349" s="23"/>
      <c r="AF349" s="23"/>
      <c r="AG349" s="23"/>
      <c r="AH349" s="23"/>
      <c r="AI349" s="21"/>
      <c r="AJ349" s="21"/>
      <c r="AK349" s="21"/>
      <c r="AL349" s="200"/>
      <c r="AM349" s="20"/>
      <c r="AN349" s="20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0"/>
      <c r="BE349" s="20"/>
      <c r="BF349" s="20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6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3"/>
      <c r="AJ350" s="23"/>
      <c r="AK350" s="21"/>
      <c r="AL350" s="200"/>
      <c r="AM350" s="23"/>
      <c r="AN350" s="23"/>
      <c r="AO350" s="21"/>
      <c r="AP350" s="21"/>
      <c r="AQ350" s="21"/>
      <c r="AR350" s="21"/>
      <c r="AS350" s="21"/>
      <c r="AT350" s="200"/>
      <c r="AU350" s="23"/>
      <c r="AV350" s="21"/>
      <c r="AW350" s="21"/>
      <c r="AX350" s="21"/>
      <c r="AY350" s="21"/>
      <c r="AZ350" s="21"/>
      <c r="BA350" s="21"/>
      <c r="BB350" s="21"/>
      <c r="BC350" s="21"/>
      <c r="BD350" s="200"/>
      <c r="BE350" s="20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3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0"/>
      <c r="BE351" s="20"/>
      <c r="BF351" s="20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3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0"/>
      <c r="BE352" s="20"/>
      <c r="BF352" s="20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3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00"/>
      <c r="BE353" s="20"/>
      <c r="BF353" s="20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3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0"/>
      <c r="BE354" s="20"/>
      <c r="BF354" s="20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54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0"/>
      <c r="BE355" s="2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19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0"/>
      <c r="BE356" s="20"/>
      <c r="BF356" s="20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31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0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49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0"/>
      <c r="BE358" s="2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52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00"/>
      <c r="BE359" s="2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71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0"/>
      <c r="BE360" s="20"/>
      <c r="BF360" s="20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409.6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0"/>
      <c r="BE361" s="23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69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2"/>
      <c r="AM362" s="21"/>
      <c r="AN362" s="21"/>
      <c r="AO362" s="21"/>
      <c r="AP362" s="21"/>
      <c r="AQ362" s="21"/>
      <c r="AR362" s="21"/>
      <c r="AS362" s="21"/>
      <c r="AT362" s="182"/>
      <c r="AU362" s="21"/>
      <c r="AV362" s="182"/>
      <c r="AW362" s="21"/>
      <c r="AX362" s="21"/>
      <c r="AY362" s="21"/>
      <c r="AZ362" s="21"/>
      <c r="BA362" s="21"/>
      <c r="BB362" s="21"/>
      <c r="BC362" s="21"/>
      <c r="BD362" s="200"/>
      <c r="BE362" s="183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34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2"/>
      <c r="AM363" s="21"/>
      <c r="AN363" s="21"/>
      <c r="AO363" s="21"/>
      <c r="AP363" s="21"/>
      <c r="AQ363" s="21"/>
      <c r="AR363" s="21"/>
      <c r="AS363" s="21"/>
      <c r="AT363" s="182"/>
      <c r="AU363" s="21"/>
      <c r="AV363" s="182"/>
      <c r="AW363" s="21"/>
      <c r="AX363" s="21"/>
      <c r="AY363" s="21"/>
      <c r="AZ363" s="21"/>
      <c r="BA363" s="21"/>
      <c r="BB363" s="21"/>
      <c r="BC363" s="21"/>
      <c r="BD363" s="200"/>
      <c r="BE363" s="2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82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2"/>
      <c r="AM364" s="21"/>
      <c r="AN364" s="21"/>
      <c r="AO364" s="21"/>
      <c r="AP364" s="21"/>
      <c r="AQ364" s="21"/>
      <c r="AR364" s="21"/>
      <c r="AS364" s="21"/>
      <c r="AT364" s="182"/>
      <c r="AU364" s="21"/>
      <c r="AV364" s="182"/>
      <c r="AW364" s="21"/>
      <c r="AX364" s="21"/>
      <c r="AY364" s="21"/>
      <c r="AZ364" s="21"/>
      <c r="BA364" s="21"/>
      <c r="BB364" s="21"/>
      <c r="BC364" s="21"/>
      <c r="BD364" s="200"/>
      <c r="BE364" s="200"/>
      <c r="BF364" s="20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57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2"/>
      <c r="AM365" s="21"/>
      <c r="AN365" s="21"/>
      <c r="AO365" s="21"/>
      <c r="AP365" s="21"/>
      <c r="AQ365" s="21"/>
      <c r="AR365" s="21"/>
      <c r="AS365" s="21"/>
      <c r="AT365" s="182"/>
      <c r="AU365" s="21"/>
      <c r="AV365" s="182"/>
      <c r="AW365" s="21"/>
      <c r="AX365" s="21"/>
      <c r="AY365" s="21"/>
      <c r="AZ365" s="21"/>
      <c r="BA365" s="21"/>
      <c r="BB365" s="20"/>
      <c r="BC365" s="20"/>
      <c r="BD365" s="200"/>
      <c r="BE365" s="2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44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2"/>
      <c r="AM366" s="21"/>
      <c r="AN366" s="21"/>
      <c r="AO366" s="21"/>
      <c r="AP366" s="21"/>
      <c r="AQ366" s="21"/>
      <c r="AR366" s="21"/>
      <c r="AS366" s="21"/>
      <c r="AT366" s="182"/>
      <c r="AU366" s="21"/>
      <c r="AV366" s="182"/>
      <c r="AW366" s="21"/>
      <c r="AX366" s="21"/>
      <c r="AY366" s="21"/>
      <c r="AZ366" s="21"/>
      <c r="BA366" s="21"/>
      <c r="BB366" s="20"/>
      <c r="BC366" s="20"/>
      <c r="BD366" s="200"/>
      <c r="BE366" s="200"/>
      <c r="BF366" s="20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52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2"/>
      <c r="AM367" s="21"/>
      <c r="AN367" s="21"/>
      <c r="AO367" s="21"/>
      <c r="AP367" s="21"/>
      <c r="AQ367" s="21"/>
      <c r="AR367" s="21"/>
      <c r="AS367" s="21"/>
      <c r="AT367" s="182"/>
      <c r="AU367" s="21"/>
      <c r="AV367" s="182"/>
      <c r="AW367" s="21"/>
      <c r="AX367" s="21"/>
      <c r="AY367" s="21"/>
      <c r="AZ367" s="21"/>
      <c r="BA367" s="21"/>
      <c r="BB367" s="21"/>
      <c r="BC367" s="21"/>
      <c r="BD367" s="200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62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2"/>
      <c r="AM368" s="21"/>
      <c r="AN368" s="21"/>
      <c r="AO368" s="21"/>
      <c r="AP368" s="21"/>
      <c r="AQ368" s="21"/>
      <c r="AR368" s="21"/>
      <c r="AS368" s="21"/>
      <c r="AT368" s="182"/>
      <c r="AU368" s="21"/>
      <c r="AV368" s="182"/>
      <c r="AW368" s="21"/>
      <c r="AX368" s="21"/>
      <c r="AY368" s="21"/>
      <c r="AZ368" s="21"/>
      <c r="BA368" s="21"/>
      <c r="BB368" s="21"/>
      <c r="BC368" s="21"/>
      <c r="BD368" s="200"/>
      <c r="BE368" s="18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54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2"/>
      <c r="AM369" s="21"/>
      <c r="AN369" s="21"/>
      <c r="AO369" s="21"/>
      <c r="AP369" s="21"/>
      <c r="AQ369" s="21"/>
      <c r="AR369" s="21"/>
      <c r="AS369" s="21"/>
      <c r="AT369" s="182"/>
      <c r="AU369" s="21"/>
      <c r="AV369" s="182"/>
      <c r="AW369" s="21"/>
      <c r="AX369" s="21"/>
      <c r="AY369" s="21"/>
      <c r="AZ369" s="21"/>
      <c r="BA369" s="21"/>
      <c r="BB369" s="21"/>
      <c r="BC369" s="21"/>
      <c r="BD369" s="200"/>
      <c r="BE369" s="23"/>
      <c r="BF369" s="20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66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2"/>
      <c r="AM370" s="21"/>
      <c r="AN370" s="21"/>
      <c r="AO370" s="21"/>
      <c r="AP370" s="21"/>
      <c r="AQ370" s="21"/>
      <c r="AR370" s="21"/>
      <c r="AS370" s="21"/>
      <c r="AT370" s="182"/>
      <c r="AU370" s="21"/>
      <c r="AV370" s="182"/>
      <c r="AW370" s="21"/>
      <c r="AX370" s="21"/>
      <c r="AY370" s="21"/>
      <c r="AZ370" s="21"/>
      <c r="BA370" s="21"/>
      <c r="BB370" s="21"/>
      <c r="BC370" s="21"/>
      <c r="BD370" s="200"/>
      <c r="BE370" s="18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81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0"/>
      <c r="T371" s="20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2"/>
      <c r="AM371" s="21"/>
      <c r="AN371" s="21"/>
      <c r="AO371" s="21"/>
      <c r="AP371" s="21"/>
      <c r="AQ371" s="21"/>
      <c r="AR371" s="21"/>
      <c r="AS371" s="21"/>
      <c r="AT371" s="182"/>
      <c r="AU371" s="21"/>
      <c r="AV371" s="182"/>
      <c r="AW371" s="21"/>
      <c r="AX371" s="21"/>
      <c r="AY371" s="21"/>
      <c r="AZ371" s="21"/>
      <c r="BA371" s="21"/>
      <c r="BB371" s="21"/>
      <c r="BC371" s="21"/>
      <c r="BD371" s="200"/>
      <c r="BE371" s="183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71" customFormat="1" ht="197.25" customHeight="1" x14ac:dyDescent="0.25">
      <c r="A372" s="17"/>
      <c r="B372" s="18"/>
      <c r="C372" s="18"/>
      <c r="D372" s="19"/>
      <c r="E372" s="19"/>
      <c r="F372" s="66"/>
      <c r="G372" s="18"/>
      <c r="H372" s="18"/>
      <c r="I372" s="18"/>
      <c r="J372" s="18"/>
      <c r="K372" s="18"/>
      <c r="L372" s="66"/>
      <c r="M372" s="66"/>
      <c r="N372" s="66"/>
      <c r="O372" s="19"/>
      <c r="P372" s="19"/>
      <c r="Q372" s="19"/>
      <c r="R372" s="19"/>
      <c r="S372" s="19"/>
      <c r="T372" s="19"/>
      <c r="U372" s="19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7"/>
      <c r="AH372" s="27"/>
      <c r="AI372" s="27"/>
      <c r="AJ372" s="27"/>
      <c r="AK372" s="27"/>
      <c r="AL372" s="27"/>
      <c r="AM372" s="27"/>
      <c r="AN372" s="27"/>
      <c r="AO372" s="27"/>
      <c r="AP372" s="27"/>
      <c r="AQ372" s="27"/>
      <c r="AR372" s="27"/>
      <c r="AS372" s="27"/>
      <c r="AT372" s="27"/>
      <c r="AU372" s="27"/>
      <c r="AV372" s="27"/>
      <c r="AW372" s="27"/>
      <c r="AX372" s="27"/>
      <c r="AY372" s="27"/>
      <c r="AZ372" s="27"/>
      <c r="BA372" s="27"/>
      <c r="BB372" s="27"/>
      <c r="BC372" s="27"/>
      <c r="BD372" s="184"/>
      <c r="BE372" s="184"/>
      <c r="BF372" s="66"/>
      <c r="BG372" s="66"/>
      <c r="BH372" s="66"/>
      <c r="BI372" s="28"/>
      <c r="BJ372" s="66"/>
      <c r="BK372" s="66"/>
      <c r="BL372" s="28"/>
      <c r="BM372" s="27"/>
      <c r="BN372" s="27"/>
      <c r="BO372" s="17"/>
      <c r="BP372" s="27"/>
      <c r="BQ372" s="27"/>
      <c r="BR372" s="28"/>
      <c r="BS372" s="28"/>
      <c r="BT372" s="17"/>
      <c r="BU372" s="70"/>
    </row>
    <row r="373" spans="1:73" s="22" customFormat="1" ht="136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3"/>
      <c r="R373" s="23"/>
      <c r="S373" s="23"/>
      <c r="T373" s="23"/>
      <c r="U373" s="20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00"/>
      <c r="BE373" s="200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43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3"/>
      <c r="R374" s="23"/>
      <c r="S374" s="23"/>
      <c r="T374" s="23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00"/>
      <c r="BE374" s="20"/>
      <c r="BF374" s="20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43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3"/>
      <c r="R375" s="23"/>
      <c r="S375" s="23"/>
      <c r="T375" s="23"/>
      <c r="U375" s="20"/>
      <c r="V375" s="21"/>
      <c r="W375" s="21"/>
      <c r="X375" s="21"/>
      <c r="Y375" s="21"/>
      <c r="Z375" s="21"/>
      <c r="AA375" s="21"/>
      <c r="AB375" s="21"/>
      <c r="AC375" s="21"/>
      <c r="AD375" s="182"/>
      <c r="AE375" s="21"/>
      <c r="AF375" s="21"/>
      <c r="AG375" s="21"/>
      <c r="AH375" s="21"/>
      <c r="AI375" s="21"/>
      <c r="AJ375" s="21"/>
      <c r="AK375" s="21"/>
      <c r="AL375" s="182"/>
      <c r="AM375" s="21"/>
      <c r="AN375" s="21"/>
      <c r="AO375" s="21"/>
      <c r="AP375" s="21"/>
      <c r="AQ375" s="21"/>
      <c r="AR375" s="21"/>
      <c r="AS375" s="21"/>
      <c r="AT375" s="182"/>
      <c r="AU375" s="21"/>
      <c r="AV375" s="182"/>
      <c r="AW375" s="21"/>
      <c r="AX375" s="21"/>
      <c r="AY375" s="21"/>
      <c r="AZ375" s="21"/>
      <c r="BA375" s="21"/>
      <c r="BB375" s="21"/>
      <c r="BC375" s="21"/>
      <c r="BD375" s="200"/>
      <c r="BE375" s="200"/>
      <c r="BF375" s="20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79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0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182"/>
      <c r="AE376" s="21"/>
      <c r="AF376" s="21"/>
      <c r="AG376" s="21"/>
      <c r="AH376" s="20"/>
      <c r="AI376" s="29"/>
      <c r="AJ376" s="29"/>
      <c r="AK376" s="21"/>
      <c r="AL376" s="200"/>
      <c r="AM376" s="29"/>
      <c r="AN376" s="29"/>
      <c r="AO376" s="21"/>
      <c r="AP376" s="21"/>
      <c r="AQ376" s="21"/>
      <c r="AR376" s="21"/>
      <c r="AS376" s="21"/>
      <c r="AT376" s="200"/>
      <c r="AU376" s="29"/>
      <c r="AV376" s="200"/>
      <c r="AW376" s="29"/>
      <c r="AX376" s="21"/>
      <c r="AY376" s="21"/>
      <c r="AZ376" s="21"/>
      <c r="BA376" s="21"/>
      <c r="BB376" s="20"/>
      <c r="BC376" s="23"/>
      <c r="BD376" s="200"/>
      <c r="BE376" s="29"/>
      <c r="BF376" s="29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64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00"/>
      <c r="BE377" s="200"/>
      <c r="BF377" s="20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49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00"/>
      <c r="BE378" s="18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46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2"/>
      <c r="AM379" s="21"/>
      <c r="AN379" s="21"/>
      <c r="AO379" s="21"/>
      <c r="AP379" s="21"/>
      <c r="AQ379" s="21"/>
      <c r="AR379" s="21"/>
      <c r="AS379" s="21"/>
      <c r="AT379" s="182"/>
      <c r="AU379" s="21"/>
      <c r="AV379" s="182"/>
      <c r="AW379" s="21"/>
      <c r="AX379" s="21"/>
      <c r="AY379" s="21"/>
      <c r="AZ379" s="21"/>
      <c r="BA379" s="21"/>
      <c r="BB379" s="20"/>
      <c r="BC379" s="29"/>
      <c r="BD379" s="29"/>
      <c r="BE379" s="29"/>
      <c r="BF379" s="29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92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0"/>
      <c r="AE380" s="23"/>
      <c r="AF380" s="23"/>
      <c r="AG380" s="23"/>
      <c r="AH380" s="23"/>
      <c r="AI380" s="29"/>
      <c r="AJ380" s="29"/>
      <c r="AK380" s="21"/>
      <c r="AL380" s="200"/>
      <c r="AM380" s="23"/>
      <c r="AN380" s="23"/>
      <c r="AO380" s="21"/>
      <c r="AP380" s="21"/>
      <c r="AQ380" s="21"/>
      <c r="AR380" s="21"/>
      <c r="AS380" s="21"/>
      <c r="AT380" s="200"/>
      <c r="AU380" s="23"/>
      <c r="AV380" s="200"/>
      <c r="AW380" s="23"/>
      <c r="AX380" s="21"/>
      <c r="AY380" s="21"/>
      <c r="AZ380" s="21"/>
      <c r="BA380" s="21"/>
      <c r="BB380" s="20"/>
      <c r="BC380" s="23"/>
      <c r="BD380" s="200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23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182"/>
      <c r="AE381" s="21"/>
      <c r="AF381" s="21"/>
      <c r="AG381" s="21"/>
      <c r="AH381" s="20"/>
      <c r="AI381" s="29"/>
      <c r="AJ381" s="29"/>
      <c r="AK381" s="21"/>
      <c r="AL381" s="200"/>
      <c r="AM381" s="29"/>
      <c r="AN381" s="29"/>
      <c r="AO381" s="21"/>
      <c r="AP381" s="21"/>
      <c r="AQ381" s="21"/>
      <c r="AR381" s="21"/>
      <c r="AS381" s="21"/>
      <c r="AT381" s="200"/>
      <c r="AU381" s="29"/>
      <c r="AV381" s="200"/>
      <c r="AW381" s="29"/>
      <c r="AX381" s="21"/>
      <c r="AY381" s="21"/>
      <c r="AZ381" s="21"/>
      <c r="BA381" s="21"/>
      <c r="BB381" s="20"/>
      <c r="BC381" s="23"/>
      <c r="BD381" s="200"/>
      <c r="BE381" s="23"/>
      <c r="BF381" s="23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23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182"/>
      <c r="AE382" s="21"/>
      <c r="AF382" s="21"/>
      <c r="AG382" s="21"/>
      <c r="AH382" s="20"/>
      <c r="AI382" s="29"/>
      <c r="AJ382" s="29"/>
      <c r="AK382" s="21"/>
      <c r="AL382" s="200"/>
      <c r="AM382" s="29"/>
      <c r="AN382" s="29"/>
      <c r="AO382" s="21"/>
      <c r="AP382" s="21"/>
      <c r="AQ382" s="21"/>
      <c r="AR382" s="21"/>
      <c r="AS382" s="21"/>
      <c r="AT382" s="200"/>
      <c r="AU382" s="29"/>
      <c r="AV382" s="200"/>
      <c r="AW382" s="29"/>
      <c r="AX382" s="21"/>
      <c r="AY382" s="21"/>
      <c r="AZ382" s="21"/>
      <c r="BA382" s="21"/>
      <c r="BB382" s="20"/>
      <c r="BC382" s="23"/>
      <c r="BD382" s="200"/>
      <c r="BE382" s="29"/>
      <c r="BF382" s="29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408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182"/>
      <c r="AE383" s="21"/>
      <c r="AF383" s="21"/>
      <c r="AG383" s="21"/>
      <c r="AH383" s="20"/>
      <c r="AI383" s="29"/>
      <c r="AJ383" s="29"/>
      <c r="AK383" s="21"/>
      <c r="AL383" s="200"/>
      <c r="AM383" s="29"/>
      <c r="AN383" s="29"/>
      <c r="AO383" s="21"/>
      <c r="AP383" s="21"/>
      <c r="AQ383" s="21"/>
      <c r="AR383" s="21"/>
      <c r="AS383" s="21"/>
      <c r="AT383" s="200"/>
      <c r="AU383" s="29"/>
      <c r="AV383" s="200"/>
      <c r="AW383" s="29"/>
      <c r="AX383" s="21"/>
      <c r="AY383" s="21"/>
      <c r="AZ383" s="21"/>
      <c r="BA383" s="21"/>
      <c r="BB383" s="20"/>
      <c r="BC383" s="23"/>
      <c r="BD383" s="200"/>
      <c r="BE383" s="23"/>
      <c r="BF383" s="23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86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182"/>
      <c r="AE384" s="21"/>
      <c r="AF384" s="21"/>
      <c r="AG384" s="21"/>
      <c r="AH384" s="20"/>
      <c r="AI384" s="29"/>
      <c r="AJ384" s="29"/>
      <c r="AK384" s="21"/>
      <c r="AL384" s="200"/>
      <c r="AM384" s="29"/>
      <c r="AN384" s="29"/>
      <c r="AO384" s="21"/>
      <c r="AP384" s="21"/>
      <c r="AQ384" s="21"/>
      <c r="AR384" s="21"/>
      <c r="AS384" s="21"/>
      <c r="AT384" s="200"/>
      <c r="AU384" s="29"/>
      <c r="AV384" s="200"/>
      <c r="AW384" s="29"/>
      <c r="AX384" s="21"/>
      <c r="AY384" s="21"/>
      <c r="AZ384" s="21"/>
      <c r="BA384" s="21"/>
      <c r="BB384" s="20"/>
      <c r="BC384" s="23"/>
      <c r="BD384" s="200"/>
      <c r="BE384" s="29"/>
      <c r="BF384" s="29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409.6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0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182"/>
      <c r="AE385" s="21"/>
      <c r="AF385" s="21"/>
      <c r="AG385" s="21"/>
      <c r="AH385" s="20"/>
      <c r="AI385" s="29"/>
      <c r="AJ385" s="29"/>
      <c r="AK385" s="21"/>
      <c r="AL385" s="200"/>
      <c r="AM385" s="29"/>
      <c r="AN385" s="29"/>
      <c r="AO385" s="21"/>
      <c r="AP385" s="21"/>
      <c r="AQ385" s="21"/>
      <c r="AR385" s="21"/>
      <c r="AS385" s="21"/>
      <c r="AT385" s="200"/>
      <c r="AU385" s="29"/>
      <c r="AV385" s="200"/>
      <c r="AW385" s="29"/>
      <c r="AX385" s="21"/>
      <c r="AY385" s="21"/>
      <c r="AZ385" s="21"/>
      <c r="BA385" s="21"/>
      <c r="BB385" s="20"/>
      <c r="BC385" s="23"/>
      <c r="BD385" s="200"/>
      <c r="BE385" s="29"/>
      <c r="BF385" s="29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16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0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182"/>
      <c r="AE386" s="21"/>
      <c r="AF386" s="21"/>
      <c r="AG386" s="21"/>
      <c r="AH386" s="20"/>
      <c r="AI386" s="29"/>
      <c r="AJ386" s="29"/>
      <c r="AK386" s="21"/>
      <c r="AL386" s="200"/>
      <c r="AM386" s="29"/>
      <c r="AN386" s="29"/>
      <c r="AO386" s="21"/>
      <c r="AP386" s="21"/>
      <c r="AQ386" s="21"/>
      <c r="AR386" s="21"/>
      <c r="AS386" s="21"/>
      <c r="AT386" s="200"/>
      <c r="AU386" s="29"/>
      <c r="AV386" s="200"/>
      <c r="AW386" s="29"/>
      <c r="AX386" s="21"/>
      <c r="AY386" s="21"/>
      <c r="AZ386" s="21"/>
      <c r="BA386" s="21"/>
      <c r="BB386" s="20"/>
      <c r="BC386" s="23"/>
      <c r="BD386" s="200"/>
      <c r="BE386" s="29"/>
      <c r="BF386" s="29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54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00"/>
      <c r="AE387" s="29"/>
      <c r="AF387" s="29"/>
      <c r="AG387" s="29"/>
      <c r="AH387" s="29"/>
      <c r="AI387" s="21"/>
      <c r="AJ387" s="21"/>
      <c r="AK387" s="21"/>
      <c r="AL387" s="200"/>
      <c r="AM387" s="29"/>
      <c r="AN387" s="29"/>
      <c r="AO387" s="21"/>
      <c r="AP387" s="21"/>
      <c r="AQ387" s="21"/>
      <c r="AR387" s="21"/>
      <c r="AS387" s="21"/>
      <c r="AT387" s="200"/>
      <c r="AU387" s="29"/>
      <c r="AV387" s="200"/>
      <c r="AW387" s="29"/>
      <c r="AX387" s="21"/>
      <c r="AY387" s="21"/>
      <c r="AZ387" s="21"/>
      <c r="BA387" s="21"/>
      <c r="BB387" s="20"/>
      <c r="BC387" s="23"/>
      <c r="BD387" s="200"/>
      <c r="BE387" s="23"/>
      <c r="BF387" s="23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47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00"/>
      <c r="AE388" s="29"/>
      <c r="AF388" s="29"/>
      <c r="AG388" s="29"/>
      <c r="AH388" s="29"/>
      <c r="AI388" s="21"/>
      <c r="AJ388" s="21"/>
      <c r="AK388" s="21"/>
      <c r="AL388" s="200"/>
      <c r="AM388" s="29"/>
      <c r="AN388" s="29"/>
      <c r="AO388" s="21"/>
      <c r="AP388" s="21"/>
      <c r="AQ388" s="21"/>
      <c r="AR388" s="21"/>
      <c r="AS388" s="21"/>
      <c r="AT388" s="200"/>
      <c r="AU388" s="29"/>
      <c r="AV388" s="200"/>
      <c r="AW388" s="29"/>
      <c r="AX388" s="21"/>
      <c r="AY388" s="21"/>
      <c r="AZ388" s="21"/>
      <c r="BA388" s="21"/>
      <c r="BB388" s="20"/>
      <c r="BC388" s="23"/>
      <c r="BD388" s="200"/>
      <c r="BE388" s="29"/>
      <c r="BF388" s="29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44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00"/>
      <c r="AE389" s="63"/>
      <c r="AF389" s="63"/>
      <c r="AG389" s="63"/>
      <c r="AH389" s="63"/>
      <c r="AI389" s="21"/>
      <c r="AJ389" s="21"/>
      <c r="AK389" s="21"/>
      <c r="AL389" s="200"/>
      <c r="AM389" s="63"/>
      <c r="AN389" s="63"/>
      <c r="AO389" s="21"/>
      <c r="AP389" s="21"/>
      <c r="AQ389" s="21"/>
      <c r="AR389" s="21"/>
      <c r="AS389" s="21"/>
      <c r="AT389" s="200"/>
      <c r="AU389" s="29"/>
      <c r="AV389" s="200"/>
      <c r="AW389" s="23"/>
      <c r="AX389" s="21"/>
      <c r="AY389" s="21"/>
      <c r="AZ389" s="21"/>
      <c r="BA389" s="21"/>
      <c r="BB389" s="20"/>
      <c r="BC389" s="23"/>
      <c r="BD389" s="200"/>
      <c r="BE389" s="23"/>
      <c r="BF389" s="23"/>
      <c r="BG389" s="21"/>
      <c r="BH389" s="20"/>
      <c r="BI389" s="23"/>
      <c r="BJ389" s="20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44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0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00"/>
      <c r="AE390" s="63"/>
      <c r="AF390" s="63"/>
      <c r="AG390" s="63"/>
      <c r="AH390" s="63"/>
      <c r="AI390" s="21"/>
      <c r="AJ390" s="21"/>
      <c r="AK390" s="21"/>
      <c r="AL390" s="200"/>
      <c r="AM390" s="63"/>
      <c r="AN390" s="63"/>
      <c r="AO390" s="21"/>
      <c r="AP390" s="21"/>
      <c r="AQ390" s="21"/>
      <c r="AR390" s="21"/>
      <c r="AS390" s="21"/>
      <c r="AT390" s="200"/>
      <c r="AU390" s="29"/>
      <c r="AV390" s="200"/>
      <c r="AW390" s="23"/>
      <c r="AX390" s="21"/>
      <c r="AY390" s="21"/>
      <c r="AZ390" s="21"/>
      <c r="BA390" s="21"/>
      <c r="BB390" s="20"/>
      <c r="BC390" s="23"/>
      <c r="BD390" s="200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44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00"/>
      <c r="AE391" s="63"/>
      <c r="AF391" s="63"/>
      <c r="AG391" s="63"/>
      <c r="AH391" s="63"/>
      <c r="AI391" s="21"/>
      <c r="AJ391" s="21"/>
      <c r="AK391" s="21"/>
      <c r="AL391" s="200"/>
      <c r="AM391" s="63"/>
      <c r="AN391" s="63"/>
      <c r="AO391" s="21"/>
      <c r="AP391" s="21"/>
      <c r="AQ391" s="21"/>
      <c r="AR391" s="21"/>
      <c r="AS391" s="21"/>
      <c r="AT391" s="200"/>
      <c r="AU391" s="29"/>
      <c r="AV391" s="200"/>
      <c r="AW391" s="23"/>
      <c r="AX391" s="21"/>
      <c r="AY391" s="21"/>
      <c r="AZ391" s="21"/>
      <c r="BA391" s="21"/>
      <c r="BB391" s="20"/>
      <c r="BC391" s="23"/>
      <c r="BD391" s="200"/>
      <c r="BE391" s="23"/>
      <c r="BF391" s="23"/>
      <c r="BG391" s="21"/>
      <c r="BH391" s="20"/>
      <c r="BI391" s="23"/>
      <c r="BJ391" s="23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44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00"/>
      <c r="AE392" s="63"/>
      <c r="AF392" s="63"/>
      <c r="AG392" s="63"/>
      <c r="AH392" s="63"/>
      <c r="AI392" s="21"/>
      <c r="AJ392" s="21"/>
      <c r="AK392" s="21"/>
      <c r="AL392" s="200"/>
      <c r="AM392" s="63"/>
      <c r="AN392" s="63"/>
      <c r="AO392" s="21"/>
      <c r="AP392" s="21"/>
      <c r="AQ392" s="21"/>
      <c r="AR392" s="21"/>
      <c r="AS392" s="21"/>
      <c r="AT392" s="200"/>
      <c r="AU392" s="29"/>
      <c r="AV392" s="200"/>
      <c r="AW392" s="23"/>
      <c r="AX392" s="21"/>
      <c r="AY392" s="21"/>
      <c r="AZ392" s="21"/>
      <c r="BA392" s="21"/>
      <c r="BB392" s="20"/>
      <c r="BC392" s="23"/>
      <c r="BD392" s="200"/>
      <c r="BE392" s="23"/>
      <c r="BF392" s="23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8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0"/>
      <c r="R393" s="20"/>
      <c r="S393" s="20"/>
      <c r="T393" s="20"/>
      <c r="U393" s="23"/>
      <c r="V393" s="21"/>
      <c r="W393" s="21"/>
      <c r="X393" s="21"/>
      <c r="Y393" s="21"/>
      <c r="Z393" s="21"/>
      <c r="AA393" s="21"/>
      <c r="AB393" s="21"/>
      <c r="AC393" s="21"/>
      <c r="AD393" s="200"/>
      <c r="AE393" s="63"/>
      <c r="AF393" s="63"/>
      <c r="AG393" s="63"/>
      <c r="AH393" s="63"/>
      <c r="AI393" s="21"/>
      <c r="AJ393" s="21"/>
      <c r="AK393" s="21"/>
      <c r="AL393" s="200"/>
      <c r="AM393" s="63"/>
      <c r="AN393" s="63"/>
      <c r="AO393" s="21"/>
      <c r="AP393" s="21"/>
      <c r="AQ393" s="21"/>
      <c r="AR393" s="21"/>
      <c r="AS393" s="21"/>
      <c r="AT393" s="200"/>
      <c r="AU393" s="29"/>
      <c r="AV393" s="200"/>
      <c r="AW393" s="23"/>
      <c r="AX393" s="21"/>
      <c r="AY393" s="21"/>
      <c r="AZ393" s="21"/>
      <c r="BA393" s="21"/>
      <c r="BB393" s="20"/>
      <c r="BC393" s="23"/>
      <c r="BD393" s="200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46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00"/>
      <c r="AE394" s="63"/>
      <c r="AF394" s="63"/>
      <c r="AG394" s="63"/>
      <c r="AH394" s="63"/>
      <c r="AI394" s="21"/>
      <c r="AJ394" s="21"/>
      <c r="AK394" s="21"/>
      <c r="AL394" s="200"/>
      <c r="AM394" s="63"/>
      <c r="AN394" s="63"/>
      <c r="AO394" s="21"/>
      <c r="AP394" s="21"/>
      <c r="AQ394" s="21"/>
      <c r="AR394" s="21"/>
      <c r="AS394" s="21"/>
      <c r="AT394" s="200"/>
      <c r="AU394" s="29"/>
      <c r="AV394" s="200"/>
      <c r="AW394" s="23"/>
      <c r="AX394" s="21"/>
      <c r="AY394" s="21"/>
      <c r="AZ394" s="21"/>
      <c r="BA394" s="21"/>
      <c r="BB394" s="20"/>
      <c r="BC394" s="23"/>
      <c r="BD394" s="200"/>
      <c r="BE394" s="23"/>
      <c r="BF394" s="20"/>
      <c r="BG394" s="21"/>
      <c r="BH394" s="20"/>
      <c r="BI394" s="23"/>
      <c r="BJ394" s="23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58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00"/>
      <c r="AE395" s="63"/>
      <c r="AF395" s="63"/>
      <c r="AG395" s="63"/>
      <c r="AH395" s="20"/>
      <c r="AI395" s="21"/>
      <c r="AJ395" s="21"/>
      <c r="AK395" s="21"/>
      <c r="AL395" s="200"/>
      <c r="AM395" s="63"/>
      <c r="AN395" s="20"/>
      <c r="AO395" s="21"/>
      <c r="AP395" s="21"/>
      <c r="AQ395" s="21"/>
      <c r="AR395" s="21"/>
      <c r="AS395" s="21"/>
      <c r="AT395" s="200"/>
      <c r="AU395" s="23"/>
      <c r="AV395" s="200"/>
      <c r="AW395" s="23"/>
      <c r="AX395" s="21"/>
      <c r="AY395" s="21"/>
      <c r="AZ395" s="21"/>
      <c r="BA395" s="21"/>
      <c r="BB395" s="20"/>
      <c r="BC395" s="23"/>
      <c r="BD395" s="200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01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00"/>
      <c r="AE396" s="63"/>
      <c r="AF396" s="63"/>
      <c r="AG396" s="63"/>
      <c r="AH396" s="20"/>
      <c r="AI396" s="21"/>
      <c r="AJ396" s="21"/>
      <c r="AK396" s="21"/>
      <c r="AL396" s="200"/>
      <c r="AM396" s="63"/>
      <c r="AN396" s="20"/>
      <c r="AO396" s="21"/>
      <c r="AP396" s="21"/>
      <c r="AQ396" s="21"/>
      <c r="AR396" s="21"/>
      <c r="AS396" s="21"/>
      <c r="AT396" s="200"/>
      <c r="AU396" s="23"/>
      <c r="AV396" s="200"/>
      <c r="AW396" s="23"/>
      <c r="AX396" s="21"/>
      <c r="AY396" s="21"/>
      <c r="AZ396" s="21"/>
      <c r="BA396" s="21"/>
      <c r="BB396" s="20"/>
      <c r="BC396" s="23"/>
      <c r="BD396" s="200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91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00"/>
      <c r="AE397" s="63"/>
      <c r="AF397" s="63"/>
      <c r="AG397" s="63"/>
      <c r="AH397" s="20"/>
      <c r="AI397" s="21"/>
      <c r="AJ397" s="21"/>
      <c r="AK397" s="21"/>
      <c r="AL397" s="200"/>
      <c r="AM397" s="63"/>
      <c r="AN397" s="20"/>
      <c r="AO397" s="21"/>
      <c r="AP397" s="21"/>
      <c r="AQ397" s="21"/>
      <c r="AR397" s="21"/>
      <c r="AS397" s="21"/>
      <c r="AT397" s="200"/>
      <c r="AU397" s="23"/>
      <c r="AV397" s="200"/>
      <c r="AW397" s="23"/>
      <c r="AX397" s="21"/>
      <c r="AY397" s="21"/>
      <c r="AZ397" s="21"/>
      <c r="BA397" s="21"/>
      <c r="BB397" s="20"/>
      <c r="BC397" s="23"/>
      <c r="BD397" s="200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91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0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00"/>
      <c r="AE398" s="63"/>
      <c r="AF398" s="63"/>
      <c r="AG398" s="63"/>
      <c r="AH398" s="20"/>
      <c r="AI398" s="21"/>
      <c r="AJ398" s="21"/>
      <c r="AK398" s="21"/>
      <c r="AL398" s="200"/>
      <c r="AM398" s="63"/>
      <c r="AN398" s="20"/>
      <c r="AO398" s="21"/>
      <c r="AP398" s="21"/>
      <c r="AQ398" s="21"/>
      <c r="AR398" s="21"/>
      <c r="AS398" s="21"/>
      <c r="AT398" s="200"/>
      <c r="AU398" s="23"/>
      <c r="AV398" s="200"/>
      <c r="AW398" s="23"/>
      <c r="AX398" s="21"/>
      <c r="AY398" s="21"/>
      <c r="AZ398" s="21"/>
      <c r="BA398" s="21"/>
      <c r="BB398" s="20"/>
      <c r="BC398" s="23"/>
      <c r="BD398" s="200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47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0"/>
      <c r="O399" s="23"/>
      <c r="P399" s="23"/>
      <c r="Q399" s="23"/>
      <c r="R399" s="23"/>
      <c r="S399" s="23"/>
      <c r="T399" s="23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2"/>
      <c r="AM399" s="21"/>
      <c r="AN399" s="21"/>
      <c r="AO399" s="21"/>
      <c r="AP399" s="21"/>
      <c r="AQ399" s="21"/>
      <c r="AR399" s="21"/>
      <c r="AS399" s="21"/>
      <c r="AT399" s="182"/>
      <c r="AU399" s="21"/>
      <c r="AV399" s="182"/>
      <c r="AW399" s="21"/>
      <c r="AX399" s="21"/>
      <c r="AY399" s="21"/>
      <c r="AZ399" s="21"/>
      <c r="BA399" s="21"/>
      <c r="BB399" s="20"/>
      <c r="BC399" s="23"/>
      <c r="BD399" s="200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71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0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2"/>
      <c r="AM400" s="21"/>
      <c r="AN400" s="21"/>
      <c r="AO400" s="21"/>
      <c r="AP400" s="21"/>
      <c r="AQ400" s="21"/>
      <c r="AR400" s="21"/>
      <c r="AS400" s="21"/>
      <c r="AT400" s="182"/>
      <c r="AU400" s="21"/>
      <c r="AV400" s="182"/>
      <c r="AW400" s="21"/>
      <c r="AX400" s="21"/>
      <c r="AY400" s="21"/>
      <c r="AZ400" s="21"/>
      <c r="BA400" s="21"/>
      <c r="BB400" s="20"/>
      <c r="BC400" s="23"/>
      <c r="BD400" s="200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61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0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2"/>
      <c r="AM401" s="21"/>
      <c r="AN401" s="21"/>
      <c r="AO401" s="21"/>
      <c r="AP401" s="21"/>
      <c r="AQ401" s="21"/>
      <c r="AR401" s="21"/>
      <c r="AS401" s="21"/>
      <c r="AT401" s="182"/>
      <c r="AU401" s="21"/>
      <c r="AV401" s="182"/>
      <c r="AW401" s="21"/>
      <c r="AX401" s="21"/>
      <c r="AY401" s="21"/>
      <c r="AZ401" s="21"/>
      <c r="BA401" s="21"/>
      <c r="BB401" s="20"/>
      <c r="BC401" s="23"/>
      <c r="BD401" s="200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04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2"/>
      <c r="AM402" s="21"/>
      <c r="AN402" s="21"/>
      <c r="AO402" s="21"/>
      <c r="AP402" s="21"/>
      <c r="AQ402" s="21"/>
      <c r="AR402" s="21"/>
      <c r="AS402" s="21"/>
      <c r="AT402" s="182"/>
      <c r="AU402" s="21"/>
      <c r="AV402" s="182"/>
      <c r="AW402" s="21"/>
      <c r="AX402" s="21"/>
      <c r="AY402" s="21"/>
      <c r="AZ402" s="21"/>
      <c r="BA402" s="21"/>
      <c r="BB402" s="20"/>
      <c r="BC402" s="23"/>
      <c r="BD402" s="200"/>
      <c r="BE402" s="20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04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2"/>
      <c r="AM403" s="21"/>
      <c r="AN403" s="21"/>
      <c r="AO403" s="21"/>
      <c r="AP403" s="21"/>
      <c r="AQ403" s="21"/>
      <c r="AR403" s="21"/>
      <c r="AS403" s="21"/>
      <c r="AT403" s="182"/>
      <c r="AU403" s="21"/>
      <c r="AV403" s="182"/>
      <c r="AW403" s="21"/>
      <c r="AX403" s="21"/>
      <c r="AY403" s="21"/>
      <c r="AZ403" s="21"/>
      <c r="BA403" s="21"/>
      <c r="BB403" s="20"/>
      <c r="BC403" s="23"/>
      <c r="BD403" s="200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04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0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2"/>
      <c r="AM404" s="21"/>
      <c r="AN404" s="21"/>
      <c r="AO404" s="21"/>
      <c r="AP404" s="21"/>
      <c r="AQ404" s="21"/>
      <c r="AR404" s="21"/>
      <c r="AS404" s="21"/>
      <c r="AT404" s="182"/>
      <c r="AU404" s="21"/>
      <c r="AV404" s="182"/>
      <c r="AW404" s="21"/>
      <c r="AX404" s="21"/>
      <c r="AY404" s="21"/>
      <c r="AZ404" s="21"/>
      <c r="BA404" s="21"/>
      <c r="BB404" s="20"/>
      <c r="BC404" s="23"/>
      <c r="BD404" s="200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83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2"/>
      <c r="AM405" s="21"/>
      <c r="AN405" s="21"/>
      <c r="AO405" s="21"/>
      <c r="AP405" s="21"/>
      <c r="AQ405" s="21"/>
      <c r="AR405" s="21"/>
      <c r="AS405" s="21"/>
      <c r="AT405" s="182"/>
      <c r="AU405" s="21"/>
      <c r="AV405" s="182"/>
      <c r="AW405" s="21"/>
      <c r="AX405" s="21"/>
      <c r="AY405" s="21"/>
      <c r="AZ405" s="21"/>
      <c r="BA405" s="21"/>
      <c r="BB405" s="20"/>
      <c r="BC405" s="23"/>
      <c r="BD405" s="200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409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200"/>
      <c r="AM406" s="23"/>
      <c r="AN406" s="23"/>
      <c r="AO406" s="21"/>
      <c r="AP406" s="21"/>
      <c r="AQ406" s="21"/>
      <c r="AR406" s="21"/>
      <c r="AS406" s="21"/>
      <c r="AT406" s="200"/>
      <c r="AU406" s="23"/>
      <c r="AV406" s="200"/>
      <c r="AW406" s="23"/>
      <c r="AX406" s="21"/>
      <c r="AY406" s="21"/>
      <c r="AZ406" s="21"/>
      <c r="BA406" s="21"/>
      <c r="BB406" s="20"/>
      <c r="BC406" s="23"/>
      <c r="BD406" s="200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14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2"/>
      <c r="AM407" s="21"/>
      <c r="AN407" s="21"/>
      <c r="AO407" s="21"/>
      <c r="AP407" s="21"/>
      <c r="AQ407" s="21"/>
      <c r="AR407" s="21"/>
      <c r="AS407" s="21"/>
      <c r="AT407" s="182"/>
      <c r="AU407" s="21"/>
      <c r="AV407" s="182"/>
      <c r="AW407" s="21"/>
      <c r="AX407" s="21"/>
      <c r="AY407" s="21"/>
      <c r="AZ407" s="21"/>
      <c r="BA407" s="21"/>
      <c r="BB407" s="20"/>
      <c r="BC407" s="23"/>
      <c r="BD407" s="200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14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0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2"/>
      <c r="AM408" s="21"/>
      <c r="AN408" s="21"/>
      <c r="AO408" s="21"/>
      <c r="AP408" s="21"/>
      <c r="AQ408" s="21"/>
      <c r="AR408" s="21"/>
      <c r="AS408" s="21"/>
      <c r="AT408" s="182"/>
      <c r="AU408" s="21"/>
      <c r="AV408" s="182"/>
      <c r="AW408" s="21"/>
      <c r="AX408" s="21"/>
      <c r="AY408" s="21"/>
      <c r="AZ408" s="21"/>
      <c r="BA408" s="21"/>
      <c r="BB408" s="20"/>
      <c r="BC408" s="23"/>
      <c r="BD408" s="200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14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0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2"/>
      <c r="AM409" s="21"/>
      <c r="AN409" s="21"/>
      <c r="AO409" s="21"/>
      <c r="AP409" s="21"/>
      <c r="AQ409" s="21"/>
      <c r="AR409" s="21"/>
      <c r="AS409" s="21"/>
      <c r="AT409" s="182"/>
      <c r="AU409" s="21"/>
      <c r="AV409" s="182"/>
      <c r="AW409" s="21"/>
      <c r="AX409" s="21"/>
      <c r="AY409" s="21"/>
      <c r="AZ409" s="21"/>
      <c r="BA409" s="21"/>
      <c r="BB409" s="20"/>
      <c r="BC409" s="23"/>
      <c r="BD409" s="200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14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0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2"/>
      <c r="AM410" s="21"/>
      <c r="AN410" s="21"/>
      <c r="AO410" s="21"/>
      <c r="AP410" s="21"/>
      <c r="AQ410" s="21"/>
      <c r="AR410" s="21"/>
      <c r="AS410" s="21"/>
      <c r="AT410" s="182"/>
      <c r="AU410" s="21"/>
      <c r="AV410" s="182"/>
      <c r="AW410" s="21"/>
      <c r="AX410" s="21"/>
      <c r="AY410" s="21"/>
      <c r="AZ410" s="21"/>
      <c r="BA410" s="21"/>
      <c r="BB410" s="20"/>
      <c r="BC410" s="23"/>
      <c r="BD410" s="200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14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0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2"/>
      <c r="AM411" s="21"/>
      <c r="AN411" s="21"/>
      <c r="AO411" s="21"/>
      <c r="AP411" s="21"/>
      <c r="AQ411" s="21"/>
      <c r="AR411" s="21"/>
      <c r="AS411" s="21"/>
      <c r="AT411" s="182"/>
      <c r="AU411" s="21"/>
      <c r="AV411" s="182"/>
      <c r="AW411" s="21"/>
      <c r="AX411" s="21"/>
      <c r="AY411" s="21"/>
      <c r="AZ411" s="21"/>
      <c r="BA411" s="21"/>
      <c r="BB411" s="20"/>
      <c r="BC411" s="23"/>
      <c r="BD411" s="200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04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2"/>
      <c r="AM412" s="21"/>
      <c r="AN412" s="21"/>
      <c r="AO412" s="21"/>
      <c r="AP412" s="21"/>
      <c r="AQ412" s="21"/>
      <c r="AR412" s="21"/>
      <c r="AS412" s="21"/>
      <c r="AT412" s="182"/>
      <c r="AU412" s="21"/>
      <c r="AV412" s="182"/>
      <c r="AW412" s="21"/>
      <c r="AX412" s="21"/>
      <c r="AY412" s="21"/>
      <c r="AZ412" s="21"/>
      <c r="BA412" s="21"/>
      <c r="BB412" s="20"/>
      <c r="BC412" s="23"/>
      <c r="BD412" s="200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04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0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2"/>
      <c r="AM413" s="21"/>
      <c r="AN413" s="21"/>
      <c r="AO413" s="21"/>
      <c r="AP413" s="21"/>
      <c r="AQ413" s="21"/>
      <c r="AR413" s="21"/>
      <c r="AS413" s="21"/>
      <c r="AT413" s="182"/>
      <c r="AU413" s="21"/>
      <c r="AV413" s="182"/>
      <c r="AW413" s="21"/>
      <c r="AX413" s="21"/>
      <c r="AY413" s="21"/>
      <c r="AZ413" s="21"/>
      <c r="BA413" s="21"/>
      <c r="BB413" s="20"/>
      <c r="BC413" s="23"/>
      <c r="BD413" s="200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16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0"/>
      <c r="AK414" s="63"/>
      <c r="AL414" s="182"/>
      <c r="AM414" s="21"/>
      <c r="AN414" s="21"/>
      <c r="AO414" s="21"/>
      <c r="AP414" s="21"/>
      <c r="AQ414" s="21"/>
      <c r="AR414" s="21"/>
      <c r="AS414" s="21"/>
      <c r="AT414" s="182"/>
      <c r="AU414" s="21"/>
      <c r="AV414" s="182"/>
      <c r="AW414" s="21"/>
      <c r="AX414" s="21"/>
      <c r="AY414" s="21"/>
      <c r="AZ414" s="21"/>
      <c r="BA414" s="21"/>
      <c r="BB414" s="20"/>
      <c r="BC414" s="63"/>
      <c r="BD414" s="200"/>
      <c r="BE414" s="6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58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63"/>
      <c r="P415" s="63"/>
      <c r="Q415" s="63"/>
      <c r="R415" s="63"/>
      <c r="S415" s="63"/>
      <c r="T415" s="63"/>
      <c r="U415" s="6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2"/>
      <c r="AM415" s="21"/>
      <c r="AN415" s="21"/>
      <c r="AO415" s="21"/>
      <c r="AP415" s="21"/>
      <c r="AQ415" s="21"/>
      <c r="AR415" s="21"/>
      <c r="AS415" s="21"/>
      <c r="AT415" s="182"/>
      <c r="AU415" s="21"/>
      <c r="AV415" s="182"/>
      <c r="AW415" s="21"/>
      <c r="AX415" s="21"/>
      <c r="AY415" s="21"/>
      <c r="AZ415" s="21"/>
      <c r="BA415" s="21"/>
      <c r="BB415" s="20"/>
      <c r="BC415" s="23"/>
      <c r="BD415" s="200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41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63"/>
      <c r="P416" s="63"/>
      <c r="Q416" s="63"/>
      <c r="R416" s="63"/>
      <c r="S416" s="63"/>
      <c r="T416" s="63"/>
      <c r="U416" s="6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2"/>
      <c r="AM416" s="21"/>
      <c r="AN416" s="21"/>
      <c r="AO416" s="21"/>
      <c r="AP416" s="21"/>
      <c r="AQ416" s="21"/>
      <c r="AR416" s="21"/>
      <c r="AS416" s="21"/>
      <c r="AT416" s="182"/>
      <c r="AU416" s="21"/>
      <c r="AV416" s="182"/>
      <c r="AW416" s="21"/>
      <c r="AX416" s="21"/>
      <c r="AY416" s="21"/>
      <c r="AZ416" s="21"/>
      <c r="BA416" s="21"/>
      <c r="BB416" s="20"/>
      <c r="BC416" s="23"/>
      <c r="BD416" s="200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56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0"/>
      <c r="AI417" s="23"/>
      <c r="AJ417" s="23"/>
      <c r="AK417" s="21"/>
      <c r="AL417" s="200"/>
      <c r="AM417" s="23"/>
      <c r="AN417" s="23"/>
      <c r="AO417" s="21"/>
      <c r="AP417" s="21"/>
      <c r="AQ417" s="21"/>
      <c r="AR417" s="21"/>
      <c r="AS417" s="21"/>
      <c r="AT417" s="200"/>
      <c r="AU417" s="29"/>
      <c r="AV417" s="200"/>
      <c r="AW417" s="23"/>
      <c r="AX417" s="21"/>
      <c r="AY417" s="21"/>
      <c r="AZ417" s="21"/>
      <c r="BA417" s="21"/>
      <c r="BB417" s="20"/>
      <c r="BC417" s="23"/>
      <c r="BD417" s="200"/>
      <c r="BE417" s="23"/>
      <c r="BF417" s="23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53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0"/>
      <c r="AI418" s="23"/>
      <c r="AJ418" s="23"/>
      <c r="AK418" s="21"/>
      <c r="AL418" s="200"/>
      <c r="AM418" s="23"/>
      <c r="AN418" s="23"/>
      <c r="AO418" s="21"/>
      <c r="AP418" s="21"/>
      <c r="AQ418" s="21"/>
      <c r="AR418" s="21"/>
      <c r="AS418" s="21"/>
      <c r="AT418" s="200"/>
      <c r="AU418" s="29"/>
      <c r="AV418" s="200"/>
      <c r="AW418" s="23"/>
      <c r="AX418" s="21"/>
      <c r="AY418" s="21"/>
      <c r="AZ418" s="21"/>
      <c r="BA418" s="21"/>
      <c r="BB418" s="20"/>
      <c r="BC418" s="23"/>
      <c r="BD418" s="200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64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0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0"/>
      <c r="AI419" s="23"/>
      <c r="AJ419" s="23"/>
      <c r="AK419" s="21"/>
      <c r="AL419" s="200"/>
      <c r="AM419" s="23"/>
      <c r="AN419" s="23"/>
      <c r="AO419" s="21"/>
      <c r="AP419" s="21"/>
      <c r="AQ419" s="21"/>
      <c r="AR419" s="21"/>
      <c r="AS419" s="21"/>
      <c r="AT419" s="200"/>
      <c r="AU419" s="29"/>
      <c r="AV419" s="200"/>
      <c r="AW419" s="23"/>
      <c r="AX419" s="21"/>
      <c r="AY419" s="21"/>
      <c r="AZ419" s="21"/>
      <c r="BA419" s="21"/>
      <c r="BB419" s="20"/>
      <c r="BC419" s="23"/>
      <c r="BD419" s="200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389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0"/>
      <c r="AI420" s="29"/>
      <c r="AJ420" s="29"/>
      <c r="AK420" s="21"/>
      <c r="AL420" s="200"/>
      <c r="AM420" s="29"/>
      <c r="AN420" s="29"/>
      <c r="AO420" s="21"/>
      <c r="AP420" s="21"/>
      <c r="AQ420" s="21"/>
      <c r="AR420" s="21"/>
      <c r="AS420" s="21"/>
      <c r="AT420" s="200"/>
      <c r="AU420" s="29"/>
      <c r="AV420" s="200"/>
      <c r="AW420" s="29"/>
      <c r="AX420" s="21"/>
      <c r="AY420" s="21"/>
      <c r="AZ420" s="21"/>
      <c r="BA420" s="21"/>
      <c r="BB420" s="20"/>
      <c r="BC420" s="23"/>
      <c r="BD420" s="200"/>
      <c r="BE420" s="29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21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9"/>
      <c r="P421" s="29"/>
      <c r="Q421" s="29"/>
      <c r="R421" s="29"/>
      <c r="S421" s="29"/>
      <c r="T421" s="29"/>
      <c r="U421" s="29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0"/>
      <c r="AI421" s="23"/>
      <c r="AJ421" s="23"/>
      <c r="AK421" s="21"/>
      <c r="AL421" s="200"/>
      <c r="AM421" s="23"/>
      <c r="AN421" s="23"/>
      <c r="AO421" s="21"/>
      <c r="AP421" s="21"/>
      <c r="AQ421" s="21"/>
      <c r="AR421" s="21"/>
      <c r="AS421" s="21"/>
      <c r="AT421" s="200"/>
      <c r="AU421" s="23"/>
      <c r="AV421" s="200"/>
      <c r="AW421" s="23"/>
      <c r="AX421" s="21"/>
      <c r="AY421" s="21"/>
      <c r="AZ421" s="21"/>
      <c r="BA421" s="21"/>
      <c r="BB421" s="20"/>
      <c r="BC421" s="23"/>
      <c r="BD421" s="200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21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9"/>
      <c r="P422" s="29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0"/>
      <c r="AI422" s="23"/>
      <c r="AJ422" s="23"/>
      <c r="AK422" s="21"/>
      <c r="AL422" s="200"/>
      <c r="AM422" s="23"/>
      <c r="AN422" s="23"/>
      <c r="AO422" s="21"/>
      <c r="AP422" s="21"/>
      <c r="AQ422" s="21"/>
      <c r="AR422" s="21"/>
      <c r="AS422" s="21"/>
      <c r="AT422" s="200"/>
      <c r="AU422" s="23"/>
      <c r="AV422" s="200"/>
      <c r="AW422" s="23"/>
      <c r="AX422" s="21"/>
      <c r="AY422" s="21"/>
      <c r="AZ422" s="21"/>
      <c r="BA422" s="21"/>
      <c r="BB422" s="20"/>
      <c r="BC422" s="23"/>
      <c r="BD422" s="200"/>
      <c r="BE422" s="23"/>
      <c r="BF422" s="23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21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0"/>
      <c r="AI423" s="23"/>
      <c r="AJ423" s="23"/>
      <c r="AK423" s="21"/>
      <c r="AL423" s="200"/>
      <c r="AM423" s="23"/>
      <c r="AN423" s="23"/>
      <c r="AO423" s="21"/>
      <c r="AP423" s="21"/>
      <c r="AQ423" s="21"/>
      <c r="AR423" s="21"/>
      <c r="AS423" s="21"/>
      <c r="AT423" s="200"/>
      <c r="AU423" s="23"/>
      <c r="AV423" s="200"/>
      <c r="AW423" s="23"/>
      <c r="AX423" s="21"/>
      <c r="AY423" s="21"/>
      <c r="AZ423" s="21"/>
      <c r="BA423" s="21"/>
      <c r="BB423" s="20"/>
      <c r="BC423" s="23"/>
      <c r="BD423" s="200"/>
      <c r="BE423" s="23"/>
      <c r="BF423" s="23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21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0"/>
      <c r="AI424" s="23"/>
      <c r="AJ424" s="23"/>
      <c r="AK424" s="21"/>
      <c r="AL424" s="200"/>
      <c r="AM424" s="23"/>
      <c r="AN424" s="23"/>
      <c r="AO424" s="21"/>
      <c r="AP424" s="21"/>
      <c r="AQ424" s="21"/>
      <c r="AR424" s="21"/>
      <c r="AS424" s="21"/>
      <c r="AT424" s="200"/>
      <c r="AU424" s="23"/>
      <c r="AV424" s="200"/>
      <c r="AW424" s="23"/>
      <c r="AX424" s="21"/>
      <c r="AY424" s="21"/>
      <c r="AZ424" s="21"/>
      <c r="BA424" s="21"/>
      <c r="BB424" s="20"/>
      <c r="BC424" s="23"/>
      <c r="BD424" s="200"/>
      <c r="BE424" s="23"/>
      <c r="BF424" s="23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21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0"/>
      <c r="AI425" s="23"/>
      <c r="AJ425" s="23"/>
      <c r="AK425" s="21"/>
      <c r="AL425" s="200"/>
      <c r="AM425" s="23"/>
      <c r="AN425" s="23"/>
      <c r="AO425" s="21"/>
      <c r="AP425" s="21"/>
      <c r="AQ425" s="21"/>
      <c r="AR425" s="21"/>
      <c r="AS425" s="21"/>
      <c r="AT425" s="200"/>
      <c r="AU425" s="23"/>
      <c r="AV425" s="200"/>
      <c r="AW425" s="23"/>
      <c r="AX425" s="21"/>
      <c r="AY425" s="21"/>
      <c r="AZ425" s="21"/>
      <c r="BA425" s="21"/>
      <c r="BB425" s="20"/>
      <c r="BC425" s="23"/>
      <c r="BD425" s="200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409.6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2"/>
      <c r="AM426" s="21"/>
      <c r="AN426" s="21"/>
      <c r="AO426" s="21"/>
      <c r="AP426" s="21"/>
      <c r="AQ426" s="21"/>
      <c r="AR426" s="21"/>
      <c r="AS426" s="21"/>
      <c r="AT426" s="182"/>
      <c r="AU426" s="21"/>
      <c r="AV426" s="182"/>
      <c r="AW426" s="21"/>
      <c r="AX426" s="21"/>
      <c r="AY426" s="21"/>
      <c r="AZ426" s="21"/>
      <c r="BA426" s="21"/>
      <c r="BB426" s="20"/>
      <c r="BC426" s="23"/>
      <c r="BD426" s="200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409.6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0"/>
      <c r="O427" s="63"/>
      <c r="P427" s="63"/>
      <c r="Q427" s="63"/>
      <c r="R427" s="63"/>
      <c r="S427" s="63"/>
      <c r="T427" s="63"/>
      <c r="U427" s="6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2"/>
      <c r="AM427" s="21"/>
      <c r="AN427" s="21"/>
      <c r="AO427" s="21"/>
      <c r="AP427" s="21"/>
      <c r="AQ427" s="21"/>
      <c r="AR427" s="21"/>
      <c r="AS427" s="21"/>
      <c r="AT427" s="182"/>
      <c r="AU427" s="21"/>
      <c r="AV427" s="182"/>
      <c r="AW427" s="21"/>
      <c r="AX427" s="21"/>
      <c r="AY427" s="21"/>
      <c r="AZ427" s="21"/>
      <c r="BA427" s="21"/>
      <c r="BB427" s="20"/>
      <c r="BC427" s="23"/>
      <c r="BD427" s="200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409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2"/>
      <c r="AM428" s="21"/>
      <c r="AN428" s="21"/>
      <c r="AO428" s="21"/>
      <c r="AP428" s="21"/>
      <c r="AQ428" s="21"/>
      <c r="AR428" s="21"/>
      <c r="AS428" s="21"/>
      <c r="AT428" s="182"/>
      <c r="AU428" s="21"/>
      <c r="AV428" s="182"/>
      <c r="AW428" s="21"/>
      <c r="AX428" s="21"/>
      <c r="AY428" s="21"/>
      <c r="AZ428" s="21"/>
      <c r="BA428" s="21"/>
      <c r="BB428" s="20"/>
      <c r="BC428" s="23"/>
      <c r="BD428" s="200"/>
      <c r="BE428" s="29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409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00"/>
      <c r="BE429" s="20"/>
      <c r="BF429" s="20"/>
      <c r="BG429" s="20"/>
      <c r="BH429" s="20"/>
      <c r="BI429" s="23"/>
      <c r="BJ429" s="20"/>
      <c r="BK429" s="20"/>
      <c r="BL429" s="23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71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00"/>
      <c r="BE430" s="200"/>
      <c r="BF430" s="20"/>
      <c r="BG430" s="20"/>
      <c r="BH430" s="20"/>
      <c r="BI430" s="23"/>
      <c r="BJ430" s="20"/>
      <c r="BK430" s="20"/>
      <c r="BL430" s="23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51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0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0"/>
      <c r="AI431" s="23"/>
      <c r="AJ431" s="23"/>
      <c r="AK431" s="21"/>
      <c r="AL431" s="200"/>
      <c r="AM431" s="23"/>
      <c r="AN431" s="23"/>
      <c r="AO431" s="21"/>
      <c r="AP431" s="21"/>
      <c r="AQ431" s="21"/>
      <c r="AR431" s="21"/>
      <c r="AS431" s="21"/>
      <c r="AT431" s="200"/>
      <c r="AU431" s="23"/>
      <c r="AV431" s="200"/>
      <c r="AW431" s="23"/>
      <c r="AX431" s="21"/>
      <c r="AY431" s="21"/>
      <c r="AZ431" s="21"/>
      <c r="BA431" s="21"/>
      <c r="BB431" s="20"/>
      <c r="BC431" s="23"/>
      <c r="BD431" s="200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409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0"/>
      <c r="AI432" s="23"/>
      <c r="AJ432" s="23"/>
      <c r="AK432" s="21"/>
      <c r="AL432" s="200"/>
      <c r="AM432" s="23"/>
      <c r="AN432" s="23"/>
      <c r="AO432" s="21"/>
      <c r="AP432" s="21"/>
      <c r="AQ432" s="21"/>
      <c r="AR432" s="21"/>
      <c r="AS432" s="21"/>
      <c r="AT432" s="200"/>
      <c r="AU432" s="23"/>
      <c r="AV432" s="200"/>
      <c r="AW432" s="23"/>
      <c r="AX432" s="21"/>
      <c r="AY432" s="21"/>
      <c r="AZ432" s="21"/>
      <c r="BA432" s="21"/>
      <c r="BB432" s="20"/>
      <c r="BC432" s="23"/>
      <c r="BD432" s="200"/>
      <c r="BE432" s="23"/>
      <c r="BF432" s="23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09.2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0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0"/>
      <c r="AI433" s="23"/>
      <c r="AJ433" s="23"/>
      <c r="AK433" s="21"/>
      <c r="AL433" s="200"/>
      <c r="AM433" s="23"/>
      <c r="AN433" s="23"/>
      <c r="AO433" s="21"/>
      <c r="AP433" s="21"/>
      <c r="AQ433" s="21"/>
      <c r="AR433" s="21"/>
      <c r="AS433" s="21"/>
      <c r="AT433" s="200"/>
      <c r="AU433" s="23"/>
      <c r="AV433" s="200"/>
      <c r="AW433" s="23"/>
      <c r="AX433" s="21"/>
      <c r="AY433" s="21"/>
      <c r="AZ433" s="21"/>
      <c r="BA433" s="21"/>
      <c r="BB433" s="20"/>
      <c r="BC433" s="23"/>
      <c r="BD433" s="200"/>
      <c r="BE433" s="23"/>
      <c r="BF433" s="23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98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0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2"/>
      <c r="AM434" s="21"/>
      <c r="AN434" s="21"/>
      <c r="AO434" s="21"/>
      <c r="AP434" s="21"/>
      <c r="AQ434" s="21"/>
      <c r="AR434" s="21"/>
      <c r="AS434" s="21"/>
      <c r="AT434" s="182"/>
      <c r="AU434" s="21"/>
      <c r="AV434" s="182"/>
      <c r="AW434" s="21"/>
      <c r="AX434" s="21"/>
      <c r="AY434" s="21"/>
      <c r="AZ434" s="21"/>
      <c r="BA434" s="21"/>
      <c r="BB434" s="20"/>
      <c r="BC434" s="23"/>
      <c r="BD434" s="200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8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0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2"/>
      <c r="AM435" s="21"/>
      <c r="AN435" s="21"/>
      <c r="AO435" s="21"/>
      <c r="AP435" s="21"/>
      <c r="AQ435" s="21"/>
      <c r="AR435" s="21"/>
      <c r="AS435" s="21"/>
      <c r="AT435" s="182"/>
      <c r="AU435" s="21"/>
      <c r="AV435" s="182"/>
      <c r="AW435" s="21"/>
      <c r="AX435" s="21"/>
      <c r="AY435" s="21"/>
      <c r="AZ435" s="21"/>
      <c r="BA435" s="21"/>
      <c r="BB435" s="20"/>
      <c r="BC435" s="23"/>
      <c r="BD435" s="200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54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0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2"/>
      <c r="AM436" s="21"/>
      <c r="AN436" s="21"/>
      <c r="AO436" s="21"/>
      <c r="AP436" s="21"/>
      <c r="AQ436" s="21"/>
      <c r="AR436" s="21"/>
      <c r="AS436" s="21"/>
      <c r="AT436" s="182"/>
      <c r="AU436" s="21"/>
      <c r="AV436" s="182"/>
      <c r="AW436" s="21"/>
      <c r="AX436" s="21"/>
      <c r="AY436" s="21"/>
      <c r="AZ436" s="21"/>
      <c r="BA436" s="21"/>
      <c r="BB436" s="20"/>
      <c r="BC436" s="23"/>
      <c r="BD436" s="200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61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2"/>
      <c r="AM437" s="21"/>
      <c r="AN437" s="21"/>
      <c r="AO437" s="21"/>
      <c r="AP437" s="21"/>
      <c r="AQ437" s="21"/>
      <c r="AR437" s="21"/>
      <c r="AS437" s="21"/>
      <c r="AT437" s="182"/>
      <c r="AU437" s="21"/>
      <c r="AV437" s="182"/>
      <c r="AW437" s="21"/>
      <c r="AX437" s="21"/>
      <c r="AY437" s="21"/>
      <c r="AZ437" s="21"/>
      <c r="BA437" s="21"/>
      <c r="BB437" s="20"/>
      <c r="BC437" s="23"/>
      <c r="BD437" s="200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49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2"/>
      <c r="AM438" s="21"/>
      <c r="AN438" s="21"/>
      <c r="AO438" s="21"/>
      <c r="AP438" s="21"/>
      <c r="AQ438" s="21"/>
      <c r="AR438" s="21"/>
      <c r="AS438" s="21"/>
      <c r="AT438" s="182"/>
      <c r="AU438" s="21"/>
      <c r="AV438" s="182"/>
      <c r="AW438" s="21"/>
      <c r="AX438" s="21"/>
      <c r="AY438" s="21"/>
      <c r="AZ438" s="21"/>
      <c r="BA438" s="21"/>
      <c r="BB438" s="20"/>
      <c r="BC438" s="23"/>
      <c r="BD438" s="200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49.2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0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2"/>
      <c r="AM439" s="21"/>
      <c r="AN439" s="21"/>
      <c r="AO439" s="21"/>
      <c r="AP439" s="21"/>
      <c r="AQ439" s="21"/>
      <c r="AR439" s="21"/>
      <c r="AS439" s="21"/>
      <c r="AT439" s="182"/>
      <c r="AU439" s="21"/>
      <c r="AV439" s="182"/>
      <c r="AW439" s="21"/>
      <c r="AX439" s="21"/>
      <c r="AY439" s="21"/>
      <c r="AZ439" s="21"/>
      <c r="BA439" s="21"/>
      <c r="BB439" s="20"/>
      <c r="BC439" s="23"/>
      <c r="BD439" s="200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49.2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0"/>
      <c r="O440" s="23"/>
      <c r="P440" s="23"/>
      <c r="Q440" s="23"/>
      <c r="R440" s="23"/>
      <c r="S440" s="23"/>
      <c r="T440" s="23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2"/>
      <c r="AM440" s="21"/>
      <c r="AN440" s="21"/>
      <c r="AO440" s="21"/>
      <c r="AP440" s="21"/>
      <c r="AQ440" s="21"/>
      <c r="AR440" s="21"/>
      <c r="AS440" s="21"/>
      <c r="AT440" s="182"/>
      <c r="AU440" s="21"/>
      <c r="AV440" s="182"/>
      <c r="AW440" s="21"/>
      <c r="AX440" s="21"/>
      <c r="AY440" s="21"/>
      <c r="AZ440" s="21"/>
      <c r="BA440" s="21"/>
      <c r="BB440" s="20"/>
      <c r="BC440" s="23"/>
      <c r="BD440" s="200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49.2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0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2"/>
      <c r="AM441" s="21"/>
      <c r="AN441" s="21"/>
      <c r="AO441" s="21"/>
      <c r="AP441" s="21"/>
      <c r="AQ441" s="21"/>
      <c r="AR441" s="21"/>
      <c r="AS441" s="21"/>
      <c r="AT441" s="182"/>
      <c r="AU441" s="21"/>
      <c r="AV441" s="182"/>
      <c r="AW441" s="21"/>
      <c r="AX441" s="21"/>
      <c r="AY441" s="21"/>
      <c r="AZ441" s="21"/>
      <c r="BA441" s="21"/>
      <c r="BB441" s="20"/>
      <c r="BC441" s="23"/>
      <c r="BD441" s="200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49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0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2"/>
      <c r="AM442" s="21"/>
      <c r="AN442" s="21"/>
      <c r="AO442" s="21"/>
      <c r="AP442" s="21"/>
      <c r="AQ442" s="21"/>
      <c r="AR442" s="21"/>
      <c r="AS442" s="21"/>
      <c r="AT442" s="182"/>
      <c r="AU442" s="21"/>
      <c r="AV442" s="182"/>
      <c r="AW442" s="21"/>
      <c r="AX442" s="21"/>
      <c r="AY442" s="21"/>
      <c r="AZ442" s="21"/>
      <c r="BA442" s="21"/>
      <c r="BB442" s="20"/>
      <c r="BC442" s="23"/>
      <c r="BD442" s="200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67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2"/>
      <c r="AM443" s="21"/>
      <c r="AN443" s="21"/>
      <c r="AO443" s="21"/>
      <c r="AP443" s="21"/>
      <c r="AQ443" s="21"/>
      <c r="AR443" s="21"/>
      <c r="AS443" s="21"/>
      <c r="AT443" s="182"/>
      <c r="AU443" s="21"/>
      <c r="AV443" s="182"/>
      <c r="AW443" s="21"/>
      <c r="AX443" s="21"/>
      <c r="AY443" s="21"/>
      <c r="AZ443" s="21"/>
      <c r="BA443" s="21"/>
      <c r="BB443" s="20"/>
      <c r="BC443" s="23"/>
      <c r="BD443" s="200"/>
      <c r="BE443" s="23"/>
      <c r="BF443" s="23"/>
      <c r="BG443" s="21"/>
      <c r="BH443" s="21"/>
      <c r="BI443" s="21"/>
      <c r="BJ443" s="20"/>
      <c r="BK443" s="23"/>
      <c r="BL443" s="23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54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2"/>
      <c r="AM444" s="21"/>
      <c r="AN444" s="21"/>
      <c r="AO444" s="21"/>
      <c r="AP444" s="21"/>
      <c r="AQ444" s="21"/>
      <c r="AR444" s="21"/>
      <c r="AS444" s="21"/>
      <c r="AT444" s="182"/>
      <c r="AU444" s="21"/>
      <c r="AV444" s="182"/>
      <c r="AW444" s="21"/>
      <c r="AX444" s="21"/>
      <c r="AY444" s="21"/>
      <c r="AZ444" s="21"/>
      <c r="BA444" s="21"/>
      <c r="BB444" s="20"/>
      <c r="BC444" s="23"/>
      <c r="BD444" s="200"/>
      <c r="BE444" s="63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44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2"/>
      <c r="AM445" s="21"/>
      <c r="AN445" s="21"/>
      <c r="AO445" s="21"/>
      <c r="AP445" s="21"/>
      <c r="AQ445" s="21"/>
      <c r="AR445" s="21"/>
      <c r="AS445" s="21"/>
      <c r="AT445" s="182"/>
      <c r="AU445" s="21"/>
      <c r="AV445" s="182"/>
      <c r="AW445" s="21"/>
      <c r="AX445" s="21"/>
      <c r="AY445" s="21"/>
      <c r="AZ445" s="21"/>
      <c r="BA445" s="21"/>
      <c r="BB445" s="20"/>
      <c r="BC445" s="23"/>
      <c r="BD445" s="200"/>
      <c r="BE445" s="63"/>
      <c r="BF445" s="29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409.6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2"/>
      <c r="AM446" s="21"/>
      <c r="AN446" s="21"/>
      <c r="AO446" s="21"/>
      <c r="AP446" s="21"/>
      <c r="AQ446" s="21"/>
      <c r="AR446" s="21"/>
      <c r="AS446" s="21"/>
      <c r="AT446" s="182"/>
      <c r="AU446" s="21"/>
      <c r="AV446" s="182"/>
      <c r="AW446" s="21"/>
      <c r="AX446" s="21"/>
      <c r="AY446" s="21"/>
      <c r="AZ446" s="21"/>
      <c r="BA446" s="21"/>
      <c r="BB446" s="20"/>
      <c r="BC446" s="20"/>
      <c r="BD446" s="20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52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2"/>
      <c r="AM447" s="21"/>
      <c r="AN447" s="21"/>
      <c r="AO447" s="21"/>
      <c r="AP447" s="21"/>
      <c r="AQ447" s="21"/>
      <c r="AR447" s="21"/>
      <c r="AS447" s="21"/>
      <c r="AT447" s="182"/>
      <c r="AU447" s="21"/>
      <c r="AV447" s="182"/>
      <c r="AW447" s="21"/>
      <c r="AX447" s="21"/>
      <c r="AY447" s="21"/>
      <c r="AZ447" s="21"/>
      <c r="BA447" s="21"/>
      <c r="BB447" s="20"/>
      <c r="BC447" s="23"/>
      <c r="BD447" s="200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220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2"/>
      <c r="AM448" s="21"/>
      <c r="AN448" s="21"/>
      <c r="AO448" s="21"/>
      <c r="AP448" s="21"/>
      <c r="AQ448" s="21"/>
      <c r="AR448" s="21"/>
      <c r="AS448" s="21"/>
      <c r="AT448" s="182"/>
      <c r="AU448" s="21"/>
      <c r="AV448" s="182"/>
      <c r="AW448" s="21"/>
      <c r="AX448" s="21"/>
      <c r="AY448" s="21"/>
      <c r="AZ448" s="21"/>
      <c r="BA448" s="21"/>
      <c r="BB448" s="20"/>
      <c r="BC448" s="23"/>
      <c r="BD448" s="200"/>
      <c r="BE448" s="29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20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2"/>
      <c r="AM449" s="21"/>
      <c r="AN449" s="21"/>
      <c r="AO449" s="21"/>
      <c r="AP449" s="21"/>
      <c r="AQ449" s="21"/>
      <c r="AR449" s="21"/>
      <c r="AS449" s="21"/>
      <c r="AT449" s="182"/>
      <c r="AU449" s="21"/>
      <c r="AV449" s="182"/>
      <c r="AW449" s="21"/>
      <c r="AX449" s="21"/>
      <c r="AY449" s="21"/>
      <c r="AZ449" s="21"/>
      <c r="BA449" s="21"/>
      <c r="BB449" s="20"/>
      <c r="BC449" s="23"/>
      <c r="BD449" s="200"/>
      <c r="BE449" s="20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20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2"/>
      <c r="AM450" s="21"/>
      <c r="AN450" s="21"/>
      <c r="AO450" s="21"/>
      <c r="AP450" s="21"/>
      <c r="AQ450" s="21"/>
      <c r="AR450" s="21"/>
      <c r="AS450" s="21"/>
      <c r="AT450" s="182"/>
      <c r="AU450" s="21"/>
      <c r="AV450" s="182"/>
      <c r="AW450" s="21"/>
      <c r="AX450" s="21"/>
      <c r="AY450" s="21"/>
      <c r="AZ450" s="21"/>
      <c r="BA450" s="21"/>
      <c r="BB450" s="20"/>
      <c r="BC450" s="23"/>
      <c r="BD450" s="200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409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9"/>
      <c r="AJ451" s="29"/>
      <c r="AK451" s="21"/>
      <c r="AL451" s="200"/>
      <c r="AM451" s="29"/>
      <c r="AN451" s="29"/>
      <c r="AO451" s="21"/>
      <c r="AP451" s="21"/>
      <c r="AQ451" s="21"/>
      <c r="AR451" s="21"/>
      <c r="AS451" s="21"/>
      <c r="AT451" s="200"/>
      <c r="AU451" s="29"/>
      <c r="AV451" s="200"/>
      <c r="AW451" s="29"/>
      <c r="AX451" s="21"/>
      <c r="AY451" s="21"/>
      <c r="AZ451" s="21"/>
      <c r="BA451" s="21"/>
      <c r="BB451" s="20"/>
      <c r="BC451" s="23"/>
      <c r="BD451" s="200"/>
      <c r="BE451" s="29"/>
      <c r="BF451" s="29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44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9"/>
      <c r="AJ452" s="29"/>
      <c r="AK452" s="21"/>
      <c r="AL452" s="200"/>
      <c r="AM452" s="29"/>
      <c r="AN452" s="29"/>
      <c r="AO452" s="21"/>
      <c r="AP452" s="21"/>
      <c r="AQ452" s="21"/>
      <c r="AR452" s="21"/>
      <c r="AS452" s="21"/>
      <c r="AT452" s="200"/>
      <c r="AU452" s="29"/>
      <c r="AV452" s="200"/>
      <c r="AW452" s="29"/>
      <c r="AX452" s="21"/>
      <c r="AY452" s="21"/>
      <c r="AZ452" s="21"/>
      <c r="BA452" s="21"/>
      <c r="BB452" s="20"/>
      <c r="BC452" s="23"/>
      <c r="BD452" s="200"/>
      <c r="BE452" s="29"/>
      <c r="BF452" s="29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44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9"/>
      <c r="AJ453" s="29"/>
      <c r="AK453" s="21"/>
      <c r="AL453" s="200"/>
      <c r="AM453" s="29"/>
      <c r="AN453" s="29"/>
      <c r="AO453" s="21"/>
      <c r="AP453" s="21"/>
      <c r="AQ453" s="21"/>
      <c r="AR453" s="21"/>
      <c r="AS453" s="21"/>
      <c r="AT453" s="200"/>
      <c r="AU453" s="29"/>
      <c r="AV453" s="200"/>
      <c r="AW453" s="29"/>
      <c r="AX453" s="21"/>
      <c r="AY453" s="21"/>
      <c r="AZ453" s="21"/>
      <c r="BA453" s="21"/>
      <c r="BB453" s="20"/>
      <c r="BC453" s="23"/>
      <c r="BD453" s="200"/>
      <c r="BE453" s="29"/>
      <c r="BF453" s="29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44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9"/>
      <c r="AJ454" s="29"/>
      <c r="AK454" s="21"/>
      <c r="AL454" s="200"/>
      <c r="AM454" s="29"/>
      <c r="AN454" s="29"/>
      <c r="AO454" s="21"/>
      <c r="AP454" s="21"/>
      <c r="AQ454" s="21"/>
      <c r="AR454" s="21"/>
      <c r="AS454" s="21"/>
      <c r="AT454" s="200"/>
      <c r="AU454" s="29"/>
      <c r="AV454" s="200"/>
      <c r="AW454" s="29"/>
      <c r="AX454" s="21"/>
      <c r="AY454" s="21"/>
      <c r="AZ454" s="21"/>
      <c r="BA454" s="21"/>
      <c r="BB454" s="20"/>
      <c r="BC454" s="23"/>
      <c r="BD454" s="200"/>
      <c r="BE454" s="29"/>
      <c r="BF454" s="29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44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0"/>
      <c r="AI455" s="29"/>
      <c r="AJ455" s="29"/>
      <c r="AK455" s="21"/>
      <c r="AL455" s="200"/>
      <c r="AM455" s="29"/>
      <c r="AN455" s="29"/>
      <c r="AO455" s="21"/>
      <c r="AP455" s="21"/>
      <c r="AQ455" s="21"/>
      <c r="AR455" s="21"/>
      <c r="AS455" s="21"/>
      <c r="AT455" s="200"/>
      <c r="AU455" s="29"/>
      <c r="AV455" s="200"/>
      <c r="AW455" s="29"/>
      <c r="AX455" s="21"/>
      <c r="AY455" s="21"/>
      <c r="AZ455" s="21"/>
      <c r="BA455" s="21"/>
      <c r="BB455" s="20"/>
      <c r="BC455" s="23"/>
      <c r="BD455" s="200"/>
      <c r="BE455" s="29"/>
      <c r="BF455" s="29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44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0"/>
      <c r="AI456" s="29"/>
      <c r="AJ456" s="29"/>
      <c r="AK456" s="21"/>
      <c r="AL456" s="200"/>
      <c r="AM456" s="29"/>
      <c r="AN456" s="29"/>
      <c r="AO456" s="21"/>
      <c r="AP456" s="21"/>
      <c r="AQ456" s="21"/>
      <c r="AR456" s="21"/>
      <c r="AS456" s="21"/>
      <c r="AT456" s="200"/>
      <c r="AU456" s="29"/>
      <c r="AV456" s="200"/>
      <c r="AW456" s="29"/>
      <c r="AX456" s="21"/>
      <c r="AY456" s="21"/>
      <c r="AZ456" s="21"/>
      <c r="BA456" s="21"/>
      <c r="BB456" s="20"/>
      <c r="BC456" s="23"/>
      <c r="BD456" s="200"/>
      <c r="BE456" s="29"/>
      <c r="BF456" s="29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409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2"/>
      <c r="AM457" s="21"/>
      <c r="AN457" s="21"/>
      <c r="AO457" s="21"/>
      <c r="AP457" s="21"/>
      <c r="AQ457" s="21"/>
      <c r="AR457" s="21"/>
      <c r="AS457" s="21"/>
      <c r="AT457" s="182"/>
      <c r="AU457" s="21"/>
      <c r="AV457" s="182"/>
      <c r="AW457" s="21"/>
      <c r="AX457" s="21"/>
      <c r="AY457" s="21"/>
      <c r="AZ457" s="21"/>
      <c r="BA457" s="21"/>
      <c r="BB457" s="20"/>
      <c r="BC457" s="23"/>
      <c r="BD457" s="200"/>
      <c r="BE457" s="63"/>
      <c r="BF457" s="29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408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2"/>
      <c r="AM458" s="21"/>
      <c r="AN458" s="21"/>
      <c r="AO458" s="21"/>
      <c r="AP458" s="21"/>
      <c r="AQ458" s="21"/>
      <c r="AR458" s="21"/>
      <c r="AS458" s="21"/>
      <c r="AT458" s="182"/>
      <c r="AU458" s="21"/>
      <c r="AV458" s="182"/>
      <c r="AW458" s="21"/>
      <c r="AX458" s="21"/>
      <c r="AY458" s="21"/>
      <c r="AZ458" s="21"/>
      <c r="BA458" s="21"/>
      <c r="BB458" s="20"/>
      <c r="BC458" s="23"/>
      <c r="BD458" s="200"/>
      <c r="BE458" s="20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46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2"/>
      <c r="AM459" s="21"/>
      <c r="AN459" s="21"/>
      <c r="AO459" s="21"/>
      <c r="AP459" s="21"/>
      <c r="AQ459" s="21"/>
      <c r="AR459" s="21"/>
      <c r="AS459" s="21"/>
      <c r="AT459" s="182"/>
      <c r="AU459" s="21"/>
      <c r="AV459" s="182"/>
      <c r="AW459" s="21"/>
      <c r="AX459" s="21"/>
      <c r="AY459" s="21"/>
      <c r="AZ459" s="21"/>
      <c r="BA459" s="21"/>
      <c r="BB459" s="20"/>
      <c r="BC459" s="23"/>
      <c r="BD459" s="200"/>
      <c r="BE459" s="63"/>
      <c r="BF459" s="29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408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2"/>
      <c r="AM460" s="21"/>
      <c r="AN460" s="21"/>
      <c r="AO460" s="21"/>
      <c r="AP460" s="21"/>
      <c r="AQ460" s="21"/>
      <c r="AR460" s="21"/>
      <c r="AS460" s="21"/>
      <c r="AT460" s="182"/>
      <c r="AU460" s="21"/>
      <c r="AV460" s="182"/>
      <c r="AW460" s="21"/>
      <c r="AX460" s="21"/>
      <c r="AY460" s="21"/>
      <c r="AZ460" s="21"/>
      <c r="BA460" s="21"/>
      <c r="BB460" s="20"/>
      <c r="BC460" s="23"/>
      <c r="BD460" s="200"/>
      <c r="BE460" s="20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56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2"/>
      <c r="AM461" s="21"/>
      <c r="AN461" s="21"/>
      <c r="AO461" s="21"/>
      <c r="AP461" s="21"/>
      <c r="AQ461" s="21"/>
      <c r="AR461" s="21"/>
      <c r="AS461" s="21"/>
      <c r="AT461" s="182"/>
      <c r="AU461" s="21"/>
      <c r="AV461" s="182"/>
      <c r="AW461" s="21"/>
      <c r="AX461" s="21"/>
      <c r="AY461" s="21"/>
      <c r="AZ461" s="21"/>
      <c r="BA461" s="21"/>
      <c r="BB461" s="20"/>
      <c r="BC461" s="23"/>
      <c r="BD461" s="200"/>
      <c r="BE461" s="63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32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2"/>
      <c r="AM462" s="21"/>
      <c r="AN462" s="21"/>
      <c r="AO462" s="21"/>
      <c r="AP462" s="21"/>
      <c r="AQ462" s="21"/>
      <c r="AR462" s="21"/>
      <c r="AS462" s="21"/>
      <c r="AT462" s="182"/>
      <c r="AU462" s="21"/>
      <c r="AV462" s="182"/>
      <c r="AW462" s="21"/>
      <c r="AX462" s="21"/>
      <c r="AY462" s="21"/>
      <c r="AZ462" s="21"/>
      <c r="BA462" s="21"/>
      <c r="BB462" s="20"/>
      <c r="BC462" s="23"/>
      <c r="BD462" s="200"/>
      <c r="BE462" s="29"/>
      <c r="BF462" s="29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32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2"/>
      <c r="AM463" s="21"/>
      <c r="AN463" s="21"/>
      <c r="AO463" s="21"/>
      <c r="AP463" s="21"/>
      <c r="AQ463" s="21"/>
      <c r="AR463" s="21"/>
      <c r="AS463" s="21"/>
      <c r="AT463" s="182"/>
      <c r="AU463" s="21"/>
      <c r="AV463" s="182"/>
      <c r="AW463" s="21"/>
      <c r="AX463" s="21"/>
      <c r="AY463" s="21"/>
      <c r="AZ463" s="21"/>
      <c r="BA463" s="21"/>
      <c r="BB463" s="20"/>
      <c r="BC463" s="23"/>
      <c r="BD463" s="200"/>
      <c r="BE463" s="63"/>
      <c r="BF463" s="29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46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0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2"/>
      <c r="AM464" s="21"/>
      <c r="AN464" s="21"/>
      <c r="AO464" s="21"/>
      <c r="AP464" s="21"/>
      <c r="AQ464" s="21"/>
      <c r="AR464" s="21"/>
      <c r="AS464" s="21"/>
      <c r="AT464" s="182"/>
      <c r="AU464" s="21"/>
      <c r="AV464" s="182"/>
      <c r="AW464" s="21"/>
      <c r="AX464" s="21"/>
      <c r="AY464" s="21"/>
      <c r="AZ464" s="21"/>
      <c r="BA464" s="21"/>
      <c r="BB464" s="20"/>
      <c r="BC464" s="23"/>
      <c r="BD464" s="200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84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3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2"/>
      <c r="AM465" s="21"/>
      <c r="AN465" s="21"/>
      <c r="AO465" s="21"/>
      <c r="AP465" s="21"/>
      <c r="AQ465" s="21"/>
      <c r="AR465" s="21"/>
      <c r="AS465" s="21"/>
      <c r="AT465" s="182"/>
      <c r="AU465" s="21"/>
      <c r="AV465" s="182"/>
      <c r="AW465" s="21"/>
      <c r="AX465" s="21"/>
      <c r="AY465" s="21"/>
      <c r="AZ465" s="21"/>
      <c r="BA465" s="21"/>
      <c r="BB465" s="20"/>
      <c r="BC465" s="23"/>
      <c r="BD465" s="185"/>
      <c r="BE465" s="186"/>
      <c r="BF465" s="29"/>
      <c r="BG465" s="21"/>
      <c r="BH465" s="21"/>
      <c r="BI465" s="21"/>
      <c r="BJ465" s="21"/>
      <c r="BK465" s="21"/>
      <c r="BL465" s="21"/>
      <c r="BM465" s="21"/>
      <c r="BN465" s="197"/>
      <c r="BO465" s="24"/>
      <c r="BP465" s="21"/>
      <c r="BQ465" s="21"/>
      <c r="BR465" s="23"/>
      <c r="BS465" s="23"/>
      <c r="BT465" s="24"/>
      <c r="BU465" s="25"/>
    </row>
    <row r="466" spans="1:73" s="22" customFormat="1" ht="184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0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2"/>
      <c r="AM466" s="21"/>
      <c r="AN466" s="21"/>
      <c r="AO466" s="21"/>
      <c r="AP466" s="21"/>
      <c r="AQ466" s="21"/>
      <c r="AR466" s="21"/>
      <c r="AS466" s="21"/>
      <c r="AT466" s="182"/>
      <c r="AU466" s="21"/>
      <c r="AV466" s="182"/>
      <c r="AW466" s="21"/>
      <c r="AX466" s="21"/>
      <c r="AY466" s="21"/>
      <c r="AZ466" s="21"/>
      <c r="BA466" s="21"/>
      <c r="BB466" s="20"/>
      <c r="BC466" s="23"/>
      <c r="BD466" s="185"/>
      <c r="BE466" s="186"/>
      <c r="BF466" s="29"/>
      <c r="BG466" s="21"/>
      <c r="BH466" s="21"/>
      <c r="BI466" s="21"/>
      <c r="BJ466" s="21"/>
      <c r="BK466" s="21"/>
      <c r="BL466" s="21"/>
      <c r="BM466" s="21"/>
      <c r="BN466" s="197"/>
      <c r="BO466" s="24"/>
      <c r="BP466" s="21"/>
      <c r="BQ466" s="21"/>
      <c r="BR466" s="23"/>
      <c r="BS466" s="23"/>
      <c r="BT466" s="24"/>
      <c r="BU466" s="25"/>
    </row>
    <row r="467" spans="1:73" s="22" customFormat="1" ht="184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2"/>
      <c r="AM467" s="21"/>
      <c r="AN467" s="21"/>
      <c r="AO467" s="21"/>
      <c r="AP467" s="21"/>
      <c r="AQ467" s="21"/>
      <c r="AR467" s="21"/>
      <c r="AS467" s="21"/>
      <c r="AT467" s="182"/>
      <c r="AU467" s="21"/>
      <c r="AV467" s="182"/>
      <c r="AW467" s="21"/>
      <c r="AX467" s="21"/>
      <c r="AY467" s="21"/>
      <c r="AZ467" s="21"/>
      <c r="BA467" s="21"/>
      <c r="BB467" s="20"/>
      <c r="BC467" s="23"/>
      <c r="BD467" s="200"/>
      <c r="BE467" s="20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84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2"/>
      <c r="AM468" s="21"/>
      <c r="AN468" s="21"/>
      <c r="AO468" s="21"/>
      <c r="AP468" s="21"/>
      <c r="AQ468" s="21"/>
      <c r="AR468" s="21"/>
      <c r="AS468" s="21"/>
      <c r="AT468" s="182"/>
      <c r="AU468" s="21"/>
      <c r="AV468" s="182"/>
      <c r="AW468" s="21"/>
      <c r="AX468" s="21"/>
      <c r="AY468" s="21"/>
      <c r="AZ468" s="21"/>
      <c r="BA468" s="21"/>
      <c r="BB468" s="20"/>
      <c r="BC468" s="23"/>
      <c r="BD468" s="185"/>
      <c r="BE468" s="186"/>
      <c r="BF468" s="20"/>
      <c r="BG468" s="21"/>
      <c r="BH468" s="21"/>
      <c r="BI468" s="21"/>
      <c r="BJ468" s="21"/>
      <c r="BK468" s="21"/>
      <c r="BL468" s="21"/>
      <c r="BM468" s="21"/>
      <c r="BN468" s="197"/>
      <c r="BO468" s="24"/>
      <c r="BP468" s="21"/>
      <c r="BQ468" s="21"/>
      <c r="BR468" s="23"/>
      <c r="BS468" s="23"/>
      <c r="BT468" s="24"/>
      <c r="BU468" s="25"/>
    </row>
    <row r="469" spans="1:73" s="22" customFormat="1" ht="189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63"/>
      <c r="P469" s="63"/>
      <c r="Q469" s="63"/>
      <c r="R469" s="63"/>
      <c r="S469" s="63"/>
      <c r="T469" s="63"/>
      <c r="U469" s="6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2"/>
      <c r="AM469" s="21"/>
      <c r="AN469" s="21"/>
      <c r="AO469" s="21"/>
      <c r="AP469" s="21"/>
      <c r="AQ469" s="21"/>
      <c r="AR469" s="21"/>
      <c r="AS469" s="21"/>
      <c r="AT469" s="182"/>
      <c r="AU469" s="21"/>
      <c r="AV469" s="182"/>
      <c r="AW469" s="21"/>
      <c r="AX469" s="21"/>
      <c r="AY469" s="21"/>
      <c r="AZ469" s="21"/>
      <c r="BA469" s="21"/>
      <c r="BB469" s="20"/>
      <c r="BC469" s="23"/>
      <c r="BD469" s="185"/>
      <c r="BE469" s="186"/>
      <c r="BF469" s="20"/>
      <c r="BG469" s="21"/>
      <c r="BH469" s="21"/>
      <c r="BI469" s="21"/>
      <c r="BJ469" s="21"/>
      <c r="BK469" s="21"/>
      <c r="BL469" s="21"/>
      <c r="BM469" s="21"/>
      <c r="BN469" s="197"/>
      <c r="BO469" s="24"/>
      <c r="BP469" s="21"/>
      <c r="BQ469" s="21"/>
      <c r="BR469" s="23"/>
      <c r="BS469" s="23"/>
      <c r="BT469" s="24"/>
      <c r="BU469" s="25"/>
    </row>
    <row r="470" spans="1:73" s="22" customFormat="1" ht="184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2"/>
      <c r="AM470" s="21"/>
      <c r="AN470" s="21"/>
      <c r="AO470" s="21"/>
      <c r="AP470" s="21"/>
      <c r="AQ470" s="21"/>
      <c r="AR470" s="21"/>
      <c r="AS470" s="21"/>
      <c r="AT470" s="182"/>
      <c r="AU470" s="21"/>
      <c r="AV470" s="182"/>
      <c r="AW470" s="21"/>
      <c r="AX470" s="21"/>
      <c r="AY470" s="21"/>
      <c r="AZ470" s="21"/>
      <c r="BA470" s="21"/>
      <c r="BB470" s="20"/>
      <c r="BC470" s="23"/>
      <c r="BD470" s="200"/>
      <c r="BE470" s="20"/>
      <c r="BF470" s="20"/>
      <c r="BG470" s="21"/>
      <c r="BH470" s="21"/>
      <c r="BI470" s="21"/>
      <c r="BJ470" s="20"/>
      <c r="BK470" s="23"/>
      <c r="BL470" s="23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84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2"/>
      <c r="AM471" s="21"/>
      <c r="AN471" s="21"/>
      <c r="AO471" s="21"/>
      <c r="AP471" s="21"/>
      <c r="AQ471" s="21"/>
      <c r="AR471" s="21"/>
      <c r="AS471" s="21"/>
      <c r="AT471" s="182"/>
      <c r="AU471" s="21"/>
      <c r="AV471" s="182"/>
      <c r="AW471" s="21"/>
      <c r="AX471" s="21"/>
      <c r="AY471" s="21"/>
      <c r="AZ471" s="21"/>
      <c r="BA471" s="21"/>
      <c r="BB471" s="20"/>
      <c r="BC471" s="23"/>
      <c r="BD471" s="187"/>
      <c r="BE471" s="186"/>
      <c r="BF471" s="20"/>
      <c r="BG471" s="21"/>
      <c r="BH471" s="21"/>
      <c r="BI471" s="21"/>
      <c r="BJ471" s="20"/>
      <c r="BK471" s="23"/>
      <c r="BL471" s="23"/>
      <c r="BM471" s="21"/>
      <c r="BN471" s="197"/>
      <c r="BO471" s="24"/>
      <c r="BP471" s="21"/>
      <c r="BQ471" s="21"/>
      <c r="BR471" s="23"/>
      <c r="BS471" s="23"/>
      <c r="BT471" s="24"/>
      <c r="BU471" s="25"/>
    </row>
    <row r="472" spans="1:73" s="22" customFormat="1" ht="184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2"/>
      <c r="AM472" s="21"/>
      <c r="AN472" s="21"/>
      <c r="AO472" s="21"/>
      <c r="AP472" s="21"/>
      <c r="AQ472" s="21"/>
      <c r="AR472" s="21"/>
      <c r="AS472" s="21"/>
      <c r="AT472" s="182"/>
      <c r="AU472" s="21"/>
      <c r="AV472" s="182"/>
      <c r="AW472" s="21"/>
      <c r="AX472" s="21"/>
      <c r="AY472" s="21"/>
      <c r="AZ472" s="21"/>
      <c r="BA472" s="21"/>
      <c r="BB472" s="20"/>
      <c r="BC472" s="23"/>
      <c r="BD472" s="200"/>
      <c r="BE472" s="29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84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2"/>
      <c r="AM473" s="21"/>
      <c r="AN473" s="21"/>
      <c r="AO473" s="21"/>
      <c r="AP473" s="21"/>
      <c r="AQ473" s="21"/>
      <c r="AR473" s="21"/>
      <c r="AS473" s="21"/>
      <c r="AT473" s="182"/>
      <c r="AU473" s="21"/>
      <c r="AV473" s="182"/>
      <c r="AW473" s="21"/>
      <c r="AX473" s="21"/>
      <c r="AY473" s="21"/>
      <c r="AZ473" s="21"/>
      <c r="BA473" s="21"/>
      <c r="BB473" s="20"/>
      <c r="BC473" s="23"/>
      <c r="BD473" s="200"/>
      <c r="BE473" s="23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84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2"/>
      <c r="AM474" s="21"/>
      <c r="AN474" s="21"/>
      <c r="AO474" s="21"/>
      <c r="AP474" s="21"/>
      <c r="AQ474" s="21"/>
      <c r="AR474" s="21"/>
      <c r="AS474" s="21"/>
      <c r="AT474" s="182"/>
      <c r="AU474" s="21"/>
      <c r="AV474" s="182"/>
      <c r="AW474" s="21"/>
      <c r="AX474" s="21"/>
      <c r="AY474" s="21"/>
      <c r="AZ474" s="21"/>
      <c r="BA474" s="21"/>
      <c r="BB474" s="20"/>
      <c r="BC474" s="23"/>
      <c r="BD474" s="200"/>
      <c r="BE474" s="29"/>
      <c r="BF474" s="29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84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2"/>
      <c r="AM475" s="21"/>
      <c r="AN475" s="21"/>
      <c r="AO475" s="21"/>
      <c r="AP475" s="21"/>
      <c r="AQ475" s="21"/>
      <c r="AR475" s="21"/>
      <c r="AS475" s="21"/>
      <c r="AT475" s="182"/>
      <c r="AU475" s="21"/>
      <c r="AV475" s="182"/>
      <c r="AW475" s="21"/>
      <c r="AX475" s="21"/>
      <c r="AY475" s="21"/>
      <c r="AZ475" s="21"/>
      <c r="BA475" s="21"/>
      <c r="BB475" s="20"/>
      <c r="BC475" s="23"/>
      <c r="BD475" s="200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12.2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3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00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409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0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00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86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0"/>
      <c r="O478" s="28"/>
      <c r="P478" s="18"/>
      <c r="Q478" s="28"/>
      <c r="R478" s="28"/>
      <c r="S478" s="28"/>
      <c r="T478" s="28"/>
      <c r="U478" s="2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82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222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00"/>
      <c r="BE479" s="23"/>
      <c r="BF479" s="23"/>
      <c r="BG479" s="21"/>
      <c r="BH479" s="21"/>
      <c r="BI479" s="21"/>
      <c r="BJ479" s="21"/>
      <c r="BK479" s="21"/>
      <c r="BL479" s="20"/>
      <c r="BM479" s="23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22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182"/>
      <c r="BE480" s="21"/>
      <c r="BF480" s="21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22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3"/>
      <c r="R481" s="23"/>
      <c r="S481" s="23"/>
      <c r="T481" s="23"/>
      <c r="U481" s="23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2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57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3"/>
      <c r="R482" s="23"/>
      <c r="S482" s="23"/>
      <c r="T482" s="23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00"/>
      <c r="BE482" s="23"/>
      <c r="BF482" s="23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82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0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2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29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2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409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0"/>
      <c r="Q485" s="23"/>
      <c r="R485" s="23"/>
      <c r="S485" s="23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0"/>
      <c r="AI485" s="23"/>
      <c r="AJ485" s="23"/>
      <c r="AK485" s="23"/>
      <c r="AL485" s="200"/>
      <c r="AM485" s="23"/>
      <c r="AN485" s="23"/>
      <c r="AO485" s="21"/>
      <c r="AP485" s="21"/>
      <c r="AQ485" s="21"/>
      <c r="AR485" s="21"/>
      <c r="AS485" s="21"/>
      <c r="AT485" s="200"/>
      <c r="AU485" s="23"/>
      <c r="AV485" s="200"/>
      <c r="AW485" s="23"/>
      <c r="AX485" s="21"/>
      <c r="AY485" s="21"/>
      <c r="AZ485" s="21"/>
      <c r="BA485" s="21"/>
      <c r="BB485" s="20"/>
      <c r="BC485" s="23"/>
      <c r="BD485" s="200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41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8"/>
      <c r="P486" s="18"/>
      <c r="Q486" s="28"/>
      <c r="R486" s="28"/>
      <c r="S486" s="28"/>
      <c r="T486" s="28"/>
      <c r="U486" s="28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0"/>
      <c r="AK486" s="23"/>
      <c r="AL486" s="23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0"/>
      <c r="BC486" s="23"/>
      <c r="BD486" s="200"/>
      <c r="BE486" s="23"/>
      <c r="BF486" s="23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4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0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0"/>
      <c r="AK487" s="23"/>
      <c r="AL487" s="23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0"/>
      <c r="BC487" s="23"/>
      <c r="BD487" s="200"/>
      <c r="BE487" s="23"/>
      <c r="BF487" s="23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41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0"/>
      <c r="O488" s="23"/>
      <c r="P488" s="23"/>
      <c r="Q488" s="23"/>
      <c r="R488" s="23"/>
      <c r="S488" s="23"/>
      <c r="T488" s="23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0"/>
      <c r="AK488" s="23"/>
      <c r="AL488" s="23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0"/>
      <c r="BC488" s="23"/>
      <c r="BD488" s="200"/>
      <c r="BE488" s="23"/>
      <c r="BF488" s="23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41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0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0"/>
      <c r="AK489" s="23"/>
      <c r="AL489" s="23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0"/>
      <c r="BC489" s="23"/>
      <c r="BD489" s="200"/>
      <c r="BE489" s="23"/>
      <c r="BF489" s="23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4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0"/>
      <c r="O490" s="28"/>
      <c r="P490" s="18"/>
      <c r="Q490" s="28"/>
      <c r="R490" s="28"/>
      <c r="S490" s="28"/>
      <c r="T490" s="28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0"/>
      <c r="AK490" s="23"/>
      <c r="AL490" s="23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0"/>
      <c r="BC490" s="23"/>
      <c r="BD490" s="200"/>
      <c r="BE490" s="23"/>
      <c r="BF490" s="23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01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0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00"/>
      <c r="BE491" s="23"/>
      <c r="BF491" s="23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201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0"/>
      <c r="O492" s="28"/>
      <c r="P492" s="18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82"/>
      <c r="BE492" s="21"/>
      <c r="BF492" s="21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01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3"/>
      <c r="P493" s="20"/>
      <c r="Q493" s="23"/>
      <c r="R493" s="23"/>
      <c r="S493" s="23"/>
      <c r="T493" s="23"/>
      <c r="U493" s="23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00"/>
      <c r="BE493" s="23"/>
      <c r="BF493" s="23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201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0"/>
      <c r="O494" s="28"/>
      <c r="P494" s="18"/>
      <c r="Q494" s="28"/>
      <c r="R494" s="28"/>
      <c r="S494" s="28"/>
      <c r="T494" s="28"/>
      <c r="U494" s="2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182"/>
      <c r="BE494" s="21"/>
      <c r="BF494" s="21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409.6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3"/>
      <c r="P495" s="20"/>
      <c r="Q495" s="20"/>
      <c r="R495" s="20"/>
      <c r="S495" s="20"/>
      <c r="T495" s="20"/>
      <c r="U495" s="23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82"/>
      <c r="BE495" s="21"/>
      <c r="BF495" s="21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201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3"/>
      <c r="P496" s="20"/>
      <c r="Q496" s="20"/>
      <c r="R496" s="20"/>
      <c r="S496" s="20"/>
      <c r="T496" s="20"/>
      <c r="U496" s="2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82"/>
      <c r="BE496" s="21"/>
      <c r="BF496" s="21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01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0"/>
      <c r="Q497" s="23"/>
      <c r="R497" s="23"/>
      <c r="S497" s="23"/>
      <c r="T497" s="23"/>
      <c r="U497" s="23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0"/>
      <c r="AK497" s="23"/>
      <c r="AL497" s="23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0"/>
      <c r="BC497" s="23"/>
      <c r="BD497" s="200"/>
      <c r="BE497" s="23"/>
      <c r="BF497" s="23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01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0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82"/>
      <c r="BE498" s="21"/>
      <c r="BF498" s="21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01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0"/>
      <c r="Q499" s="20"/>
      <c r="R499" s="20"/>
      <c r="S499" s="20"/>
      <c r="T499" s="20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2"/>
      <c r="BE499" s="21"/>
      <c r="BF499" s="21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01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0"/>
      <c r="O500" s="28"/>
      <c r="P500" s="18"/>
      <c r="Q500" s="28"/>
      <c r="R500" s="28"/>
      <c r="S500" s="28"/>
      <c r="T500" s="28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82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59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00"/>
      <c r="BE501" s="29"/>
      <c r="BF501" s="29"/>
      <c r="BG501" s="21"/>
      <c r="BH501" s="21"/>
      <c r="BI501" s="21"/>
      <c r="BJ501" s="20"/>
      <c r="BK501" s="63"/>
      <c r="BL501" s="29"/>
      <c r="BM501" s="21"/>
      <c r="BN501" s="197"/>
      <c r="BO501" s="24"/>
      <c r="BP501" s="21"/>
      <c r="BQ501" s="21"/>
      <c r="BR501" s="23"/>
      <c r="BS501" s="23"/>
      <c r="BT501" s="24"/>
      <c r="BU501" s="25"/>
    </row>
    <row r="502" spans="1:73" s="22" customFormat="1" ht="244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0"/>
      <c r="P502" s="20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00"/>
      <c r="BE502" s="188"/>
      <c r="BF502" s="29"/>
      <c r="BG502" s="21"/>
      <c r="BH502" s="21"/>
      <c r="BI502" s="21"/>
      <c r="BJ502" s="20"/>
      <c r="BK502" s="63"/>
      <c r="BL502" s="29"/>
      <c r="BM502" s="21"/>
      <c r="BN502" s="197"/>
      <c r="BO502" s="24"/>
      <c r="BP502" s="21"/>
      <c r="BQ502" s="21"/>
      <c r="BR502" s="23"/>
      <c r="BS502" s="23"/>
      <c r="BT502" s="24"/>
      <c r="BU502" s="25"/>
    </row>
    <row r="503" spans="1:73" s="22" customFormat="1" ht="219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63"/>
      <c r="P503" s="63"/>
      <c r="Q503" s="63"/>
      <c r="R503" s="63"/>
      <c r="S503" s="63"/>
      <c r="T503" s="63"/>
      <c r="U503" s="6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7"/>
      <c r="BE503" s="189"/>
      <c r="BF503" s="190"/>
      <c r="BG503" s="21"/>
      <c r="BH503" s="21"/>
      <c r="BI503" s="21"/>
      <c r="BJ503" s="21"/>
      <c r="BK503" s="21"/>
      <c r="BL503" s="21"/>
      <c r="BM503" s="21"/>
      <c r="BN503" s="197"/>
      <c r="BO503" s="24"/>
      <c r="BP503" s="21"/>
      <c r="BQ503" s="21"/>
      <c r="BR503" s="23"/>
      <c r="BS503" s="23"/>
      <c r="BT503" s="24"/>
      <c r="BU503" s="25"/>
    </row>
    <row r="504" spans="1:73" s="22" customFormat="1" ht="219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00"/>
      <c r="BE504" s="29"/>
      <c r="BF504" s="29"/>
      <c r="BG504" s="21"/>
      <c r="BH504" s="21"/>
      <c r="BI504" s="21"/>
      <c r="BJ504" s="21"/>
      <c r="BK504" s="21"/>
      <c r="BL504" s="21"/>
      <c r="BM504" s="21"/>
      <c r="BN504" s="197"/>
      <c r="BO504" s="24"/>
      <c r="BP504" s="21"/>
      <c r="BQ504" s="21"/>
      <c r="BR504" s="23"/>
      <c r="BS504" s="23"/>
      <c r="BT504" s="24"/>
      <c r="BU504" s="25"/>
    </row>
    <row r="505" spans="1:73" s="22" customFormat="1" ht="219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9"/>
      <c r="P505" s="29"/>
      <c r="Q505" s="29"/>
      <c r="R505" s="29"/>
      <c r="S505" s="29"/>
      <c r="T505" s="29"/>
      <c r="U505" s="29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87"/>
      <c r="BE505" s="189"/>
      <c r="BF505" s="190"/>
      <c r="BG505" s="21"/>
      <c r="BH505" s="21"/>
      <c r="BI505" s="21"/>
      <c r="BJ505" s="21"/>
      <c r="BK505" s="21"/>
      <c r="BL505" s="21"/>
      <c r="BM505" s="21"/>
      <c r="BN505" s="197"/>
      <c r="BO505" s="24"/>
      <c r="BP505" s="21"/>
      <c r="BQ505" s="21"/>
      <c r="BR505" s="23"/>
      <c r="BS505" s="23"/>
      <c r="BT505" s="24"/>
      <c r="BU505" s="25"/>
    </row>
    <row r="506" spans="1:73" s="22" customFormat="1" ht="409.6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9"/>
      <c r="P506" s="29"/>
      <c r="Q506" s="29"/>
      <c r="R506" s="29"/>
      <c r="S506" s="29"/>
      <c r="T506" s="29"/>
      <c r="U506" s="29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00"/>
      <c r="BE506" s="29"/>
      <c r="BF506" s="20"/>
      <c r="BG506" s="21"/>
      <c r="BH506" s="21"/>
      <c r="BI506" s="21"/>
      <c r="BJ506" s="21"/>
      <c r="BK506" s="21"/>
      <c r="BL506" s="21"/>
      <c r="BM506" s="21"/>
      <c r="BN506" s="197"/>
      <c r="BO506" s="24"/>
      <c r="BP506" s="21"/>
      <c r="BQ506" s="21"/>
      <c r="BR506" s="23"/>
      <c r="BS506" s="23"/>
      <c r="BT506" s="24"/>
      <c r="BU506" s="25"/>
    </row>
    <row r="507" spans="1:73" s="22" customFormat="1" ht="409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0"/>
      <c r="AI507" s="29"/>
      <c r="AJ507" s="29"/>
      <c r="AK507" s="21"/>
      <c r="AL507" s="200"/>
      <c r="AM507" s="29"/>
      <c r="AN507" s="29"/>
      <c r="AO507" s="21"/>
      <c r="AP507" s="21"/>
      <c r="AQ507" s="21"/>
      <c r="AR507" s="21"/>
      <c r="AS507" s="21"/>
      <c r="AT507" s="200"/>
      <c r="AU507" s="29"/>
      <c r="AV507" s="200"/>
      <c r="AW507" s="29"/>
      <c r="AX507" s="21"/>
      <c r="AY507" s="21"/>
      <c r="AZ507" s="21"/>
      <c r="BA507" s="21"/>
      <c r="BB507" s="21"/>
      <c r="BC507" s="21"/>
      <c r="BD507" s="200"/>
      <c r="BE507" s="29"/>
      <c r="BF507" s="29"/>
      <c r="BG507" s="21"/>
      <c r="BH507" s="21"/>
      <c r="BI507" s="21"/>
      <c r="BJ507" s="21"/>
      <c r="BK507" s="21"/>
      <c r="BL507" s="21"/>
      <c r="BM507" s="21"/>
      <c r="BN507" s="197"/>
      <c r="BO507" s="24"/>
      <c r="BP507" s="21"/>
      <c r="BQ507" s="21"/>
      <c r="BR507" s="23"/>
      <c r="BS507" s="23"/>
      <c r="BT507" s="24"/>
      <c r="BU507" s="25"/>
    </row>
    <row r="508" spans="1:73" s="22" customFormat="1" ht="137.2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87"/>
      <c r="BE508" s="189"/>
      <c r="BF508" s="190"/>
      <c r="BG508" s="21"/>
      <c r="BH508" s="21"/>
      <c r="BI508" s="21"/>
      <c r="BJ508" s="21"/>
      <c r="BK508" s="21"/>
      <c r="BL508" s="21"/>
      <c r="BM508" s="21"/>
      <c r="BN508" s="197"/>
      <c r="BO508" s="24"/>
      <c r="BP508" s="21"/>
      <c r="BQ508" s="21"/>
      <c r="BR508" s="23"/>
      <c r="BS508" s="23"/>
      <c r="BT508" s="24"/>
      <c r="BU508" s="25"/>
    </row>
    <row r="509" spans="1:73" s="22" customFormat="1" ht="137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9"/>
      <c r="P509" s="29"/>
      <c r="Q509" s="29"/>
      <c r="R509" s="29"/>
      <c r="S509" s="29"/>
      <c r="T509" s="29"/>
      <c r="U509" s="29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87"/>
      <c r="BE509" s="189"/>
      <c r="BF509" s="190"/>
      <c r="BG509" s="21"/>
      <c r="BH509" s="21"/>
      <c r="BI509" s="21"/>
      <c r="BJ509" s="21"/>
      <c r="BK509" s="21"/>
      <c r="BL509" s="21"/>
      <c r="BM509" s="21"/>
      <c r="BN509" s="197"/>
      <c r="BO509" s="24"/>
      <c r="BP509" s="21"/>
      <c r="BQ509" s="21"/>
      <c r="BR509" s="23"/>
      <c r="BS509" s="23"/>
      <c r="BT509" s="24"/>
      <c r="BU509" s="25"/>
    </row>
    <row r="510" spans="1:73" s="22" customFormat="1" ht="137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9"/>
      <c r="P510" s="29"/>
      <c r="Q510" s="29"/>
      <c r="R510" s="29"/>
      <c r="S510" s="29"/>
      <c r="T510" s="29"/>
      <c r="U510" s="29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87"/>
      <c r="BE510" s="189"/>
      <c r="BF510" s="190"/>
      <c r="BG510" s="21"/>
      <c r="BH510" s="21"/>
      <c r="BI510" s="21"/>
      <c r="BJ510" s="21"/>
      <c r="BK510" s="21"/>
      <c r="BL510" s="21"/>
      <c r="BM510" s="21"/>
      <c r="BN510" s="197"/>
      <c r="BO510" s="24"/>
      <c r="BP510" s="21"/>
      <c r="BQ510" s="21"/>
      <c r="BR510" s="23"/>
      <c r="BS510" s="23"/>
      <c r="BT510" s="24"/>
      <c r="BU510" s="25"/>
    </row>
    <row r="511" spans="1:73" s="22" customFormat="1" ht="137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9"/>
      <c r="P511" s="29"/>
      <c r="Q511" s="29"/>
      <c r="R511" s="29"/>
      <c r="S511" s="29"/>
      <c r="T511" s="29"/>
      <c r="U511" s="29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87"/>
      <c r="BE511" s="189"/>
      <c r="BF511" s="190"/>
      <c r="BG511" s="21"/>
      <c r="BH511" s="21"/>
      <c r="BI511" s="21"/>
      <c r="BJ511" s="21"/>
      <c r="BK511" s="21"/>
      <c r="BL511" s="21"/>
      <c r="BM511" s="21"/>
      <c r="BN511" s="197"/>
      <c r="BO511" s="24"/>
      <c r="BP511" s="21"/>
      <c r="BQ511" s="21"/>
      <c r="BR511" s="23"/>
      <c r="BS511" s="23"/>
      <c r="BT511" s="24"/>
      <c r="BU511" s="25"/>
    </row>
    <row r="512" spans="1:73" s="22" customFormat="1" ht="137.2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9"/>
      <c r="P512" s="29"/>
      <c r="Q512" s="29"/>
      <c r="R512" s="29"/>
      <c r="S512" s="29"/>
      <c r="T512" s="29"/>
      <c r="U512" s="29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87"/>
      <c r="BE512" s="189"/>
      <c r="BF512" s="190"/>
      <c r="BG512" s="21"/>
      <c r="BH512" s="21"/>
      <c r="BI512" s="21"/>
      <c r="BJ512" s="21"/>
      <c r="BK512" s="21"/>
      <c r="BL512" s="21"/>
      <c r="BM512" s="21"/>
      <c r="BN512" s="197"/>
      <c r="BO512" s="24"/>
      <c r="BP512" s="21"/>
      <c r="BQ512" s="21"/>
      <c r="BR512" s="23"/>
      <c r="BS512" s="23"/>
      <c r="BT512" s="24"/>
      <c r="BU512" s="25"/>
    </row>
    <row r="513" spans="1:75" s="22" customFormat="1" ht="291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0"/>
      <c r="BC513" s="21"/>
      <c r="BD513" s="200"/>
      <c r="BE513" s="29"/>
      <c r="BF513" s="20"/>
      <c r="BG513" s="23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5" s="22" customFormat="1" ht="291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9"/>
      <c r="P514" s="29"/>
      <c r="Q514" s="29"/>
      <c r="R514" s="29"/>
      <c r="S514" s="29"/>
      <c r="T514" s="29"/>
      <c r="U514" s="29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0"/>
      <c r="BC514" s="21"/>
      <c r="BD514" s="200"/>
      <c r="BE514" s="183"/>
      <c r="BF514" s="20"/>
      <c r="BG514" s="23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5" s="22" customFormat="1" ht="197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3"/>
      <c r="Q515" s="23"/>
      <c r="R515" s="23"/>
      <c r="S515" s="23"/>
      <c r="T515" s="23"/>
      <c r="U515" s="20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00"/>
      <c r="BE515" s="20"/>
      <c r="BF515" s="20"/>
      <c r="BG515" s="21"/>
      <c r="BH515" s="21"/>
      <c r="BI515" s="21"/>
      <c r="BJ515" s="21"/>
      <c r="BK515" s="21"/>
      <c r="BL515" s="21"/>
      <c r="BM515" s="21"/>
      <c r="BN515" s="197"/>
      <c r="BO515" s="24"/>
      <c r="BP515" s="21"/>
      <c r="BQ515" s="21"/>
      <c r="BR515" s="23"/>
      <c r="BS515" s="23"/>
      <c r="BT515" s="24"/>
      <c r="BU515" s="25"/>
    </row>
    <row r="516" spans="1:75" s="22" customFormat="1" ht="197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3"/>
      <c r="P516" s="23"/>
      <c r="Q516" s="23"/>
      <c r="R516" s="23"/>
      <c r="S516" s="23"/>
      <c r="T516" s="23"/>
      <c r="U516" s="20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185"/>
      <c r="BE516" s="190"/>
      <c r="BF516" s="190"/>
      <c r="BG516" s="21"/>
      <c r="BH516" s="21"/>
      <c r="BI516" s="21"/>
      <c r="BJ516" s="21"/>
      <c r="BK516" s="21"/>
      <c r="BL516" s="21"/>
      <c r="BM516" s="21"/>
      <c r="BN516" s="197"/>
      <c r="BO516" s="24"/>
      <c r="BP516" s="21"/>
      <c r="BQ516" s="21"/>
      <c r="BR516" s="23"/>
      <c r="BS516" s="23"/>
      <c r="BT516" s="24"/>
      <c r="BU516" s="25"/>
    </row>
    <row r="517" spans="1:75" s="22" customFormat="1" ht="279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191"/>
      <c r="P517" s="191"/>
      <c r="Q517" s="191"/>
      <c r="R517" s="191"/>
      <c r="S517" s="191"/>
      <c r="T517" s="191"/>
      <c r="U517" s="19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00"/>
      <c r="BE517" s="63"/>
      <c r="BF517" s="63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5" s="22" customFormat="1" ht="17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3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00"/>
      <c r="BE518" s="23"/>
      <c r="BF518" s="23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5" s="22" customFormat="1" ht="129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3"/>
      <c r="P519" s="23"/>
      <c r="Q519" s="23"/>
      <c r="R519" s="23"/>
      <c r="S519" s="23"/>
      <c r="T519" s="23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92"/>
      <c r="BE519" s="29"/>
      <c r="BF519" s="29"/>
      <c r="BG519" s="21"/>
      <c r="BH519" s="21"/>
      <c r="BI519" s="21"/>
      <c r="BJ519" s="21"/>
      <c r="BK519" s="21"/>
      <c r="BL519" s="21"/>
      <c r="BM519" s="21"/>
      <c r="BN519" s="197"/>
      <c r="BO519" s="24"/>
      <c r="BP519" s="21"/>
      <c r="BQ519" s="21"/>
      <c r="BR519" s="23"/>
      <c r="BS519" s="23"/>
      <c r="BT519" s="24"/>
      <c r="BU519" s="25"/>
    </row>
    <row r="520" spans="1:75" s="22" customFormat="1" ht="187.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9"/>
      <c r="O520" s="29"/>
      <c r="P520" s="29"/>
      <c r="Q520" s="29"/>
      <c r="R520" s="29"/>
      <c r="S520" s="29"/>
      <c r="T520" s="29"/>
      <c r="U520" s="29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00"/>
      <c r="BE520" s="23"/>
      <c r="BF520" s="23"/>
      <c r="BG520" s="21"/>
      <c r="BH520" s="21"/>
      <c r="BI520" s="21"/>
      <c r="BJ520" s="21"/>
      <c r="BK520" s="21"/>
      <c r="BL520" s="21"/>
      <c r="BM520" s="23"/>
      <c r="BN520" s="21"/>
      <c r="BO520" s="24"/>
      <c r="BP520" s="21"/>
      <c r="BQ520" s="21"/>
      <c r="BR520" s="21"/>
      <c r="BS520" s="21"/>
      <c r="BT520" s="23"/>
      <c r="BU520" s="24"/>
      <c r="BV520" s="25"/>
      <c r="BW520" s="30"/>
    </row>
    <row r="521" spans="1:75" s="22" customFormat="1" ht="187.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0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3"/>
      <c r="BN521" s="21"/>
      <c r="BO521" s="24"/>
      <c r="BP521" s="25"/>
      <c r="BQ521" s="21"/>
      <c r="BR521" s="21"/>
      <c r="BS521" s="21"/>
      <c r="BT521" s="23"/>
      <c r="BU521" s="24"/>
      <c r="BV521" s="25"/>
      <c r="BW521" s="30"/>
    </row>
    <row r="522" spans="1:75" s="22" customFormat="1" ht="409.6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3"/>
      <c r="P522" s="23"/>
      <c r="Q522" s="23"/>
      <c r="R522" s="23"/>
      <c r="S522" s="23"/>
      <c r="T522" s="23"/>
      <c r="U522" s="2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3"/>
      <c r="AV522" s="21"/>
      <c r="AW522" s="23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3"/>
      <c r="BN522" s="21"/>
      <c r="BO522" s="24"/>
      <c r="BP522" s="25"/>
      <c r="BQ522" s="21"/>
      <c r="BR522" s="21"/>
      <c r="BS522" s="21"/>
      <c r="BT522" s="23"/>
      <c r="BU522" s="24"/>
      <c r="BV522" s="25"/>
      <c r="BW522" s="30"/>
    </row>
    <row r="523" spans="1:75" s="22" customFormat="1" ht="409.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3"/>
      <c r="P523" s="23"/>
      <c r="Q523" s="23"/>
      <c r="R523" s="23"/>
      <c r="S523" s="23"/>
      <c r="T523" s="23"/>
      <c r="U523" s="2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00"/>
      <c r="BE523" s="23"/>
      <c r="BF523" s="23"/>
      <c r="BG523" s="21"/>
      <c r="BH523" s="21"/>
      <c r="BI523" s="21"/>
      <c r="BJ523" s="21"/>
      <c r="BK523" s="21"/>
      <c r="BL523" s="21"/>
      <c r="BM523" s="23"/>
      <c r="BN523" s="21"/>
      <c r="BO523" s="24"/>
      <c r="BP523" s="25"/>
      <c r="BQ523" s="21"/>
      <c r="BR523" s="21"/>
      <c r="BS523" s="21"/>
      <c r="BT523" s="23"/>
      <c r="BU523" s="24"/>
      <c r="BV523" s="25"/>
      <c r="BW523" s="30"/>
    </row>
    <row r="524" spans="1:75" s="22" customFormat="1" ht="194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0"/>
      <c r="O524" s="28"/>
      <c r="P524" s="18"/>
      <c r="Q524" s="28"/>
      <c r="R524" s="28"/>
      <c r="S524" s="28"/>
      <c r="T524" s="28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3"/>
      <c r="BN524" s="21"/>
      <c r="BO524" s="24"/>
      <c r="BP524" s="25"/>
      <c r="BQ524" s="36"/>
      <c r="BR524" s="36"/>
      <c r="BS524" s="36"/>
      <c r="BT524" s="40"/>
      <c r="BU524" s="26"/>
      <c r="BV524" s="36"/>
      <c r="BW524" s="30"/>
    </row>
    <row r="525" spans="1:75" s="22" customFormat="1" ht="219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4"/>
      <c r="BP525" s="25"/>
      <c r="BQ525" s="36"/>
      <c r="BR525" s="36"/>
      <c r="BS525" s="36"/>
      <c r="BT525" s="40"/>
      <c r="BU525" s="26"/>
      <c r="BV525" s="36"/>
      <c r="BW525" s="30"/>
    </row>
    <row r="526" spans="1:75" s="22" customFormat="1" ht="198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183"/>
      <c r="P526" s="183"/>
      <c r="Q526" s="183"/>
      <c r="R526" s="183"/>
      <c r="S526" s="183"/>
      <c r="T526" s="183"/>
      <c r="U526" s="18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1"/>
      <c r="BH526" s="21"/>
      <c r="BI526" s="21"/>
      <c r="BJ526" s="21"/>
      <c r="BK526" s="21"/>
      <c r="BL526" s="21"/>
      <c r="BM526" s="23"/>
      <c r="BN526" s="21"/>
      <c r="BO526" s="24"/>
      <c r="BP526" s="25"/>
      <c r="BQ526" s="21"/>
      <c r="BR526" s="21"/>
      <c r="BS526" s="21"/>
      <c r="BT526" s="23"/>
      <c r="BU526" s="24"/>
      <c r="BV526" s="25"/>
      <c r="BW526" s="30"/>
    </row>
    <row r="527" spans="1:75" s="22" customFormat="1" ht="198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21"/>
      <c r="O527" s="23"/>
      <c r="P527" s="23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3"/>
      <c r="BN527" s="21"/>
      <c r="BO527" s="24"/>
      <c r="BP527" s="25"/>
      <c r="BQ527" s="21"/>
      <c r="BR527" s="21"/>
      <c r="BS527" s="21"/>
      <c r="BT527" s="23"/>
      <c r="BU527" s="24"/>
      <c r="BV527" s="25"/>
      <c r="BW527" s="30"/>
    </row>
    <row r="528" spans="1:75" s="22" customFormat="1" ht="198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28"/>
      <c r="P528" s="18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1"/>
      <c r="BK528" s="21"/>
      <c r="BL528" s="21"/>
      <c r="BM528" s="23"/>
      <c r="BN528" s="21"/>
      <c r="BO528" s="24"/>
      <c r="BP528" s="25"/>
      <c r="BQ528" s="21"/>
      <c r="BR528" s="21"/>
      <c r="BS528" s="21"/>
      <c r="BT528" s="23"/>
      <c r="BU528" s="24"/>
      <c r="BV528" s="25"/>
      <c r="BW528" s="30"/>
    </row>
    <row r="529" spans="1:75" s="22" customFormat="1" ht="146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21"/>
      <c r="O529" s="28"/>
      <c r="P529" s="18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1"/>
      <c r="BK529" s="21"/>
      <c r="BL529" s="21"/>
      <c r="BM529" s="23"/>
      <c r="BN529" s="21"/>
      <c r="BO529" s="24"/>
      <c r="BP529" s="25"/>
      <c r="BQ529" s="21"/>
      <c r="BR529" s="21"/>
      <c r="BS529" s="21"/>
      <c r="BT529" s="23"/>
      <c r="BU529" s="24"/>
      <c r="BV529" s="25"/>
      <c r="BW529" s="30"/>
    </row>
    <row r="530" spans="1:75" s="22" customFormat="1" ht="227.2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28"/>
      <c r="P530" s="1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3"/>
      <c r="BN530" s="21"/>
      <c r="BO530" s="24"/>
      <c r="BP530" s="25"/>
      <c r="BQ530" s="21"/>
      <c r="BR530" s="21"/>
      <c r="BS530" s="21"/>
      <c r="BT530" s="23"/>
      <c r="BU530" s="24"/>
      <c r="BV530" s="25"/>
      <c r="BW530" s="30"/>
    </row>
    <row r="531" spans="1:75" s="22" customFormat="1" ht="154.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18"/>
      <c r="M531" s="20"/>
      <c r="N531" s="21"/>
      <c r="O531" s="28"/>
      <c r="P531" s="28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3"/>
      <c r="BN531" s="21"/>
      <c r="BO531" s="24"/>
      <c r="BP531" s="25"/>
      <c r="BQ531" s="21"/>
      <c r="BR531" s="21"/>
      <c r="BS531" s="21"/>
      <c r="BT531" s="23"/>
      <c r="BU531" s="24"/>
      <c r="BV531" s="25"/>
      <c r="BW531" s="30"/>
    </row>
    <row r="532" spans="1:75" s="22" customFormat="1" ht="154.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18"/>
      <c r="M532" s="20"/>
      <c r="N532" s="21"/>
      <c r="O532" s="28"/>
      <c r="P532" s="18"/>
      <c r="Q532" s="28"/>
      <c r="R532" s="28"/>
      <c r="S532" s="28"/>
      <c r="T532" s="28"/>
      <c r="U532" s="28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1"/>
      <c r="BM532" s="23"/>
      <c r="BN532" s="21"/>
      <c r="BO532" s="24"/>
      <c r="BP532" s="25"/>
      <c r="BQ532" s="36"/>
      <c r="BR532" s="36"/>
      <c r="BS532" s="36"/>
      <c r="BT532" s="40"/>
      <c r="BU532" s="26"/>
      <c r="BV532" s="36"/>
      <c r="BW532" s="30"/>
    </row>
    <row r="533" spans="1:75" s="22" customFormat="1" ht="182.2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18"/>
      <c r="M533" s="20"/>
      <c r="N533" s="21"/>
      <c r="O533" s="23"/>
      <c r="P533" s="23"/>
      <c r="Q533" s="23"/>
      <c r="R533" s="23"/>
      <c r="S533" s="23"/>
      <c r="T533" s="23"/>
      <c r="U533" s="23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3"/>
      <c r="BM533" s="21"/>
      <c r="BN533" s="21"/>
      <c r="BO533" s="24"/>
      <c r="BP533" s="25"/>
      <c r="BQ533" s="36"/>
      <c r="BR533" s="36"/>
      <c r="BS533" s="36"/>
      <c r="BT533" s="40"/>
      <c r="BU533" s="26"/>
      <c r="BV533" s="36"/>
      <c r="BW533" s="30"/>
    </row>
    <row r="534" spans="1:75" s="22" customFormat="1" ht="182.2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18"/>
      <c r="M534" s="20"/>
      <c r="N534" s="21"/>
      <c r="O534" s="23"/>
      <c r="P534" s="23"/>
      <c r="Q534" s="23"/>
      <c r="R534" s="23"/>
      <c r="S534" s="23"/>
      <c r="T534" s="23"/>
      <c r="U534" s="2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5"/>
      <c r="BQ534" s="36"/>
      <c r="BR534" s="36"/>
      <c r="BS534" s="36"/>
      <c r="BT534" s="40"/>
      <c r="BU534" s="26"/>
      <c r="BV534" s="36"/>
      <c r="BW534" s="30"/>
    </row>
    <row r="535" spans="1:75" s="22" customFormat="1" ht="312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21"/>
      <c r="O535" s="28"/>
      <c r="P535" s="28"/>
      <c r="Q535" s="28"/>
      <c r="R535" s="28"/>
      <c r="S535" s="28"/>
      <c r="T535" s="28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82"/>
      <c r="BE535" s="21"/>
      <c r="BF535" s="21"/>
      <c r="BG535" s="23"/>
      <c r="BH535" s="21"/>
      <c r="BI535" s="21"/>
      <c r="BJ535" s="21"/>
      <c r="BK535" s="21"/>
      <c r="BL535" s="23"/>
      <c r="BM535" s="21"/>
      <c r="BN535" s="21"/>
      <c r="BO535" s="24"/>
      <c r="BP535" s="25"/>
      <c r="BQ535" s="26"/>
    </row>
    <row r="536" spans="1:75" s="22" customFormat="1" ht="174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18"/>
      <c r="M536" s="20"/>
      <c r="N536" s="21"/>
      <c r="O536" s="28"/>
      <c r="P536" s="18"/>
      <c r="Q536" s="28"/>
      <c r="R536" s="28"/>
      <c r="S536" s="28"/>
      <c r="T536" s="28"/>
      <c r="U536" s="28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3"/>
      <c r="BH536" s="21"/>
      <c r="BI536" s="21"/>
      <c r="BJ536" s="21"/>
      <c r="BK536" s="21"/>
      <c r="BL536" s="23"/>
      <c r="BM536" s="21"/>
      <c r="BN536" s="21"/>
      <c r="BO536" s="24"/>
      <c r="BP536" s="25"/>
      <c r="BQ536" s="26"/>
    </row>
    <row r="537" spans="1:75" s="22" customFormat="1" ht="167.2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18"/>
      <c r="M537" s="20"/>
      <c r="N537" s="21"/>
      <c r="O537" s="23"/>
      <c r="P537" s="23"/>
      <c r="Q537" s="23"/>
      <c r="R537" s="23"/>
      <c r="S537" s="23"/>
      <c r="T537" s="23"/>
      <c r="U537" s="2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82"/>
      <c r="BE537" s="21"/>
      <c r="BF537" s="21"/>
      <c r="BG537" s="23"/>
      <c r="BH537" s="21"/>
      <c r="BI537" s="21"/>
      <c r="BJ537" s="21"/>
      <c r="BK537" s="21"/>
      <c r="BL537" s="23"/>
      <c r="BM537" s="21"/>
      <c r="BN537" s="21"/>
      <c r="BO537" s="24"/>
      <c r="BP537" s="25"/>
      <c r="BQ537" s="26"/>
    </row>
    <row r="538" spans="1:75" s="22" customFormat="1" ht="167.2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18"/>
      <c r="M538" s="20"/>
      <c r="N538" s="21"/>
      <c r="O538" s="23"/>
      <c r="P538" s="23"/>
      <c r="Q538" s="23"/>
      <c r="R538" s="23"/>
      <c r="S538" s="23"/>
      <c r="T538" s="23"/>
      <c r="U538" s="23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3"/>
      <c r="BH538" s="21"/>
      <c r="BI538" s="21"/>
      <c r="BJ538" s="21"/>
      <c r="BK538" s="21"/>
      <c r="BL538" s="23"/>
      <c r="BM538" s="21"/>
      <c r="BN538" s="21"/>
      <c r="BO538" s="24"/>
      <c r="BP538" s="25"/>
      <c r="BQ538" s="26"/>
    </row>
    <row r="539" spans="1:75" s="22" customFormat="1" ht="167.2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18"/>
      <c r="M539" s="20"/>
      <c r="N539" s="21"/>
      <c r="O539" s="23"/>
      <c r="P539" s="23"/>
      <c r="Q539" s="28"/>
      <c r="R539" s="28"/>
      <c r="S539" s="28"/>
      <c r="T539" s="28"/>
      <c r="U539" s="28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3"/>
      <c r="BH539" s="21"/>
      <c r="BI539" s="21"/>
      <c r="BJ539" s="21"/>
      <c r="BK539" s="21"/>
      <c r="BL539" s="23"/>
      <c r="BM539" s="21"/>
      <c r="BN539" s="21"/>
      <c r="BO539" s="24"/>
      <c r="BP539" s="25"/>
      <c r="BQ539" s="26"/>
    </row>
    <row r="540" spans="1:75" s="22" customFormat="1" ht="372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18"/>
      <c r="M540" s="20"/>
      <c r="N540" s="21"/>
      <c r="O540" s="18"/>
      <c r="P540" s="18"/>
      <c r="Q540" s="18"/>
      <c r="R540" s="18"/>
      <c r="S540" s="18"/>
      <c r="T540" s="18"/>
      <c r="U540" s="18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1"/>
      <c r="BS540" s="21"/>
    </row>
    <row r="541" spans="1:75" s="22" customFormat="1" ht="257.2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18"/>
      <c r="M541" s="20"/>
      <c r="N541" s="21"/>
      <c r="O541" s="18"/>
      <c r="P541" s="18"/>
      <c r="Q541" s="27"/>
      <c r="R541" s="27"/>
      <c r="S541" s="27"/>
      <c r="T541" s="27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1"/>
      <c r="BS541" s="21"/>
    </row>
    <row r="542" spans="1:75" s="22" customFormat="1" ht="254.2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18"/>
      <c r="M542" s="20"/>
      <c r="N542" s="21"/>
      <c r="O542" s="18"/>
      <c r="P542" s="18"/>
      <c r="Q542" s="27"/>
      <c r="R542" s="27"/>
      <c r="S542" s="27"/>
      <c r="T542" s="27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1"/>
      <c r="BS542" s="21"/>
    </row>
    <row r="543" spans="1:75" s="22" customFormat="1" ht="319.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18"/>
      <c r="M543" s="20"/>
      <c r="N543" s="21"/>
      <c r="O543" s="23"/>
      <c r="P543" s="23"/>
      <c r="Q543" s="23"/>
      <c r="R543" s="23"/>
      <c r="S543" s="23"/>
      <c r="T543" s="23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1"/>
      <c r="BS543" s="21"/>
    </row>
    <row r="544" spans="1:75" s="22" customFormat="1" ht="409.6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18"/>
      <c r="M544" s="18"/>
      <c r="N544" s="18"/>
      <c r="O544" s="28"/>
      <c r="P544" s="18"/>
      <c r="Q544" s="28"/>
      <c r="R544" s="28"/>
      <c r="S544" s="28"/>
      <c r="T544" s="28"/>
      <c r="U544" s="28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1"/>
      <c r="BS544" s="21"/>
    </row>
    <row r="545" spans="1:73" s="22" customFormat="1" ht="141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18"/>
      <c r="M545" s="20"/>
      <c r="N545" s="21"/>
      <c r="O545" s="23"/>
      <c r="P545" s="23"/>
      <c r="Q545" s="23"/>
      <c r="R545" s="23"/>
      <c r="S545" s="23"/>
      <c r="T545" s="23"/>
      <c r="U545" s="28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1"/>
      <c r="BS545" s="21"/>
    </row>
    <row r="546" spans="1:73" s="22" customFormat="1" ht="141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18"/>
      <c r="M546" s="20"/>
      <c r="N546" s="18"/>
      <c r="O546" s="23"/>
      <c r="P546" s="23"/>
      <c r="Q546" s="23"/>
      <c r="R546" s="23"/>
      <c r="S546" s="23"/>
      <c r="T546" s="23"/>
      <c r="U546" s="23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1"/>
      <c r="BS546" s="21"/>
    </row>
    <row r="547" spans="1:73" s="22" customFormat="1" ht="292.5" customHeight="1" x14ac:dyDescent="0.45">
      <c r="A547" s="17"/>
      <c r="B547" s="18"/>
      <c r="C547" s="176"/>
      <c r="D547" s="19"/>
      <c r="E547" s="19"/>
      <c r="F547" s="20"/>
      <c r="G547" s="18"/>
      <c r="H547" s="18"/>
      <c r="I547" s="18"/>
      <c r="J547" s="18"/>
      <c r="K547" s="18"/>
      <c r="L547" s="18"/>
      <c r="M547" s="20"/>
      <c r="N547" s="21"/>
      <c r="O547" s="27"/>
      <c r="P547" s="18"/>
      <c r="Q547" s="27"/>
      <c r="R547" s="27"/>
      <c r="S547" s="27"/>
      <c r="T547" s="27"/>
      <c r="U547" s="27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1"/>
      <c r="BS547" s="24"/>
      <c r="BT547" s="25"/>
      <c r="BU547" s="26"/>
    </row>
    <row r="548" spans="1:73" s="22" customFormat="1" ht="177" customHeight="1" x14ac:dyDescent="0.45">
      <c r="A548" s="17"/>
      <c r="B548" s="18"/>
      <c r="C548" s="176"/>
      <c r="D548" s="19"/>
      <c r="E548" s="19"/>
      <c r="F548" s="20"/>
      <c r="G548" s="18"/>
      <c r="H548" s="18"/>
      <c r="I548" s="18"/>
      <c r="J548" s="18"/>
      <c r="K548" s="18"/>
      <c r="L548" s="18"/>
      <c r="M548" s="20"/>
      <c r="N548" s="21"/>
      <c r="O548" s="18"/>
      <c r="P548" s="18"/>
      <c r="Q548" s="27"/>
      <c r="R548" s="27"/>
      <c r="S548" s="27"/>
      <c r="T548" s="27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1"/>
      <c r="BM548" s="21"/>
      <c r="BN548" s="21"/>
      <c r="BO548" s="21"/>
      <c r="BP548" s="21"/>
      <c r="BQ548" s="21"/>
      <c r="BR548" s="21"/>
      <c r="BS548" s="24"/>
      <c r="BT548" s="25"/>
      <c r="BU548" s="26"/>
    </row>
  </sheetData>
  <autoFilter ref="A2:BW17"/>
  <mergeCells count="2">
    <mergeCell ref="M264:M265"/>
    <mergeCell ref="M9:M10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2018-09-20T11:52:44Z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