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шаблон!$A$2:$BV$98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шаблон!$A$1:$BO$41</definedName>
  </definedNames>
  <calcPr calcId="145621"/>
</workbook>
</file>

<file path=xl/calcChain.xml><?xml version="1.0" encoding="utf-8"?>
<calcChain xmlns="http://schemas.openxmlformats.org/spreadsheetml/2006/main">
  <c r="O36" i="4" l="1"/>
  <c r="P36" i="4"/>
  <c r="Q36" i="4"/>
  <c r="R36" i="4"/>
  <c r="S36" i="4"/>
  <c r="T36" i="4"/>
  <c r="U36" i="4"/>
  <c r="V36" i="4"/>
  <c r="W36" i="4"/>
  <c r="X36" i="4"/>
  <c r="Y36" i="4"/>
  <c r="Z36" i="4"/>
  <c r="AA36" i="4"/>
  <c r="AB36" i="4"/>
  <c r="AC36" i="4"/>
  <c r="AD36" i="4"/>
  <c r="AE36" i="4"/>
  <c r="AF36" i="4"/>
  <c r="AH36" i="4"/>
  <c r="AI36" i="4"/>
  <c r="AJ36" i="4"/>
  <c r="AL36" i="4"/>
  <c r="AM36" i="4"/>
  <c r="AN36" i="4"/>
  <c r="AO36" i="4"/>
  <c r="AP36" i="4"/>
  <c r="AQ36" i="4"/>
  <c r="AR36" i="4"/>
  <c r="AT36" i="4"/>
  <c r="AU36" i="4"/>
  <c r="AV36" i="4"/>
  <c r="AW36" i="4"/>
  <c r="AX36" i="4"/>
  <c r="AY36" i="4"/>
  <c r="AZ36" i="4"/>
  <c r="BB36" i="4"/>
  <c r="BD36" i="4"/>
  <c r="BE36" i="4"/>
  <c r="BF36" i="4"/>
  <c r="BG36" i="4"/>
  <c r="BH36" i="4"/>
  <c r="BI36" i="4"/>
  <c r="BJ36" i="4"/>
  <c r="BK36" i="4"/>
  <c r="BL36" i="4"/>
  <c r="BM36" i="4"/>
  <c r="N36" i="4"/>
  <c r="BR9" i="4" l="1"/>
  <c r="BS9" i="4" s="1"/>
  <c r="BM9" i="4"/>
  <c r="M35" i="4" l="1"/>
  <c r="N35" i="4" s="1"/>
  <c r="R34" i="4"/>
  <c r="O34" i="4"/>
  <c r="M33" i="4"/>
  <c r="N33" i="4" s="1"/>
  <c r="R32" i="4"/>
  <c r="O32" i="4"/>
  <c r="S33" i="4" l="1"/>
  <c r="S32" i="4" s="1"/>
  <c r="N32" i="4"/>
  <c r="S35" i="4"/>
  <c r="S34" i="4" s="1"/>
  <c r="P35" i="4"/>
  <c r="Q35" i="4"/>
  <c r="Q34" i="4" s="1"/>
  <c r="N34" i="4"/>
  <c r="Q33" i="4"/>
  <c r="Q32" i="4" s="1"/>
  <c r="P33" i="4"/>
  <c r="M31" i="4"/>
  <c r="N31" i="4" s="1"/>
  <c r="T30" i="4"/>
  <c r="N30" i="4" s="1"/>
  <c r="M30" i="4"/>
  <c r="R29" i="4"/>
  <c r="O29" i="4"/>
  <c r="BB29" i="4"/>
  <c r="M28" i="4"/>
  <c r="N28" i="4" s="1"/>
  <c r="T27" i="4"/>
  <c r="M27" i="4"/>
  <c r="S26" i="4"/>
  <c r="R26" i="4"/>
  <c r="R24" i="4" s="1"/>
  <c r="Q26" i="4"/>
  <c r="P26" i="4"/>
  <c r="M26" i="4"/>
  <c r="M25" i="4"/>
  <c r="N25" i="4" s="1"/>
  <c r="S25" i="4" s="1"/>
  <c r="O24" i="4"/>
  <c r="M23" i="4"/>
  <c r="N23" i="4" s="1"/>
  <c r="T22" i="4"/>
  <c r="N22" i="4" s="1"/>
  <c r="M22" i="4"/>
  <c r="R21" i="4"/>
  <c r="O21" i="4"/>
  <c r="O10" i="4"/>
  <c r="R10" i="4"/>
  <c r="BB21" i="4"/>
  <c r="M19" i="4"/>
  <c r="N19" i="4" s="1"/>
  <c r="R18" i="4"/>
  <c r="O18" i="4"/>
  <c r="M16" i="4"/>
  <c r="N16" i="4" s="1"/>
  <c r="R15" i="4"/>
  <c r="O15" i="4"/>
  <c r="M14" i="4"/>
  <c r="N14" i="4" s="1"/>
  <c r="R13" i="4"/>
  <c r="O13" i="4"/>
  <c r="T26" i="4" l="1"/>
  <c r="N26" i="4" s="1"/>
  <c r="N27" i="4"/>
  <c r="AT24" i="4"/>
  <c r="T35" i="4"/>
  <c r="P34" i="4"/>
  <c r="T33" i="4"/>
  <c r="P32" i="4"/>
  <c r="S31" i="4"/>
  <c r="P31" i="4"/>
  <c r="Q31" i="4"/>
  <c r="Q29" i="4" s="1"/>
  <c r="N29" i="4"/>
  <c r="S28" i="4"/>
  <c r="S24" i="4" s="1"/>
  <c r="P28" i="4"/>
  <c r="Q28" i="4"/>
  <c r="Q25" i="4"/>
  <c r="P25" i="4"/>
  <c r="S23" i="4"/>
  <c r="S21" i="4" s="1"/>
  <c r="P23" i="4"/>
  <c r="N21" i="4"/>
  <c r="Q23" i="4"/>
  <c r="Q21" i="4" s="1"/>
  <c r="Q19" i="4"/>
  <c r="Q18" i="4" s="1"/>
  <c r="S19" i="4"/>
  <c r="S18" i="4" s="1"/>
  <c r="P19" i="4"/>
  <c r="N18" i="4"/>
  <c r="S16" i="4"/>
  <c r="S15" i="4" s="1"/>
  <c r="P16" i="4"/>
  <c r="Q16" i="4"/>
  <c r="Q15" i="4" s="1"/>
  <c r="N15" i="4"/>
  <c r="S14" i="4"/>
  <c r="S13" i="4" s="1"/>
  <c r="P14" i="4"/>
  <c r="N13" i="4"/>
  <c r="Q14" i="4"/>
  <c r="Q13" i="4" s="1"/>
  <c r="M12" i="4"/>
  <c r="N12" i="4" s="1"/>
  <c r="T11" i="4"/>
  <c r="M11" i="4"/>
  <c r="AL24" i="4" l="1"/>
  <c r="Q24" i="4"/>
  <c r="N11" i="4"/>
  <c r="N10" i="4" s="1"/>
  <c r="P18" i="4"/>
  <c r="T19" i="4"/>
  <c r="T28" i="4"/>
  <c r="BD24" i="4" s="1"/>
  <c r="T32" i="4"/>
  <c r="BD32" i="4"/>
  <c r="N24" i="4"/>
  <c r="BD34" i="4"/>
  <c r="T34" i="4"/>
  <c r="S29" i="4"/>
  <c r="P29" i="4"/>
  <c r="T31" i="4"/>
  <c r="T25" i="4"/>
  <c r="P24" i="4"/>
  <c r="P21" i="4"/>
  <c r="T23" i="4"/>
  <c r="T16" i="4"/>
  <c r="P15" i="4"/>
  <c r="T14" i="4"/>
  <c r="P13" i="4"/>
  <c r="BB10" i="4"/>
  <c r="S12" i="4"/>
  <c r="S10" i="4" s="1"/>
  <c r="P12" i="4"/>
  <c r="Q12" i="4"/>
  <c r="Q10" i="4" s="1"/>
  <c r="T12" i="4" l="1"/>
  <c r="P10" i="4"/>
  <c r="T24" i="4"/>
  <c r="AH24" i="4"/>
  <c r="T29" i="4"/>
  <c r="BD29" i="4"/>
  <c r="T18" i="4"/>
  <c r="BD18" i="4"/>
  <c r="T21" i="4"/>
  <c r="BD21" i="4"/>
  <c r="BD15" i="4"/>
  <c r="T15" i="4"/>
  <c r="BD13" i="4"/>
  <c r="T13" i="4"/>
  <c r="BD10" i="4" l="1"/>
  <c r="T10" i="4"/>
  <c r="M8" i="4" l="1"/>
  <c r="N8" i="4" s="1"/>
  <c r="R7" i="4"/>
  <c r="O7" i="4"/>
  <c r="S8" i="4" l="1"/>
  <c r="S7" i="4" s="1"/>
  <c r="P8" i="4"/>
  <c r="Q8" i="4"/>
  <c r="Q7" i="4" s="1"/>
  <c r="N7" i="4"/>
  <c r="M6" i="4"/>
  <c r="N6" i="4" s="1"/>
  <c r="R5" i="4"/>
  <c r="O5" i="4"/>
  <c r="M4" i="4"/>
  <c r="N4" i="4" s="1"/>
  <c r="R3" i="4"/>
  <c r="O3" i="4"/>
  <c r="S4" i="4" l="1"/>
  <c r="S3" i="4" s="1"/>
  <c r="N3" i="4"/>
  <c r="T8" i="4"/>
  <c r="P7" i="4"/>
  <c r="S6" i="4"/>
  <c r="S5" i="4" s="1"/>
  <c r="P6" i="4"/>
  <c r="Q6" i="4"/>
  <c r="Q5" i="4" s="1"/>
  <c r="N5" i="4"/>
  <c r="Q4" i="4"/>
  <c r="Q3" i="4" s="1"/>
  <c r="P4" i="4"/>
  <c r="BD7" i="4" l="1"/>
  <c r="T7" i="4"/>
  <c r="T6" i="4"/>
  <c r="P5" i="4"/>
  <c r="T4" i="4"/>
  <c r="P3" i="4"/>
  <c r="BD5" i="4" l="1"/>
  <c r="T5" i="4"/>
  <c r="BD3" i="4"/>
  <c r="T3" i="4"/>
  <c r="BM34" i="4" l="1"/>
  <c r="BR3" i="4" l="1"/>
  <c r="BS3" i="4" s="1"/>
  <c r="BR5" i="4"/>
  <c r="BS5" i="4" s="1"/>
  <c r="BR7" i="4"/>
  <c r="BS7" i="4" s="1"/>
  <c r="BR10" i="4"/>
  <c r="BS10" i="4" s="1"/>
  <c r="BR13" i="4"/>
  <c r="BS13" i="4" s="1"/>
  <c r="BR15" i="4"/>
  <c r="BS15" i="4" s="1"/>
  <c r="BR17" i="4"/>
  <c r="BS17" i="4" s="1"/>
  <c r="BR18" i="4"/>
  <c r="BS18" i="4" s="1"/>
  <c r="BR20" i="4"/>
  <c r="BS20" i="4" s="1"/>
  <c r="BR21" i="4"/>
  <c r="BS21" i="4" s="1"/>
  <c r="BR24" i="4"/>
  <c r="BS24" i="4" s="1"/>
  <c r="BR29" i="4"/>
  <c r="BS29" i="4" s="1"/>
  <c r="BR32" i="4"/>
  <c r="BS32" i="4" s="1"/>
  <c r="BM3" i="4"/>
  <c r="BM5" i="4"/>
  <c r="BM7" i="4"/>
  <c r="BM10" i="4"/>
  <c r="BM13" i="4"/>
  <c r="BM15" i="4"/>
  <c r="BM17" i="4"/>
  <c r="BM18" i="4"/>
  <c r="BM20" i="4"/>
  <c r="BM21" i="4"/>
  <c r="BM24" i="4"/>
  <c r="BM29" i="4"/>
  <c r="BM32" i="4"/>
  <c r="BR84" i="4" l="1"/>
  <c r="BS84" i="4" s="1"/>
  <c r="BR85" i="4"/>
  <c r="BS85" i="4" s="1"/>
  <c r="BR86" i="4"/>
  <c r="BS86" i="4" s="1"/>
  <c r="BR87" i="4"/>
  <c r="BS87" i="4" s="1"/>
  <c r="BR88" i="4"/>
  <c r="BS88" i="4" s="1"/>
  <c r="BR89" i="4"/>
  <c r="BS89" i="4" s="1"/>
  <c r="BR90" i="4"/>
  <c r="BS90" i="4" s="1"/>
  <c r="BR91" i="4"/>
  <c r="BS91" i="4" s="1"/>
  <c r="BR92" i="4"/>
  <c r="BS92" i="4" s="1"/>
  <c r="BR93" i="4"/>
  <c r="BS93" i="4" s="1"/>
  <c r="BR94" i="4"/>
  <c r="BS94" i="4" s="1"/>
  <c r="BR95" i="4"/>
  <c r="BS95" i="4" s="1"/>
  <c r="BR96" i="4"/>
  <c r="BS96" i="4" s="1"/>
  <c r="BR97" i="4"/>
  <c r="BS97" i="4" s="1"/>
  <c r="BR98" i="4"/>
  <c r="BS98" i="4" s="1"/>
  <c r="BR36" i="4" l="1"/>
  <c r="BS36" i="4" s="1"/>
  <c r="BR38" i="4"/>
  <c r="BS38" i="4" s="1"/>
  <c r="BR39" i="4"/>
  <c r="BS39" i="4" s="1"/>
  <c r="BR40" i="4"/>
  <c r="BS40" i="4" s="1"/>
  <c r="BR41" i="4"/>
  <c r="BS41" i="4" s="1"/>
  <c r="BM42" i="4"/>
  <c r="BR42" i="4"/>
  <c r="BS42" i="4" s="1"/>
  <c r="BM43" i="4"/>
  <c r="BR43" i="4"/>
  <c r="BS43" i="4" s="1"/>
  <c r="BM44" i="4"/>
  <c r="BR44" i="4"/>
  <c r="BS44" i="4" s="1"/>
  <c r="BM45" i="4"/>
  <c r="BR45" i="4"/>
  <c r="BS45" i="4" s="1"/>
  <c r="BM46" i="4"/>
  <c r="BR46" i="4"/>
  <c r="BS46" i="4" s="1"/>
  <c r="BM47" i="4"/>
  <c r="BR47" i="4"/>
  <c r="BS47" i="4" s="1"/>
  <c r="BM48" i="4"/>
  <c r="BR48" i="4"/>
  <c r="BS48" i="4" s="1"/>
  <c r="BM49" i="4"/>
  <c r="BR49" i="4"/>
  <c r="BS49" i="4" s="1"/>
  <c r="BM50" i="4"/>
  <c r="BR50" i="4"/>
  <c r="BS50" i="4" s="1"/>
  <c r="BM51" i="4"/>
  <c r="BR51" i="4"/>
  <c r="BS51" i="4" s="1"/>
  <c r="BM52" i="4"/>
  <c r="BR52" i="4"/>
  <c r="BS52" i="4" s="1"/>
  <c r="BM53" i="4"/>
  <c r="BR53" i="4"/>
  <c r="BS53" i="4" s="1"/>
  <c r="BM54" i="4"/>
  <c r="BR54" i="4"/>
  <c r="BS54" i="4" s="1"/>
  <c r="BM55" i="4"/>
  <c r="BR55" i="4"/>
  <c r="BS55" i="4" s="1"/>
  <c r="BM56" i="4"/>
  <c r="BR56" i="4"/>
  <c r="BS56" i="4" s="1"/>
  <c r="BM57" i="4"/>
  <c r="BR57" i="4"/>
  <c r="BS57" i="4" s="1"/>
  <c r="BM58" i="4"/>
  <c r="BR58" i="4"/>
  <c r="BS58" i="4" s="1"/>
  <c r="BM59" i="4"/>
  <c r="BR59" i="4"/>
  <c r="BS59" i="4" s="1"/>
  <c r="BM60" i="4"/>
  <c r="BR60" i="4"/>
  <c r="BS60" i="4" s="1"/>
  <c r="BM61" i="4"/>
  <c r="BR61" i="4"/>
  <c r="BS61" i="4" s="1"/>
  <c r="BM62" i="4"/>
  <c r="BR62" i="4"/>
  <c r="BS62" i="4" s="1"/>
  <c r="BM63" i="4"/>
  <c r="BR63" i="4"/>
  <c r="BS63" i="4" s="1"/>
  <c r="BM64" i="4"/>
  <c r="BR64" i="4"/>
  <c r="BS64" i="4" s="1"/>
  <c r="BM65" i="4"/>
  <c r="BR65" i="4"/>
  <c r="BS65" i="4" s="1"/>
  <c r="BM66" i="4"/>
  <c r="BR66" i="4"/>
  <c r="BS66" i="4" s="1"/>
  <c r="BM67" i="4"/>
  <c r="BR67" i="4"/>
  <c r="BS67" i="4" s="1"/>
  <c r="BM68" i="4"/>
  <c r="BR68" i="4"/>
  <c r="BS68" i="4" s="1"/>
  <c r="BM69" i="4"/>
  <c r="BR69" i="4"/>
  <c r="BS69" i="4" s="1"/>
  <c r="BM70" i="4"/>
  <c r="BR70" i="4"/>
  <c r="BS70" i="4" s="1"/>
  <c r="BM71" i="4"/>
  <c r="BR71" i="4"/>
  <c r="BS71" i="4" s="1"/>
  <c r="BM72" i="4"/>
  <c r="BR72" i="4"/>
  <c r="BS72" i="4" s="1"/>
  <c r="BM73" i="4"/>
  <c r="BR73" i="4"/>
  <c r="BS73" i="4" s="1"/>
  <c r="BM74" i="4"/>
  <c r="BR74" i="4"/>
  <c r="BS74" i="4" s="1"/>
  <c r="BM75" i="4"/>
  <c r="BR75" i="4"/>
  <c r="BS75" i="4" s="1"/>
  <c r="BM76" i="4"/>
  <c r="BR76" i="4"/>
  <c r="BS76" i="4" s="1"/>
  <c r="BM77" i="4"/>
  <c r="BR77" i="4"/>
  <c r="BS77" i="4" s="1"/>
  <c r="BM78" i="4"/>
  <c r="BR78" i="4"/>
  <c r="BS78" i="4" s="1"/>
  <c r="BM79" i="4"/>
  <c r="BR79" i="4"/>
  <c r="BS79" i="4" s="1"/>
  <c r="BM80" i="4"/>
  <c r="BR80" i="4"/>
  <c r="BS80" i="4" s="1"/>
  <c r="BM81" i="4"/>
  <c r="BR81" i="4"/>
  <c r="BS81" i="4" s="1"/>
  <c r="BM82" i="4"/>
  <c r="BR82" i="4"/>
  <c r="BS82" i="4" s="1"/>
  <c r="BM83" i="4"/>
  <c r="BR83" i="4"/>
  <c r="BS83" i="4" s="1"/>
  <c r="O75" i="2" l="1"/>
  <c r="R75" i="2"/>
  <c r="M76" i="2"/>
  <c r="N76" i="2" s="1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Q40" i="2" s="1"/>
  <c r="Q38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8" i="2"/>
  <c r="N37" i="2"/>
  <c r="S37" i="2" s="1"/>
  <c r="O35" i="2"/>
  <c r="R35" i="2"/>
  <c r="M37" i="2"/>
  <c r="M36" i="2"/>
  <c r="N36" i="2" s="1"/>
  <c r="O29" i="2"/>
  <c r="R29" i="2"/>
  <c r="N70" i="2" l="1"/>
  <c r="Q42" i="2"/>
  <c r="Q41" i="2" s="1"/>
  <c r="S42" i="2"/>
  <c r="S41" i="2" s="1"/>
  <c r="P42" i="2"/>
  <c r="T42" i="2" s="1"/>
  <c r="BB41" i="2" s="1"/>
  <c r="BK41" i="2" s="1"/>
  <c r="N73" i="2"/>
  <c r="S74" i="2"/>
  <c r="S73" i="2" s="1"/>
  <c r="Q74" i="2"/>
  <c r="Q73" i="2" s="1"/>
  <c r="P74" i="2"/>
  <c r="N64" i="2"/>
  <c r="P72" i="2"/>
  <c r="Q72" i="2"/>
  <c r="Q70" i="2" s="1"/>
  <c r="S72" i="2"/>
  <c r="S70" i="2" s="1"/>
  <c r="S76" i="2"/>
  <c r="S75" i="2" s="1"/>
  <c r="Q76" i="2"/>
  <c r="Q75" i="2" s="1"/>
  <c r="P76" i="2"/>
  <c r="N46" i="2"/>
  <c r="S47" i="2"/>
  <c r="S46" i="2" s="1"/>
  <c r="N55" i="2"/>
  <c r="Q56" i="2"/>
  <c r="S56" i="2"/>
  <c r="P56" i="2"/>
  <c r="S59" i="2"/>
  <c r="Q59" i="2"/>
  <c r="P59" i="2"/>
  <c r="T59" i="2" s="1"/>
  <c r="BB55" i="2" s="1"/>
  <c r="P40" i="2"/>
  <c r="P48" i="2"/>
  <c r="T48" i="2" s="1"/>
  <c r="BF46" i="2" s="1"/>
  <c r="N62" i="2"/>
  <c r="S65" i="2"/>
  <c r="Q65" i="2"/>
  <c r="P65" i="2"/>
  <c r="S68" i="2"/>
  <c r="Q68" i="2"/>
  <c r="P68" i="2"/>
  <c r="P63" i="2"/>
  <c r="P62" i="2" s="1"/>
  <c r="Q63" i="2"/>
  <c r="Q62" i="2" s="1"/>
  <c r="P47" i="2"/>
  <c r="P46" i="2" s="1"/>
  <c r="Q47" i="2"/>
  <c r="Q46" i="2" s="1"/>
  <c r="P37" i="2"/>
  <c r="Q37" i="2"/>
  <c r="T41" i="2"/>
  <c r="P41" i="2"/>
  <c r="S36" i="2"/>
  <c r="S35" i="2" s="1"/>
  <c r="N35" i="2"/>
  <c r="P36" i="2"/>
  <c r="P35" i="2" s="1"/>
  <c r="Q36" i="2"/>
  <c r="Q35" i="2" s="1"/>
  <c r="T68" i="2" l="1"/>
  <c r="BB64" i="2" s="1"/>
  <c r="T76" i="2"/>
  <c r="P75" i="2"/>
  <c r="T72" i="2"/>
  <c r="P70" i="2"/>
  <c r="T74" i="2"/>
  <c r="P73" i="2"/>
  <c r="T65" i="2"/>
  <c r="P64" i="2"/>
  <c r="Q64" i="2"/>
  <c r="S64" i="2"/>
  <c r="T40" i="2"/>
  <c r="P38" i="2"/>
  <c r="P55" i="2"/>
  <c r="T56" i="2"/>
  <c r="S55" i="2"/>
  <c r="Q55" i="2"/>
  <c r="T63" i="2"/>
  <c r="T47" i="2"/>
  <c r="T37" i="2"/>
  <c r="BJ35" i="2" s="1"/>
  <c r="T36" i="2"/>
  <c r="BB73" i="2" l="1"/>
  <c r="BK73" i="2" s="1"/>
  <c r="T73" i="2"/>
  <c r="BB70" i="2"/>
  <c r="BK70" i="2" s="1"/>
  <c r="T70" i="2"/>
  <c r="T75" i="2"/>
  <c r="BB75" i="2"/>
  <c r="BK75" i="2" s="1"/>
  <c r="BB46" i="2"/>
  <c r="BK46" i="2" s="1"/>
  <c r="T46" i="2"/>
  <c r="BB62" i="2"/>
  <c r="BK62" i="2" s="1"/>
  <c r="T62" i="2"/>
  <c r="AF55" i="2"/>
  <c r="BK55" i="2" s="1"/>
  <c r="T55" i="2"/>
  <c r="BB38" i="2"/>
  <c r="BK38" i="2" s="1"/>
  <c r="T38" i="2"/>
  <c r="AF64" i="2"/>
  <c r="BK64" i="2" s="1"/>
  <c r="T64" i="2"/>
  <c r="BB35" i="2"/>
  <c r="BK35" i="2" s="1"/>
  <c r="T35" i="2"/>
  <c r="T31" i="2" l="1"/>
  <c r="T32" i="2"/>
  <c r="AL29" i="2" s="1"/>
  <c r="T33" i="2"/>
  <c r="AR29" i="2" s="1"/>
  <c r="M34" i="2"/>
  <c r="N34" i="2" s="1"/>
  <c r="S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 s="1"/>
  <c r="S9" i="2" s="1"/>
  <c r="S8" i="2" s="1"/>
  <c r="Q22" i="2" l="1"/>
  <c r="Q21" i="2" s="1"/>
  <c r="N11" i="2"/>
  <c r="S12" i="2"/>
  <c r="S11" i="2" s="1"/>
  <c r="S17" i="2"/>
  <c r="S16" i="2" s="1"/>
  <c r="N16" i="2"/>
  <c r="N23" i="2"/>
  <c r="S24" i="2"/>
  <c r="S23" i="2" s="1"/>
  <c r="S26" i="2"/>
  <c r="S25" i="2" s="1"/>
  <c r="N25" i="2"/>
  <c r="S28" i="2"/>
  <c r="S27" i="2" s="1"/>
  <c r="N27" i="2"/>
  <c r="N29" i="2"/>
  <c r="S30" i="2"/>
  <c r="S29" i="2" s="1"/>
  <c r="Q30" i="2"/>
  <c r="P30" i="2"/>
  <c r="N8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P9" i="2"/>
  <c r="Q9" i="2"/>
  <c r="Q8" i="2" s="1"/>
  <c r="M44" i="2"/>
  <c r="N44" i="2"/>
  <c r="R43" i="2"/>
  <c r="O43" i="2"/>
  <c r="P8" i="2" l="1"/>
  <c r="T22" i="2"/>
  <c r="P21" i="2"/>
  <c r="P29" i="2"/>
  <c r="T30" i="2"/>
  <c r="Q29" i="2"/>
  <c r="T34" i="2"/>
  <c r="BB29" i="2" s="1"/>
  <c r="T28" i="2"/>
  <c r="T26" i="2"/>
  <c r="T24" i="2"/>
  <c r="T17" i="2"/>
  <c r="T12" i="2"/>
  <c r="T9" i="2"/>
  <c r="Q44" i="2"/>
  <c r="Q43" i="2" s="1"/>
  <c r="N43" i="2"/>
  <c r="S44" i="2"/>
  <c r="S43" i="2" s="1"/>
  <c r="P44" i="2"/>
  <c r="BB8" i="2" l="1"/>
  <c r="BK8" i="2" s="1"/>
  <c r="T8" i="2"/>
  <c r="BB11" i="2"/>
  <c r="BK11" i="2" s="1"/>
  <c r="T11" i="2"/>
  <c r="BB16" i="2"/>
  <c r="BK16" i="2" s="1"/>
  <c r="T16" i="2"/>
  <c r="BB23" i="2"/>
  <c r="BK23" i="2" s="1"/>
  <c r="T23" i="2"/>
  <c r="BB25" i="2"/>
  <c r="BK25" i="2" s="1"/>
  <c r="T25" i="2"/>
  <c r="BB27" i="2"/>
  <c r="BK27" i="2" s="1"/>
  <c r="T27" i="2"/>
  <c r="AF29" i="2"/>
  <c r="BK29" i="2" s="1"/>
  <c r="T29" i="2"/>
  <c r="BH21" i="2"/>
  <c r="BK21" i="2" s="1"/>
  <c r="T21" i="2"/>
  <c r="T44" i="2"/>
  <c r="P43" i="2"/>
  <c r="T43" i="2" l="1"/>
  <c r="BB43" i="2"/>
  <c r="BK43" i="2" s="1"/>
  <c r="M80" i="2" l="1"/>
  <c r="T80" i="2"/>
  <c r="N80" i="2" s="1"/>
  <c r="N79" i="2" s="1"/>
  <c r="S79" i="2"/>
  <c r="R79" i="2"/>
  <c r="Q79" i="2"/>
  <c r="P79" i="2"/>
  <c r="O79" i="2"/>
  <c r="M78" i="2"/>
  <c r="N78" i="2"/>
  <c r="R77" i="2"/>
  <c r="O77" i="2"/>
  <c r="BD79" i="2" l="1"/>
  <c r="BK79" i="2" s="1"/>
  <c r="T79" i="2"/>
  <c r="Q78" i="2"/>
  <c r="Q77" i="2" s="1"/>
  <c r="N77" i="2"/>
  <c r="S78" i="2"/>
  <c r="S77" i="2" s="1"/>
  <c r="P78" i="2"/>
  <c r="T78" i="2" l="1"/>
  <c r="P77" i="2"/>
  <c r="T77" i="2" l="1"/>
  <c r="BB77" i="2"/>
  <c r="BK77" i="2" s="1"/>
  <c r="M83" i="2" l="1"/>
  <c r="N83" i="2" s="1"/>
  <c r="M82" i="2"/>
  <c r="N82" i="2"/>
  <c r="R81" i="2"/>
  <c r="O81" i="2"/>
  <c r="M52" i="2"/>
  <c r="N52" i="2"/>
  <c r="R51" i="2"/>
  <c r="O51" i="2"/>
  <c r="M50" i="2"/>
  <c r="N50" i="2"/>
  <c r="R49" i="2"/>
  <c r="O49" i="2"/>
  <c r="Q83" i="2" l="1"/>
  <c r="P83" i="2"/>
  <c r="Q82" i="2"/>
  <c r="Q81" i="2" s="1"/>
  <c r="N81" i="2"/>
  <c r="S82" i="2"/>
  <c r="S81" i="2" s="1"/>
  <c r="P82" i="2"/>
  <c r="Q52" i="2"/>
  <c r="Q51" i="2" s="1"/>
  <c r="N51" i="2"/>
  <c r="S52" i="2"/>
  <c r="S51" i="2" s="1"/>
  <c r="P52" i="2"/>
  <c r="Q50" i="2"/>
  <c r="Q49" i="2" s="1"/>
  <c r="N49" i="2"/>
  <c r="S50" i="2"/>
  <c r="S49" i="2" s="1"/>
  <c r="P50" i="2"/>
  <c r="M5" i="2"/>
  <c r="M4" i="2"/>
  <c r="N5" i="2"/>
  <c r="S5" i="2" s="1"/>
  <c r="S3" i="2" s="1"/>
  <c r="T4" i="2"/>
  <c r="N4" i="2" s="1"/>
  <c r="R3" i="2"/>
  <c r="O3" i="2"/>
  <c r="N3" i="2" l="1"/>
  <c r="AZ3" i="2"/>
  <c r="T82" i="2"/>
  <c r="BB81" i="2" s="1"/>
  <c r="P81" i="2"/>
  <c r="T83" i="2"/>
  <c r="BF81" i="2" s="1"/>
  <c r="T52" i="2"/>
  <c r="P51" i="2"/>
  <c r="T50" i="2"/>
  <c r="P49" i="2"/>
  <c r="Q5" i="2"/>
  <c r="Q3" i="2" s="1"/>
  <c r="P5" i="2"/>
  <c r="BK81" i="2" l="1"/>
  <c r="T81" i="2"/>
  <c r="T51" i="2"/>
  <c r="BB51" i="2"/>
  <c r="BK51" i="2" s="1"/>
  <c r="T49" i="2"/>
  <c r="BB49" i="2"/>
  <c r="BK49" i="2" s="1"/>
  <c r="P3" i="2"/>
  <c r="T5" i="2"/>
  <c r="T3" i="2" l="1"/>
  <c r="BB3" i="2"/>
  <c r="BK3" i="2" s="1"/>
  <c r="M86" i="2"/>
  <c r="M85" i="2"/>
  <c r="N86" i="2"/>
  <c r="P86" i="2" s="1"/>
  <c r="N85" i="2"/>
  <c r="S85" i="2" s="1"/>
  <c r="S84" i="2" s="1"/>
  <c r="R84" i="2"/>
  <c r="O84" i="2"/>
  <c r="N84" i="2" l="1"/>
  <c r="Q85" i="2"/>
  <c r="Q86" i="2"/>
  <c r="T86" i="2" s="1"/>
  <c r="BF84" i="2" s="1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 s="1"/>
  <c r="R18" i="2"/>
  <c r="O18" i="2"/>
  <c r="M14" i="2"/>
  <c r="N14" i="2" s="1"/>
  <c r="Q14" i="2" s="1"/>
  <c r="Q13" i="2" s="1"/>
  <c r="R13" i="2"/>
  <c r="O13" i="2"/>
  <c r="M7" i="2"/>
  <c r="N7" i="2"/>
  <c r="P7" i="2" s="1"/>
  <c r="S6" i="2"/>
  <c r="R6" i="2"/>
  <c r="O6" i="2"/>
  <c r="N6" i="2"/>
  <c r="N19" i="2" l="1"/>
  <c r="N18" i="2" s="1"/>
  <c r="T85" i="2"/>
  <c r="P84" i="2"/>
  <c r="Q84" i="2"/>
  <c r="Q61" i="2"/>
  <c r="Q60" i="2" s="1"/>
  <c r="N60" i="2"/>
  <c r="S61" i="2"/>
  <c r="S60" i="2" s="1"/>
  <c r="P61" i="2"/>
  <c r="Q54" i="2"/>
  <c r="Q53" i="2" s="1"/>
  <c r="N53" i="2"/>
  <c r="S54" i="2"/>
  <c r="S53" i="2" s="1"/>
  <c r="P54" i="2"/>
  <c r="P20" i="2"/>
  <c r="S20" i="2"/>
  <c r="S18" i="2" s="1"/>
  <c r="N13" i="2"/>
  <c r="P14" i="2"/>
  <c r="S14" i="2"/>
  <c r="S13" i="2" s="1"/>
  <c r="P6" i="2"/>
  <c r="Q7" i="2"/>
  <c r="Q6" i="2" s="1"/>
  <c r="T84" i="2" l="1"/>
  <c r="BB84" i="2"/>
  <c r="BK84" i="2" s="1"/>
  <c r="T61" i="2"/>
  <c r="P60" i="2"/>
  <c r="T54" i="2"/>
  <c r="P53" i="2"/>
  <c r="T20" i="2"/>
  <c r="P18" i="2"/>
  <c r="T14" i="2"/>
  <c r="P13" i="2"/>
  <c r="T7" i="2"/>
  <c r="T6" i="2" l="1"/>
  <c r="BH6" i="2"/>
  <c r="BK6" i="2" s="1"/>
  <c r="T18" i="2"/>
  <c r="BB18" i="2"/>
  <c r="BK18" i="2" s="1"/>
  <c r="T60" i="2"/>
  <c r="BB60" i="2"/>
  <c r="BK60" i="2" s="1"/>
  <c r="T53" i="2"/>
  <c r="BB53" i="2"/>
  <c r="BK53" i="2" s="1"/>
  <c r="T13" i="2"/>
  <c r="BB13" i="2"/>
  <c r="BK13" i="2" s="1"/>
</calcChain>
</file>

<file path=xl/sharedStrings.xml><?xml version="1.0" encoding="utf-8"?>
<sst xmlns="http://schemas.openxmlformats.org/spreadsheetml/2006/main" count="669" uniqueCount="431">
  <si>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</si>
  <si>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</si>
  <si>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</si>
  <si>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</si>
  <si>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</si>
  <si>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</si>
  <si>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</si>
  <si>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</si>
  <si>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</si>
  <si>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</si>
  <si>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</si>
  <si>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</si>
  <si>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</si>
  <si>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</si>
  <si>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</si>
  <si>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</si>
  <si>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</si>
  <si>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</si>
  <si>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</si>
  <si>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</si>
  <si>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</si>
  <si>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</si>
  <si>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</si>
  <si>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</si>
  <si>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</si>
  <si>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</si>
  <si>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</si>
  <si>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</si>
  <si>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</si>
  <si>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</si>
  <si>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</si>
  <si>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</si>
  <si>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</si>
  <si>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</si>
  <si>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</si>
  <si>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</si>
  <si>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</si>
  <si>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</si>
  <si>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</si>
  <si>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</si>
  <si>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</si>
  <si>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</si>
  <si>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</si>
  <si>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</si>
  <si>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</si>
  <si>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</si>
  <si>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</si>
  <si>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</si>
  <si>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</si>
  <si>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</si>
  <si>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</si>
  <si>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</si>
  <si>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</si>
  <si>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</si>
  <si>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</si>
  <si>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</si>
  <si>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</si>
  <si>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</si>
  <si>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</si>
  <si>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</si>
  <si>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</si>
  <si>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</si>
  <si>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</si>
  <si>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</si>
  <si>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</si>
  <si>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</si>
  <si>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</si>
  <si>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</si>
  <si>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</si>
  <si>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</si>
  <si>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</si>
  <si>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</si>
  <si>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</si>
  <si>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</si>
  <si>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</si>
  <si>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</si>
  <si>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</si>
  <si>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</si>
  <si>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</si>
  <si>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</si>
  <si>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</si>
  <si>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</si>
  <si>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</si>
  <si>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</si>
  <si>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</si>
  <si>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</si>
  <si>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</si>
  <si>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</si>
  <si>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</si>
  <si>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</si>
  <si>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</si>
  <si>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</si>
  <si>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</si>
  <si>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</si>
  <si>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</si>
  <si>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</si>
  <si>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</si>
  <si>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</si>
  <si>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</si>
  <si>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</si>
  <si>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</si>
  <si>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</si>
  <si>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</si>
  <si>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</si>
  <si>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</si>
  <si>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</si>
  <si>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</si>
  <si>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</si>
  <si>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</si>
  <si>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</si>
  <si>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</si>
  <si>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</si>
  <si>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</si>
  <si>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</si>
  <si>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</si>
  <si>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</si>
  <si>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</si>
  <si>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</si>
  <si>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</si>
  <si>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</si>
  <si>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</si>
  <si>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</si>
  <si>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</si>
  <si>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</si>
  <si>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</si>
  <si>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</si>
  <si>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</si>
  <si>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</si>
  <si>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</si>
  <si>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</si>
  <si>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</si>
  <si>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</si>
  <si>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</si>
  <si>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</si>
  <si>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</si>
  <si>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</si>
  <si>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</si>
  <si>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</si>
  <si>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</si>
  <si>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</si>
  <si>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</si>
  <si>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</si>
  <si>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</si>
  <si>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</si>
  <si>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</si>
  <si>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</si>
  <si>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</si>
  <si>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</si>
  <si>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</si>
  <si>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</si>
  <si>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</si>
  <si>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</si>
  <si>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</si>
  <si>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</si>
  <si>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</si>
  <si>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</si>
  <si>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</si>
  <si>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</si>
  <si>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</si>
  <si>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</si>
  <si>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</si>
  <si>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</si>
  <si>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</si>
  <si>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</si>
  <si>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</si>
  <si>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</si>
  <si>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</si>
  <si>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</si>
  <si>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</si>
  <si>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</si>
  <si>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</si>
  <si>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</si>
  <si>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</si>
  <si>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</si>
  <si>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</si>
  <si>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</si>
  <si>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</si>
  <si>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</si>
  <si>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</si>
  <si>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</si>
  <si>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</si>
  <si>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</si>
  <si>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</si>
  <si>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</si>
  <si>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</si>
  <si>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</si>
  <si>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</si>
  <si>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</si>
  <si>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</si>
  <si>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</si>
  <si>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</si>
  <si>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</si>
  <si>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</si>
  <si>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</si>
  <si>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</si>
  <si>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</si>
  <si>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</si>
  <si>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</si>
  <si>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</si>
  <si>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</si>
  <si>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</si>
  <si>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</si>
  <si>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</si>
  <si>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</si>
  <si>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</si>
  <si>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</si>
  <si>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</si>
  <si>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</si>
  <si>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</si>
  <si>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</si>
  <si>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</si>
  <si>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</si>
  <si>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</si>
  <si>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</si>
  <si>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</si>
  <si>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</si>
  <si>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</si>
  <si>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</si>
  <si>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</si>
  <si>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</si>
  <si>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</si>
  <si>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</si>
  <si>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</si>
  <si>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</si>
  <si>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</si>
  <si>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</si>
  <si>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</si>
  <si>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</si>
  <si>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</si>
  <si>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</si>
  <si>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</si>
  <si>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</si>
  <si>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</si>
  <si>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</si>
  <si>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</si>
  <si>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</si>
  <si>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</si>
  <si>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</si>
  <si>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</si>
  <si>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</si>
  <si>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</si>
  <si>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</si>
  <si>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</si>
  <si>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</si>
  <si>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</si>
  <si>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</si>
  <si>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</si>
  <si>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</si>
  <si>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</si>
  <si>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</si>
  <si>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</si>
  <si>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</si>
  <si>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</si>
  <si>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</si>
  <si>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</si>
  <si>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</si>
  <si>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</si>
  <si>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</si>
  <si>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</si>
  <si>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</si>
  <si>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</si>
  <si>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</si>
  <si>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</si>
  <si>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</si>
  <si>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</si>
  <si>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</si>
  <si>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</si>
  <si>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</si>
  <si>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</si>
  <si>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</si>
  <si>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</si>
  <si>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</si>
  <si>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</si>
  <si>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</si>
  <si>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</si>
  <si>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</si>
  <si>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</si>
  <si>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</si>
  <si>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</si>
  <si>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</si>
  <si>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</si>
  <si>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</si>
  <si>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</si>
  <si>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</si>
  <si>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</si>
  <si>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</si>
  <si>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</si>
  <si>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</si>
  <si>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</si>
  <si>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</si>
  <si>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</si>
  <si>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</si>
  <si>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</si>
  <si>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</si>
  <si>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</si>
  <si>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</si>
  <si>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</si>
  <si>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</si>
  <si>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</si>
  <si>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</si>
  <si>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</si>
  <si>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</si>
  <si>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</si>
  <si>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</si>
  <si>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</si>
  <si>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</si>
  <si>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</si>
  <si>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</si>
  <si>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</si>
  <si>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</si>
  <si>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</si>
  <si>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</si>
  <si>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</si>
  <si>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</si>
  <si>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</si>
  <si>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</si>
  <si>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</si>
  <si>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</si>
  <si>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</si>
  <si>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</si>
  <si>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</si>
  <si>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</si>
  <si>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</si>
  <si>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</si>
  <si>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</si>
  <si>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</si>
  <si>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</si>
  <si>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</si>
  <si>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</si>
  <si>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</si>
  <si>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12</t>
  </si>
  <si>
    <t>6</t>
  </si>
  <si>
    <t>реконструкция существующей ВЛ-0,4 кВ № 3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</si>
  <si>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41575770 (ЦЭС-15342/2017)</t>
  </si>
  <si>
    <t>41581438 (ЦЭС-15387/2017)</t>
  </si>
  <si>
    <t>41577436 (ЦЭС-15409/2017)</t>
  </si>
  <si>
    <t>41577423 (ЦЭС-15414/2017)</t>
  </si>
  <si>
    <t>41577654 (ЦЭС-15419/2017)</t>
  </si>
  <si>
    <t>41581464 (ЦЭС-15420/2017)</t>
  </si>
  <si>
    <t>41577631 (ЦЭС-15424/2017)</t>
  </si>
  <si>
    <t>41577602 (ЦЭС-15426/2017)</t>
  </si>
  <si>
    <t>41581472 (ЦЭС-15427/2017)</t>
  </si>
  <si>
    <t>41581453 (ЦЭС-15436/2017)</t>
  </si>
  <si>
    <t>41580348 (ЦЭС-15449/2017)</t>
  </si>
  <si>
    <t>41582024 (ЦЭС-15453/2017)</t>
  </si>
  <si>
    <t>41581598 (ЦЭС-15454/2017)</t>
  </si>
  <si>
    <t>41582527 (ЦЭС-15456/2017)</t>
  </si>
  <si>
    <t>Румян Иван Тигранович</t>
  </si>
  <si>
    <t>Швец Анастасия Филипповна в лице Швец Филипп Анатольевич</t>
  </si>
  <si>
    <t>Милостная Татьяна Алексеевна</t>
  </si>
  <si>
    <t>Симоненков Сергей Сергеевич</t>
  </si>
  <si>
    <t>Реутова Ольга Владимировна</t>
  </si>
  <si>
    <t>Бугорский Виталий Юрьевич</t>
  </si>
  <si>
    <t>Локтионова Людмила Николаевна</t>
  </si>
  <si>
    <t>Проходцева Светлана Константиновна</t>
  </si>
  <si>
    <t>Овчинников Игорь Леонидович</t>
  </si>
  <si>
    <t>Реент Юрий Михайлович</t>
  </si>
  <si>
    <t>Борзыкина Елена Николаевна</t>
  </si>
  <si>
    <t>Лазарев Николай Алексеевич</t>
  </si>
  <si>
    <t>Лукьянов Александр Михайлович</t>
  </si>
  <si>
    <t>Барна Евгений Витальевич</t>
  </si>
  <si>
    <t>305523, Курский р-н, д.1-е Цветово</t>
  </si>
  <si>
    <t>: г. Курск, ст "Курск", уч. 30</t>
  </si>
  <si>
    <t>Курская обл.,</t>
  </si>
  <si>
    <t>Курский р-н, х.Кислино, уч.46:11:170607:632</t>
  </si>
  <si>
    <t>г. Курск, тсн "Курск", уч. 789</t>
  </si>
  <si>
    <t>г. Курск, тсн "Курск", уч. 383</t>
  </si>
  <si>
    <t>г. Курск, тсн "Курск", уч. 432</t>
  </si>
  <si>
    <t>г. Курск, тсн "Курск", уч. 22</t>
  </si>
  <si>
    <t>г. Курск, тсн "Курск" уч. 8</t>
  </si>
  <si>
    <t>г. Курск, тсн "Курск", уч. 1407</t>
  </si>
  <si>
    <t>г. Курск, тсн "Курск", уч. 1154</t>
  </si>
  <si>
    <t>Курский р-н, д. Ройково, уч. 46:17:111202:508</t>
  </si>
  <si>
    <t>г. Курск, тсн "Курск", уч. 580</t>
  </si>
  <si>
    <t>г.Курск, снт "Курск", уч.1583</t>
  </si>
  <si>
    <t>строительство воздушной линии электропередачи 0,4 кВ самонесущим изолированным проводом – ответвления протяженностью 0,14 км от опоры существующей ВЛ-0,4 кВ № 1 (инв. № 12016166-00)  до границы земельного участка заявителя с увеличением протяженности существующей ВЛ-0,4 кВ (точку врезки, 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</si>
  <si>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0,11 км от опоры существующей ВЛ-0,4 кВ № 3 (номер опоры определить при проектировании) до границы земельного участка заявителя, с увеличением протяженности существующей          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</si>
  <si>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0,12 км от опоры №1-3 ВЛ-0,4 №3 до границы земельного участка заявителя (марку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</si>
  <si>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проводом, протяженностью 0,6 км от ТП №759 (инв.№13013385-00) до границы земельного участка заявителя (марку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</si>
  <si>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0,12 км от опоры №11 существующей ВЛ-0,4кВ №3 до границы земельного участка заявителя (марку и сечение провода, протяженность уточнить при проектировании) в т.ч 0,07 км по Ц-15386</t>
  </si>
  <si>
    <t>строительство воздушной линии электропередачи 0,4 кВ самонесущим изолированным проводом – ответвления протяженностью 0,07 км от опоры №1-5 существующей ВЛ-0,4кВ №1 до границы земельного участка заявителя (марку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</si>
  <si>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0,055 км от опоры существующей ВЛ-0,4кВ №3 до границы земельного участка заявителя (марку и сечение провода, протяженность уточнить при проектировании</t>
  </si>
  <si>
    <t>строительство воздушной линии электропередачи 0,4 кВ самонесущим изолированным проводом, протяженностью 0,1 км от ТП №21/63 до границы земельного участка заявителя (марку и сечение провода, протяженность уточнить при проектировании)</t>
  </si>
  <si>
    <t>строительство воздушной линии электропередачи 10 кВ защищенным проводом – ответвления протяженностью 1,1 км от опоры существующей ВЛ-10 кВ № 415.07 (инв. № 4105)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– по техническим условиям Ц-15177, Ц-15180;
монтаж двух линейных разъединителей 10 кВ: в точке врезки и на концевой опоре проектируемого ответвления от ВЛ-10 кВ № 415.07 (тип и технические характеристики уточнить при проектировании) – по техническим условиям Ц-15177, Ц-15180;
строительство воздушной линии электропередачи 0,4 кВ самонесущим изолированным проводом (ВЛИ-0,4 кВ) протяженностью 0,28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0,28 км по техническим условиям Ц-15396. 
строительство трансформаторной подстанции 10/0,4 кВ столбового типа с одним силовым трансформатором мощностью до 63 кВА (тип ТП, мощность трансформатора, схемы соединений РУ-10 кВ и РУ-0,4 кВ, количество и параметры оборудования уточнить при проектировании) – по техническим условиям Ц-15177, Ц-15180.</t>
  </si>
  <si>
    <t>строительство воздушной линии электропередачи 0,4 кВ самонесущим изолированным проводом, протяженностью 0,09 км от ТП №15/160 до границы земельного участка заявителя (марку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</si>
  <si>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0,14 км от опоры №5 существующей ВЛ-0,4кВ №1 до границы земельного участка заявителя (марку и сечение провода, протяженность уточнить при проектировании) в т.ч 0,1 км по Ц-15305</t>
  </si>
  <si>
    <t>реконструкция существующей ВЛ-0,4 кВ № 1 (инв. № 12016166-00) 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</si>
  <si>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ВЛ-0,4кВ №1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</si>
  <si>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реконструкция существующей ВЛ-0,4кВ №3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</si>
  <si>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 №759 (инв.№13013385-00) в части монтажа дополнительного линейного коммутационного аппарата 0,4 кВ (тип, технические характеристики и объем реконструкции уточнить при проектировании) – за счет средств тарифа на передачу электроэнергии</t>
  </si>
  <si>
    <t>реконструкция существующей ВЛ-0,4кВ №3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(в т.ч  по Ц-15386)</t>
  </si>
  <si>
    <t>реконструкция существующей ВЛ-0,4кВ №1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(в  т.ч.по Ц-15327)</t>
  </si>
  <si>
    <t>реконструкция существующей ВЛ-0,4 кВ № 3 (инв. № 12013786-00)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Ц-15426.</t>
  </si>
  <si>
    <t>реконструкция существующей ТП №21/63 в части монтажа дополнительного линейного коммутационного аппарата 0,4 кВ (тип, технические характеристики и объем реконструкции уточнить при проектировании) – за счет средств тарифа на передачу электроэнергии</t>
  </si>
  <si>
    <t>реконструкция существующей ВЛ-0,4кВ №3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электроэнергии.( в т.ч. по Ц-15409)
реконструкция существующей
ВЛ-0,4кВ №3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электроэнергии.( в т.ч. по Ц-15409)</t>
  </si>
  <si>
    <t>реконструкция существующей ВЛ-10 кВ № 415.07 (инв. № 4105)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Ц-15177, Ц-15180.</t>
  </si>
  <si>
    <t>реконструкция существующей ТП №15/160 в части монтажа дополнительного линейного коммутационного аппарата 0,4 кВ (тип, технические характеристики и объем реконструкции уточнить при проектировании) – за счет средств тарифа на передачу электроэнергии</t>
  </si>
  <si>
    <t>реконструкция существующей ВЛ-0,4кВ №1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электроэнергии.( в т.ч. по Ц-15305)</t>
  </si>
  <si>
    <t>41584229 (ЦЭС-15476/2017)</t>
  </si>
  <si>
    <t>Посашкова Ирина Анатольевна</t>
  </si>
  <si>
    <t>строительство воздушной линии электропередачи 0,4 кВ самонесущим изолированным проводом – ответвления протяженностью 0,15 км от опоры № 12 существующей ВЛ-0,4 кВ № 5 (инв. № 12014841-00)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</si>
  <si>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5 (инв. № 12014841-00) 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</si>
  <si>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г.Курск, тсн "Курск", уч.1003</t>
  </si>
  <si>
    <t xml:space="preserve"> 08.06.2018</t>
  </si>
  <si>
    <t>ВЛ-0,4 кВ № 1 (инв. № 12016166-00)</t>
  </si>
  <si>
    <t xml:space="preserve">ТП №759 (инв.№13013385-00) </t>
  </si>
  <si>
    <t>СТП 63 кВА (по патенту МРСК)</t>
  </si>
  <si>
    <t>Объем строительства включен в Ц-15327 (Очередь 106 льготники)</t>
  </si>
  <si>
    <t xml:space="preserve">ВЛ-0,4 кВ № 3 (инв. № 12013786-00) </t>
  </si>
  <si>
    <t>Объем строительства включен в Ц-15426 (Очередь 106 льготники)</t>
  </si>
  <si>
    <t>Объем строительства включен в Ц-15409 (Очередь 107)</t>
  </si>
  <si>
    <t>ВЛ-10 кВ № 415.07 (инв. № 4105)</t>
  </si>
  <si>
    <t>Ц-15305-аннулирована</t>
  </si>
  <si>
    <t>Ц-15177 и Ц-15180- аннулированы
Ц-15396 - не подписан</t>
  </si>
  <si>
    <t xml:space="preserve">ВЛ-0,4 кВ № 5 (инв. № 12014841-00)  </t>
  </si>
  <si>
    <t>ИТОГО:</t>
  </si>
  <si>
    <t>строительство воздушной линии электропередачи 0,4 кВ самонесущим изолированным проводом – ответвления протяженностью 0,12 км от опоры №1-3 существующей ВЛ-0,4кВ №3 до границы земельного участка заявителя  в т.ч 0,12 км по Ц-15409</t>
  </si>
  <si>
    <t>строительство воздушной линии электропередачи 0,4 кВ самонесущим изолированным проводом – ответвления протяженностью 0,11 км от опоры №1-2 существующей ВЛ-0,4кВ №1 до границы земельного участка заявителя  в т.ч 0,11 км по Ц-15327</t>
  </si>
  <si>
    <t>строительство ВЛ 0,4 кВ самонесущим изолированным проводом – ответвления протяженностью 0,03 км от опоры существующей ВЛ-0,4 кВ № 3 (инв. № 12013786-00) до границы земельного участка заявителя  – в том числе 0,03 км по ТУ Ц-15426.</t>
  </si>
  <si>
    <t>Приложение к техническому заданию на проведение конкурса по выбору подрядчика на  выполнение работ «под ключ» по проектированию и строительству «Очередь № 107 Юго-запад»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</si>
  <si>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</si>
  <si>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</si>
  <si>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</si>
  <si>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</si>
  <si>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</si>
  <si>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</si>
  <si>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</si>
  <si>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</si>
  <si>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</si>
  <si>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СТП 63 кВА - 1 шт.</t>
  </si>
  <si>
    <t>Монтаж АВ-0,4 кВ - 3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</si>
</sst>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85"/>
      <name val="Arial"/>
      <family val="2"/>
      <charset val="204"/>
    </font>
    <font>
      <sz val="40"/>
      <color theme="1"/>
      <name val="Arial"/>
      <family val="2"/>
      <charset val="204"/>
    </font>
    <font>
      <sz val="4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5" fillId="0" borderId="5" xfId="0" applyFont="1" applyFill="1" applyBorder="1" applyAlignment="1" applyProtection="1">
      <alignment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4" fontId="8" fillId="0" borderId="7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7" fontId="8" fillId="0" borderId="0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9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 wrapText="1"/>
    </xf>
    <xf numFmtId="14" fontId="8" fillId="0" borderId="9" xfId="0" applyNumberFormat="1" applyFont="1" applyFill="1" applyBorder="1" applyAlignment="1">
      <alignment horizontal="center" vertical="center" wrapText="1"/>
    </xf>
    <xf numFmtId="167" fontId="8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14" fontId="18" fillId="0" borderId="7" xfId="0" applyNumberFormat="1" applyFont="1" applyFill="1" applyBorder="1" applyAlignment="1">
      <alignment horizontal="center" vertical="center" wrapText="1"/>
    </xf>
    <xf numFmtId="0" fontId="19" fillId="0" borderId="5" xfId="0" applyFont="1" applyFill="1" applyBorder="1" applyAlignment="1" applyProtection="1">
      <alignment vertical="center" wrapText="1"/>
    </xf>
    <xf numFmtId="0" fontId="18" fillId="0" borderId="0" xfId="0" applyFont="1" applyFill="1" applyAlignment="1">
      <alignment horizontal="center" vertical="center" wrapText="1"/>
    </xf>
    <xf numFmtId="168" fontId="18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17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18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15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16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657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H5" sqref="H5"/>
    </sheetView>
  </sheetViews>
  <sheetFormatPr defaultColWidth="9.140625" defaultRowHeight="34.5" x14ac:dyDescent="0.45"/>
  <cols>
    <col min="1" max="1" width="26.28515625" style="176" customWidth="1"/>
    <col min="2" max="2" width="27.42578125" style="176" customWidth="1"/>
    <col min="3" max="3" width="32.85546875" style="176" customWidth="1"/>
    <col min="4" max="4" width="33.85546875" style="176" customWidth="1"/>
    <col min="5" max="5" width="26.28515625" style="176" customWidth="1"/>
    <col min="6" max="6" width="25" style="176" customWidth="1"/>
    <col min="7" max="7" width="23" style="176" customWidth="1"/>
    <col min="8" max="8" width="35.140625" style="176" customWidth="1"/>
    <col min="9" max="9" width="76.42578125" style="176" customWidth="1"/>
    <col min="10" max="10" width="78.85546875" style="176" customWidth="1"/>
    <col min="11" max="11" width="33.85546875" style="176" customWidth="1"/>
    <col min="12" max="12" width="57.140625" style="176" customWidth="1"/>
    <col min="13" max="13" width="65" style="176" customWidth="1"/>
    <col min="14" max="14" width="41" style="176" customWidth="1"/>
    <col min="15" max="15" width="0.140625" style="176" customWidth="1"/>
    <col min="16" max="16" width="30.7109375" style="176" customWidth="1"/>
    <col min="17" max="17" width="39" style="176" customWidth="1"/>
    <col min="18" max="18" width="32.140625" style="176" customWidth="1"/>
    <col min="19" max="19" width="35.140625" style="176" customWidth="1"/>
    <col min="20" max="20" width="40.85546875" style="176" customWidth="1"/>
    <col min="21" max="21" width="19.140625" style="176" hidden="1" customWidth="1"/>
    <col min="22" max="22" width="16.28515625" style="176" hidden="1" customWidth="1"/>
    <col min="23" max="23" width="17.7109375" style="176" hidden="1" customWidth="1"/>
    <col min="24" max="24" width="20.140625" style="176" hidden="1" customWidth="1"/>
    <col min="25" max="25" width="24.5703125" style="176" hidden="1" customWidth="1"/>
    <col min="26" max="26" width="17" style="176" hidden="1" customWidth="1"/>
    <col min="27" max="27" width="49.140625" style="176" hidden="1" customWidth="1"/>
    <col min="28" max="28" width="24.85546875" style="176" hidden="1" customWidth="1"/>
    <col min="29" max="29" width="25.7109375" style="176" hidden="1" customWidth="1"/>
    <col min="30" max="30" width="19.7109375" style="176" hidden="1" customWidth="1"/>
    <col min="31" max="31" width="32" style="176" hidden="1" customWidth="1"/>
    <col min="32" max="32" width="19.7109375" style="176" hidden="1" customWidth="1"/>
    <col min="33" max="33" width="36.28515625" style="176" customWidth="1"/>
    <col min="34" max="34" width="37.85546875" style="176" customWidth="1"/>
    <col min="35" max="35" width="0.140625" style="176" customWidth="1"/>
    <col min="36" max="36" width="21" style="176" hidden="1" customWidth="1"/>
    <col min="37" max="37" width="26.7109375" style="176" customWidth="1"/>
    <col min="38" max="38" width="31.5703125" style="176" customWidth="1"/>
    <col min="39" max="39" width="23.140625" style="176" hidden="1" customWidth="1"/>
    <col min="40" max="40" width="19.28515625" style="176" hidden="1" customWidth="1"/>
    <col min="41" max="41" width="33.85546875" style="176" hidden="1" customWidth="1"/>
    <col min="42" max="42" width="27.5703125" style="176" hidden="1" customWidth="1"/>
    <col min="43" max="43" width="22.85546875" style="176" hidden="1" customWidth="1"/>
    <col min="44" max="44" width="18.5703125" style="176" hidden="1" customWidth="1"/>
    <col min="45" max="45" width="32" style="176" customWidth="1"/>
    <col min="46" max="46" width="31.5703125" style="176" customWidth="1"/>
    <col min="47" max="47" width="21.42578125" style="176" hidden="1" customWidth="1"/>
    <col min="48" max="48" width="23.42578125" style="176" hidden="1" customWidth="1"/>
    <col min="49" max="49" width="38.7109375" style="176" hidden="1" customWidth="1"/>
    <col min="50" max="50" width="23.85546875" style="176" hidden="1" customWidth="1"/>
    <col min="51" max="51" width="22" style="176" hidden="1" customWidth="1"/>
    <col min="52" max="52" width="21" style="176" hidden="1" customWidth="1"/>
    <col min="53" max="53" width="32.7109375" style="176" customWidth="1"/>
    <col min="54" max="54" width="35.85546875" style="176" customWidth="1"/>
    <col min="55" max="55" width="38.7109375" style="176" customWidth="1"/>
    <col min="56" max="56" width="36.7109375" style="176" customWidth="1"/>
    <col min="57" max="57" width="51.85546875" style="176" hidden="1" customWidth="1"/>
    <col min="58" max="58" width="33.7109375" style="176" hidden="1" customWidth="1"/>
    <col min="59" max="59" width="41.5703125" style="176" hidden="1" customWidth="1"/>
    <col min="60" max="60" width="24.140625" style="176" hidden="1" customWidth="1"/>
    <col min="61" max="61" width="36.42578125" style="176" hidden="1" customWidth="1"/>
    <col min="62" max="62" width="34.28515625" style="176" hidden="1" customWidth="1"/>
    <col min="63" max="63" width="53.7109375" style="176" hidden="1" customWidth="1"/>
    <col min="64" max="64" width="41.85546875" style="176" hidden="1" customWidth="1"/>
    <col min="65" max="65" width="48.7109375" style="196" customWidth="1"/>
    <col min="66" max="66" width="37.28515625" style="177" customWidth="1"/>
    <col min="67" max="67" width="68.7109375" style="176" customWidth="1"/>
    <col min="68" max="68" width="32" style="178" customWidth="1"/>
    <col min="69" max="69" width="22.42578125" style="176" customWidth="1"/>
    <col min="70" max="70" width="16.42578125" style="176" bestFit="1" customWidth="1"/>
    <col min="71" max="71" width="35.28515625" style="176" customWidth="1"/>
    <col min="72" max="16384" width="9.140625" style="176"/>
  </cols>
  <sheetData>
    <row r="1" spans="1:71" ht="175.5" customHeight="1" x14ac:dyDescent="0.95">
      <c r="A1" s="219" t="s">
        <v>419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</row>
    <row r="2" spans="1:71" s="22" customFormat="1" ht="409.5" x14ac:dyDescent="0.25">
      <c r="A2" s="20" t="s">
        <v>0</v>
      </c>
      <c r="B2" s="20" t="s">
        <v>24</v>
      </c>
      <c r="C2" s="20" t="s">
        <v>25</v>
      </c>
      <c r="D2" s="20" t="s">
        <v>31</v>
      </c>
      <c r="E2" s="20" t="s">
        <v>27</v>
      </c>
      <c r="F2" s="20" t="s">
        <v>1</v>
      </c>
      <c r="G2" s="20" t="s">
        <v>2</v>
      </c>
      <c r="H2" s="20" t="s">
        <v>19</v>
      </c>
      <c r="I2" s="20" t="s">
        <v>308</v>
      </c>
      <c r="J2" s="20" t="s">
        <v>309</v>
      </c>
      <c r="K2" s="20" t="s">
        <v>28</v>
      </c>
      <c r="L2" s="20" t="s">
        <v>32</v>
      </c>
      <c r="M2" s="20" t="s">
        <v>33</v>
      </c>
      <c r="N2" s="20" t="s">
        <v>34</v>
      </c>
      <c r="O2" s="20"/>
      <c r="P2" s="20" t="s">
        <v>35</v>
      </c>
      <c r="Q2" s="20" t="s">
        <v>36</v>
      </c>
      <c r="R2" s="20" t="s">
        <v>37</v>
      </c>
      <c r="S2" s="20" t="s">
        <v>38</v>
      </c>
      <c r="T2" s="20" t="s">
        <v>39</v>
      </c>
      <c r="U2" s="20" t="s">
        <v>325</v>
      </c>
      <c r="V2" s="20" t="s">
        <v>313</v>
      </c>
      <c r="W2" s="20" t="s">
        <v>324</v>
      </c>
      <c r="X2" s="20" t="s">
        <v>313</v>
      </c>
      <c r="Y2" s="20" t="s">
        <v>29</v>
      </c>
      <c r="Z2" s="20" t="s">
        <v>313</v>
      </c>
      <c r="AA2" s="20" t="s">
        <v>323</v>
      </c>
      <c r="AB2" s="20" t="s">
        <v>313</v>
      </c>
      <c r="AC2" s="20" t="s">
        <v>322</v>
      </c>
      <c r="AD2" s="20" t="s">
        <v>313</v>
      </c>
      <c r="AE2" s="20" t="s">
        <v>315</v>
      </c>
      <c r="AF2" s="20" t="s">
        <v>313</v>
      </c>
      <c r="AG2" s="20" t="s">
        <v>314</v>
      </c>
      <c r="AH2" s="20" t="s">
        <v>313</v>
      </c>
      <c r="AI2" s="20" t="s">
        <v>315</v>
      </c>
      <c r="AJ2" s="20"/>
      <c r="AK2" s="20" t="s">
        <v>316</v>
      </c>
      <c r="AL2" s="20" t="s">
        <v>313</v>
      </c>
      <c r="AM2" s="20" t="s">
        <v>317</v>
      </c>
      <c r="AN2" s="20" t="s">
        <v>313</v>
      </c>
      <c r="AO2" s="20" t="s">
        <v>11</v>
      </c>
      <c r="AP2" s="20"/>
      <c r="AQ2" s="20" t="s">
        <v>10</v>
      </c>
      <c r="AR2" s="20"/>
      <c r="AS2" s="20" t="s">
        <v>318</v>
      </c>
      <c r="AT2" s="20" t="s">
        <v>313</v>
      </c>
      <c r="AU2" s="20" t="s">
        <v>326</v>
      </c>
      <c r="AV2" s="20" t="s">
        <v>313</v>
      </c>
      <c r="AW2" s="20" t="s">
        <v>328</v>
      </c>
      <c r="AX2" s="20" t="s">
        <v>313</v>
      </c>
      <c r="AY2" s="20" t="s">
        <v>327</v>
      </c>
      <c r="AZ2" s="20" t="s">
        <v>313</v>
      </c>
      <c r="BA2" s="20" t="s">
        <v>311</v>
      </c>
      <c r="BB2" s="20" t="s">
        <v>313</v>
      </c>
      <c r="BC2" s="20" t="s">
        <v>310</v>
      </c>
      <c r="BD2" s="20" t="s">
        <v>313</v>
      </c>
      <c r="BE2" s="20" t="s">
        <v>320</v>
      </c>
      <c r="BF2" s="20" t="s">
        <v>313</v>
      </c>
      <c r="BG2" s="20" t="s">
        <v>329</v>
      </c>
      <c r="BH2" s="20" t="s">
        <v>313</v>
      </c>
      <c r="BI2" s="20" t="s">
        <v>319</v>
      </c>
      <c r="BJ2" s="20" t="s">
        <v>313</v>
      </c>
      <c r="BK2" s="20" t="s">
        <v>321</v>
      </c>
      <c r="BL2" s="20" t="s">
        <v>313</v>
      </c>
      <c r="BM2" s="21" t="s">
        <v>21</v>
      </c>
      <c r="BN2" s="24" t="s">
        <v>312</v>
      </c>
      <c r="BO2" s="20" t="s">
        <v>18</v>
      </c>
      <c r="BP2" s="180"/>
    </row>
    <row r="3" spans="1:71" s="22" customFormat="1" ht="409.6" customHeight="1" x14ac:dyDescent="0.25">
      <c r="A3" s="20" t="s">
        <v>333</v>
      </c>
      <c r="B3" s="192">
        <v>41575770</v>
      </c>
      <c r="C3" s="29">
        <v>466.1</v>
      </c>
      <c r="D3" s="29"/>
      <c r="E3" s="20">
        <v>15</v>
      </c>
      <c r="F3" s="20" t="s">
        <v>347</v>
      </c>
      <c r="G3" s="20" t="s">
        <v>138</v>
      </c>
      <c r="H3" s="20" t="s">
        <v>361</v>
      </c>
      <c r="I3" s="222" t="s">
        <v>375</v>
      </c>
      <c r="J3" s="20" t="s">
        <v>386</v>
      </c>
      <c r="K3" s="20" t="s">
        <v>404</v>
      </c>
      <c r="L3" s="20"/>
      <c r="M3" s="20"/>
      <c r="N3" s="21">
        <f>SUM(N4)</f>
        <v>157.36000000000001</v>
      </c>
      <c r="O3" s="21">
        <f t="shared" ref="O3" si="0">SUM(O4)</f>
        <v>0</v>
      </c>
      <c r="P3" s="21">
        <f t="shared" ref="P3" si="1">SUM(P4)</f>
        <v>12.588800000000001</v>
      </c>
      <c r="Q3" s="21">
        <f t="shared" ref="Q3" si="2">SUM(Q4)</f>
        <v>135.3296</v>
      </c>
      <c r="R3" s="21">
        <f t="shared" ref="R3" si="3">SUM(R4)</f>
        <v>0</v>
      </c>
      <c r="S3" s="21">
        <f t="shared" ref="S3" si="4">SUM(S4)</f>
        <v>9.4416000000000011</v>
      </c>
      <c r="T3" s="21">
        <f t="shared" ref="T3" si="5">SUM(T4)</f>
        <v>157.35999999999999</v>
      </c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>
        <v>0.14000000000000001</v>
      </c>
      <c r="BD3" s="21">
        <f>T4</f>
        <v>157.35999999999999</v>
      </c>
      <c r="BE3" s="20"/>
      <c r="BF3" s="21"/>
      <c r="BG3" s="20"/>
      <c r="BH3" s="29"/>
      <c r="BI3" s="29"/>
      <c r="BJ3" s="20"/>
      <c r="BK3" s="20"/>
      <c r="BL3" s="20"/>
      <c r="BM3" s="21">
        <f t="shared" ref="BM3:BM34" si="6">V3+X3+Z3+AB3+AD3+AF3+AH3+AL3+AN3+AP3+AR3+AT3+AV3+AX3+AZ3+BB3+BD3+BF3+BH3+BJ3+BL3</f>
        <v>157.35999999999999</v>
      </c>
      <c r="BN3" s="24">
        <v>43427</v>
      </c>
      <c r="BO3" s="20"/>
      <c r="BP3" s="201">
        <v>43067</v>
      </c>
      <c r="BQ3" s="194" t="s">
        <v>330</v>
      </c>
      <c r="BR3" s="22">
        <f t="shared" ref="BR3:BR32" si="7">BQ3*30</f>
        <v>360</v>
      </c>
      <c r="BS3" s="193">
        <f t="shared" ref="BS3:BS32" si="8">BP3+BR3</f>
        <v>43427</v>
      </c>
    </row>
    <row r="4" spans="1:71" s="22" customFormat="1" ht="186" customHeight="1" x14ac:dyDescent="0.25">
      <c r="A4" s="20"/>
      <c r="B4" s="192"/>
      <c r="C4" s="29"/>
      <c r="D4" s="29"/>
      <c r="E4" s="20"/>
      <c r="F4" s="20"/>
      <c r="G4" s="20"/>
      <c r="H4" s="20"/>
      <c r="I4" s="222"/>
      <c r="J4" s="20"/>
      <c r="K4" s="20"/>
      <c r="L4" s="20" t="s">
        <v>310</v>
      </c>
      <c r="M4" s="21">
        <f>BC3</f>
        <v>0.14000000000000001</v>
      </c>
      <c r="N4" s="23">
        <f>M4*1124</f>
        <v>157.36000000000001</v>
      </c>
      <c r="O4" s="23"/>
      <c r="P4" s="21">
        <f>N4*0.08</f>
        <v>12.588800000000001</v>
      </c>
      <c r="Q4" s="21">
        <f>N4*0.86</f>
        <v>135.3296</v>
      </c>
      <c r="R4" s="21">
        <v>0</v>
      </c>
      <c r="S4" s="21">
        <f>N4*0.06</f>
        <v>9.4416000000000011</v>
      </c>
      <c r="T4" s="21">
        <f t="shared" ref="T4" si="9">SUM(P4:S4)</f>
        <v>157.35999999999999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1"/>
      <c r="BE4" s="20"/>
      <c r="BF4" s="21"/>
      <c r="BG4" s="20"/>
      <c r="BH4" s="29"/>
      <c r="BI4" s="29"/>
      <c r="BJ4" s="20"/>
      <c r="BK4" s="20"/>
      <c r="BL4" s="20"/>
      <c r="BM4" s="21"/>
      <c r="BN4" s="24"/>
      <c r="BO4" s="20"/>
      <c r="BP4" s="201"/>
      <c r="BQ4" s="194"/>
      <c r="BS4" s="193"/>
    </row>
    <row r="5" spans="1:71" s="22" customFormat="1" ht="409.5" customHeight="1" x14ac:dyDescent="0.25">
      <c r="A5" s="20" t="s">
        <v>334</v>
      </c>
      <c r="B5" s="192">
        <v>41581438</v>
      </c>
      <c r="C5" s="29">
        <v>466.1</v>
      </c>
      <c r="D5" s="29"/>
      <c r="E5" s="20">
        <v>10</v>
      </c>
      <c r="F5" s="20" t="s">
        <v>348</v>
      </c>
      <c r="G5" s="20" t="s">
        <v>138</v>
      </c>
      <c r="H5" s="20" t="s">
        <v>362</v>
      </c>
      <c r="I5" s="222" t="s">
        <v>376</v>
      </c>
      <c r="J5" s="20" t="s">
        <v>332</v>
      </c>
      <c r="K5" s="20"/>
      <c r="L5" s="20"/>
      <c r="M5" s="20"/>
      <c r="N5" s="21">
        <f>SUM(N6)</f>
        <v>123.64</v>
      </c>
      <c r="O5" s="21">
        <f t="shared" ref="O5" si="10">SUM(O6)</f>
        <v>0</v>
      </c>
      <c r="P5" s="21">
        <f t="shared" ref="P5" si="11">SUM(P6)</f>
        <v>9.8911999999999995</v>
      </c>
      <c r="Q5" s="21">
        <f t="shared" ref="Q5" si="12">SUM(Q6)</f>
        <v>106.3304</v>
      </c>
      <c r="R5" s="21">
        <f t="shared" ref="R5" si="13">SUM(R6)</f>
        <v>0</v>
      </c>
      <c r="S5" s="21">
        <f t="shared" ref="S5" si="14">SUM(S6)</f>
        <v>7.4184000000000001</v>
      </c>
      <c r="T5" s="21">
        <f t="shared" ref="T5" si="15">SUM(T6)</f>
        <v>123.64</v>
      </c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>
        <v>0.11</v>
      </c>
      <c r="BD5" s="21">
        <f>T6</f>
        <v>123.64</v>
      </c>
      <c r="BE5" s="20"/>
      <c r="BF5" s="21"/>
      <c r="BG5" s="20"/>
      <c r="BH5" s="29"/>
      <c r="BI5" s="29"/>
      <c r="BJ5" s="20"/>
      <c r="BK5" s="20"/>
      <c r="BL5" s="20"/>
      <c r="BM5" s="21">
        <f t="shared" si="6"/>
        <v>123.64</v>
      </c>
      <c r="BN5" s="24">
        <v>43246</v>
      </c>
      <c r="BO5" s="20"/>
      <c r="BP5" s="201">
        <v>43066</v>
      </c>
      <c r="BQ5" s="194" t="s">
        <v>331</v>
      </c>
      <c r="BR5" s="22">
        <f t="shared" si="7"/>
        <v>180</v>
      </c>
      <c r="BS5" s="193">
        <f t="shared" si="8"/>
        <v>43246</v>
      </c>
    </row>
    <row r="6" spans="1:71" s="22" customFormat="1" ht="204" customHeight="1" x14ac:dyDescent="0.25">
      <c r="A6" s="20"/>
      <c r="B6" s="192"/>
      <c r="C6" s="29"/>
      <c r="D6" s="29"/>
      <c r="E6" s="20"/>
      <c r="F6" s="20"/>
      <c r="G6" s="20"/>
      <c r="H6" s="20"/>
      <c r="I6" s="222"/>
      <c r="J6" s="20"/>
      <c r="K6" s="20"/>
      <c r="L6" s="20" t="s">
        <v>310</v>
      </c>
      <c r="M6" s="21">
        <f>BC5</f>
        <v>0.11</v>
      </c>
      <c r="N6" s="23">
        <f>M6*1124</f>
        <v>123.64</v>
      </c>
      <c r="O6" s="23"/>
      <c r="P6" s="21">
        <f>N6*0.08</f>
        <v>9.8911999999999995</v>
      </c>
      <c r="Q6" s="21">
        <f>N6*0.86</f>
        <v>106.3304</v>
      </c>
      <c r="R6" s="21">
        <v>0</v>
      </c>
      <c r="S6" s="21">
        <f>N6*0.06</f>
        <v>7.4184000000000001</v>
      </c>
      <c r="T6" s="21">
        <f t="shared" ref="T6" si="16">SUM(P6:S6)</f>
        <v>123.64</v>
      </c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1"/>
      <c r="BE6" s="20"/>
      <c r="BF6" s="21"/>
      <c r="BG6" s="20"/>
      <c r="BH6" s="29"/>
      <c r="BI6" s="29"/>
      <c r="BJ6" s="20"/>
      <c r="BK6" s="20"/>
      <c r="BL6" s="20"/>
      <c r="BM6" s="21"/>
      <c r="BN6" s="24"/>
      <c r="BO6" s="20"/>
      <c r="BP6" s="201"/>
      <c r="BQ6" s="194"/>
      <c r="BS6" s="193"/>
    </row>
    <row r="7" spans="1:71" s="22" customFormat="1" ht="409.5" customHeight="1" x14ac:dyDescent="0.25">
      <c r="A7" s="20" t="s">
        <v>335</v>
      </c>
      <c r="B7" s="192">
        <v>41577436</v>
      </c>
      <c r="C7" s="29">
        <v>466.1</v>
      </c>
      <c r="D7" s="29"/>
      <c r="E7" s="20">
        <v>7</v>
      </c>
      <c r="F7" s="20" t="s">
        <v>349</v>
      </c>
      <c r="G7" s="20" t="s">
        <v>138</v>
      </c>
      <c r="H7" s="20" t="s">
        <v>363</v>
      </c>
      <c r="I7" s="222" t="s">
        <v>377</v>
      </c>
      <c r="J7" s="20" t="s">
        <v>388</v>
      </c>
      <c r="K7" s="20"/>
      <c r="L7" s="20"/>
      <c r="M7" s="20"/>
      <c r="N7" s="21">
        <f>SUM(N8)</f>
        <v>134.88</v>
      </c>
      <c r="O7" s="21">
        <f t="shared" ref="O7" si="17">SUM(O8)</f>
        <v>0</v>
      </c>
      <c r="P7" s="21">
        <f t="shared" ref="P7" si="18">SUM(P8)</f>
        <v>10.7904</v>
      </c>
      <c r="Q7" s="21">
        <f t="shared" ref="Q7" si="19">SUM(Q8)</f>
        <v>115.99679999999999</v>
      </c>
      <c r="R7" s="21">
        <f t="shared" ref="R7" si="20">SUM(R8)</f>
        <v>0</v>
      </c>
      <c r="S7" s="21">
        <f t="shared" ref="S7" si="21">SUM(S8)</f>
        <v>8.0927999999999987</v>
      </c>
      <c r="T7" s="21">
        <f t="shared" ref="T7" si="22">SUM(T8)</f>
        <v>134.88</v>
      </c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>
        <v>0.12</v>
      </c>
      <c r="BD7" s="21">
        <f>T8</f>
        <v>134.88</v>
      </c>
      <c r="BE7" s="20"/>
      <c r="BF7" s="21"/>
      <c r="BG7" s="20"/>
      <c r="BH7" s="29"/>
      <c r="BI7" s="29"/>
      <c r="BJ7" s="20"/>
      <c r="BK7" s="20"/>
      <c r="BL7" s="20"/>
      <c r="BM7" s="21">
        <f t="shared" si="6"/>
        <v>134.88</v>
      </c>
      <c r="BN7" s="24">
        <v>43250</v>
      </c>
      <c r="BO7" s="213"/>
      <c r="BP7" s="201">
        <v>43070</v>
      </c>
      <c r="BQ7" s="194" t="s">
        <v>331</v>
      </c>
      <c r="BR7" s="22">
        <f t="shared" si="7"/>
        <v>180</v>
      </c>
      <c r="BS7" s="193">
        <f t="shared" si="8"/>
        <v>43250</v>
      </c>
    </row>
    <row r="8" spans="1:71" s="22" customFormat="1" ht="121.15" customHeight="1" x14ac:dyDescent="0.25">
      <c r="A8" s="20"/>
      <c r="B8" s="192"/>
      <c r="C8" s="29"/>
      <c r="D8" s="29"/>
      <c r="E8" s="20"/>
      <c r="F8" s="20"/>
      <c r="G8" s="20"/>
      <c r="H8" s="20"/>
      <c r="I8" s="222"/>
      <c r="J8" s="20"/>
      <c r="K8" s="20"/>
      <c r="L8" s="20" t="s">
        <v>310</v>
      </c>
      <c r="M8" s="21">
        <f>BC7</f>
        <v>0.12</v>
      </c>
      <c r="N8" s="23">
        <f>M8*1124</f>
        <v>134.88</v>
      </c>
      <c r="O8" s="23"/>
      <c r="P8" s="21">
        <f>N8*0.08</f>
        <v>10.7904</v>
      </c>
      <c r="Q8" s="21">
        <f>N8*0.86</f>
        <v>115.99679999999999</v>
      </c>
      <c r="R8" s="21">
        <v>0</v>
      </c>
      <c r="S8" s="21">
        <f>N8*0.06</f>
        <v>8.0927999999999987</v>
      </c>
      <c r="T8" s="21">
        <f t="shared" ref="T8" si="23">SUM(P8:S8)</f>
        <v>134.88</v>
      </c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1"/>
      <c r="BE8" s="20"/>
      <c r="BF8" s="21"/>
      <c r="BG8" s="20"/>
      <c r="BH8" s="29"/>
      <c r="BI8" s="29"/>
      <c r="BJ8" s="20"/>
      <c r="BK8" s="20"/>
      <c r="BL8" s="20"/>
      <c r="BM8" s="21"/>
      <c r="BN8" s="24"/>
      <c r="BO8" s="213"/>
      <c r="BP8" s="201"/>
      <c r="BQ8" s="194"/>
      <c r="BS8" s="193"/>
    </row>
    <row r="9" spans="1:71" s="22" customFormat="1" ht="409.5" x14ac:dyDescent="0.25">
      <c r="A9" s="20" t="s">
        <v>343</v>
      </c>
      <c r="B9" s="192">
        <v>41580348</v>
      </c>
      <c r="C9" s="29">
        <v>466.1</v>
      </c>
      <c r="D9" s="29"/>
      <c r="E9" s="20">
        <v>14.5</v>
      </c>
      <c r="F9" s="20" t="s">
        <v>357</v>
      </c>
      <c r="G9" s="20" t="s">
        <v>138</v>
      </c>
      <c r="H9" s="20" t="s">
        <v>371</v>
      </c>
      <c r="I9" s="20" t="s">
        <v>416</v>
      </c>
      <c r="J9" s="20" t="s">
        <v>394</v>
      </c>
      <c r="K9" s="20"/>
      <c r="L9" s="20"/>
      <c r="M9" s="20"/>
      <c r="N9" s="21"/>
      <c r="O9" s="21"/>
      <c r="P9" s="21"/>
      <c r="Q9" s="21"/>
      <c r="R9" s="21"/>
      <c r="S9" s="21"/>
      <c r="T9" s="21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1"/>
      <c r="BC9" s="20"/>
      <c r="BD9" s="21"/>
      <c r="BE9" s="20"/>
      <c r="BF9" s="21"/>
      <c r="BG9" s="20"/>
      <c r="BH9" s="29"/>
      <c r="BI9" s="29"/>
      <c r="BJ9" s="20"/>
      <c r="BK9" s="20"/>
      <c r="BL9" s="20"/>
      <c r="BM9" s="21">
        <f t="shared" ref="BM9" si="24">V9+X9+Z9+AB9+AD9+AF9+AH9+AL9+AN9+AP9+AR9+AT9+AV9+AX9+AZ9+BB9+BD9+BF9+BH9+BJ9+BL9</f>
        <v>0</v>
      </c>
      <c r="BN9" s="24">
        <v>43253</v>
      </c>
      <c r="BO9" s="20" t="s">
        <v>410</v>
      </c>
      <c r="BP9" s="201">
        <v>43073</v>
      </c>
      <c r="BQ9" s="194" t="s">
        <v>331</v>
      </c>
      <c r="BR9" s="22">
        <f t="shared" ref="BR9" si="25">BQ9*30</f>
        <v>180</v>
      </c>
      <c r="BS9" s="193">
        <f t="shared" ref="BS9" si="26">BP9+BR9</f>
        <v>43253</v>
      </c>
    </row>
    <row r="10" spans="1:71" s="22" customFormat="1" ht="409.5" customHeight="1" x14ac:dyDescent="0.25">
      <c r="A10" s="20" t="s">
        <v>336</v>
      </c>
      <c r="B10" s="192">
        <v>41577423</v>
      </c>
      <c r="C10" s="29">
        <v>10767.15</v>
      </c>
      <c r="D10" s="29"/>
      <c r="E10" s="20">
        <v>15</v>
      </c>
      <c r="F10" s="20" t="s">
        <v>350</v>
      </c>
      <c r="G10" s="20" t="s">
        <v>138</v>
      </c>
      <c r="H10" s="20" t="s">
        <v>364</v>
      </c>
      <c r="I10" s="20" t="s">
        <v>378</v>
      </c>
      <c r="J10" s="20" t="s">
        <v>389</v>
      </c>
      <c r="K10" s="20" t="s">
        <v>405</v>
      </c>
      <c r="L10" s="20"/>
      <c r="M10" s="20"/>
      <c r="N10" s="21">
        <f>SUM(N11:N12)</f>
        <v>678.59</v>
      </c>
      <c r="O10" s="21">
        <f t="shared" ref="O10:T10" si="27">SUM(O11:O12)</f>
        <v>0</v>
      </c>
      <c r="P10" s="21">
        <f t="shared" si="27"/>
        <v>54.262</v>
      </c>
      <c r="Q10" s="21">
        <f t="shared" si="27"/>
        <v>580.60399999999993</v>
      </c>
      <c r="R10" s="21">
        <f t="shared" si="27"/>
        <v>3.26</v>
      </c>
      <c r="S10" s="21">
        <f t="shared" si="27"/>
        <v>40.463999999999999</v>
      </c>
      <c r="T10" s="21">
        <f t="shared" si="27"/>
        <v>678.58999999999992</v>
      </c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1"/>
      <c r="AI10" s="20"/>
      <c r="AJ10" s="20"/>
      <c r="AK10" s="20"/>
      <c r="AL10" s="21"/>
      <c r="AM10" s="20"/>
      <c r="AN10" s="20"/>
      <c r="AO10" s="20"/>
      <c r="AP10" s="20"/>
      <c r="AQ10" s="20"/>
      <c r="AR10" s="20"/>
      <c r="AS10" s="20"/>
      <c r="AT10" s="21"/>
      <c r="AU10" s="20"/>
      <c r="AV10" s="20"/>
      <c r="AW10" s="20"/>
      <c r="AX10" s="20"/>
      <c r="AY10" s="20"/>
      <c r="AZ10" s="20"/>
      <c r="BA10" s="20" t="s">
        <v>243</v>
      </c>
      <c r="BB10" s="21">
        <f>T11</f>
        <v>4.1899999999999995</v>
      </c>
      <c r="BC10" s="20">
        <v>0.6</v>
      </c>
      <c r="BD10" s="21">
        <f>T12</f>
        <v>674.39999999999986</v>
      </c>
      <c r="BE10" s="20"/>
      <c r="BF10" s="21"/>
      <c r="BG10" s="20"/>
      <c r="BH10" s="29"/>
      <c r="BI10" s="29"/>
      <c r="BJ10" s="20"/>
      <c r="BK10" s="20"/>
      <c r="BL10" s="20"/>
      <c r="BM10" s="21">
        <f t="shared" si="6"/>
        <v>678.58999999999992</v>
      </c>
      <c r="BN10" s="24">
        <v>43422</v>
      </c>
      <c r="BO10" s="20"/>
      <c r="BP10" s="201">
        <v>43062</v>
      </c>
      <c r="BQ10" s="194" t="s">
        <v>330</v>
      </c>
      <c r="BR10" s="22">
        <f t="shared" si="7"/>
        <v>360</v>
      </c>
      <c r="BS10" s="193">
        <f t="shared" si="8"/>
        <v>43422</v>
      </c>
    </row>
    <row r="11" spans="1:71" s="22" customFormat="1" ht="131.44999999999999" customHeight="1" x14ac:dyDescent="0.25">
      <c r="A11" s="20"/>
      <c r="B11" s="192"/>
      <c r="C11" s="29"/>
      <c r="D11" s="29"/>
      <c r="E11" s="20"/>
      <c r="F11" s="20"/>
      <c r="G11" s="20"/>
      <c r="H11" s="20"/>
      <c r="I11" s="20"/>
      <c r="J11" s="20"/>
      <c r="K11" s="20"/>
      <c r="L11" s="20" t="s">
        <v>311</v>
      </c>
      <c r="M11" s="20" t="str">
        <f>BA10</f>
        <v>Монтаж АВ-0,4 кВ (до 63 А)</v>
      </c>
      <c r="N11" s="21">
        <f>T11</f>
        <v>4.1899999999999995</v>
      </c>
      <c r="O11" s="21"/>
      <c r="P11" s="21">
        <v>0.31</v>
      </c>
      <c r="Q11" s="21">
        <v>0.62</v>
      </c>
      <c r="R11" s="21">
        <v>3.26</v>
      </c>
      <c r="S11" s="21">
        <v>0</v>
      </c>
      <c r="T11" s="21">
        <f>SUM(P11:S11)</f>
        <v>4.1899999999999995</v>
      </c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1"/>
      <c r="AI11" s="20"/>
      <c r="AJ11" s="20"/>
      <c r="AK11" s="20"/>
      <c r="AL11" s="21"/>
      <c r="AM11" s="20"/>
      <c r="AN11" s="20"/>
      <c r="AO11" s="20"/>
      <c r="AP11" s="20"/>
      <c r="AQ11" s="20"/>
      <c r="AR11" s="20"/>
      <c r="AS11" s="20"/>
      <c r="AT11" s="21"/>
      <c r="AU11" s="20"/>
      <c r="AV11" s="20"/>
      <c r="AW11" s="20"/>
      <c r="AX11" s="20"/>
      <c r="AY11" s="20"/>
      <c r="AZ11" s="20"/>
      <c r="BA11" s="20"/>
      <c r="BB11" s="20"/>
      <c r="BC11" s="20"/>
      <c r="BD11" s="21"/>
      <c r="BE11" s="20"/>
      <c r="BF11" s="21"/>
      <c r="BG11" s="20"/>
      <c r="BH11" s="29"/>
      <c r="BI11" s="29"/>
      <c r="BJ11" s="20"/>
      <c r="BK11" s="20"/>
      <c r="BL11" s="20"/>
      <c r="BM11" s="21"/>
      <c r="BN11" s="24"/>
      <c r="BO11" s="20"/>
      <c r="BP11" s="201"/>
      <c r="BQ11" s="194"/>
      <c r="BS11" s="193"/>
    </row>
    <row r="12" spans="1:71" s="22" customFormat="1" ht="131.44999999999999" customHeight="1" x14ac:dyDescent="0.25">
      <c r="A12" s="20"/>
      <c r="B12" s="192"/>
      <c r="C12" s="29"/>
      <c r="D12" s="29"/>
      <c r="E12" s="20"/>
      <c r="F12" s="20"/>
      <c r="G12" s="20"/>
      <c r="H12" s="20"/>
      <c r="I12" s="20"/>
      <c r="J12" s="20"/>
      <c r="K12" s="20"/>
      <c r="L12" s="20" t="s">
        <v>310</v>
      </c>
      <c r="M12" s="20">
        <f>BC10</f>
        <v>0.6</v>
      </c>
      <c r="N12" s="21">
        <f>M12*1124</f>
        <v>674.4</v>
      </c>
      <c r="O12" s="21"/>
      <c r="P12" s="21">
        <f>N12*0.08</f>
        <v>53.951999999999998</v>
      </c>
      <c r="Q12" s="21">
        <f>N12*0.86</f>
        <v>579.98399999999992</v>
      </c>
      <c r="R12" s="21">
        <v>0</v>
      </c>
      <c r="S12" s="21">
        <f>N12*0.06</f>
        <v>40.463999999999999</v>
      </c>
      <c r="T12" s="21">
        <f>SUM(P12:S12)</f>
        <v>674.39999999999986</v>
      </c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1"/>
      <c r="AI12" s="20"/>
      <c r="AJ12" s="20"/>
      <c r="AK12" s="20"/>
      <c r="AL12" s="21"/>
      <c r="AM12" s="20"/>
      <c r="AN12" s="20"/>
      <c r="AO12" s="20"/>
      <c r="AP12" s="20"/>
      <c r="AQ12" s="20"/>
      <c r="AR12" s="20"/>
      <c r="AS12" s="20"/>
      <c r="AT12" s="21"/>
      <c r="AU12" s="20"/>
      <c r="AV12" s="20"/>
      <c r="AW12" s="20"/>
      <c r="AX12" s="20"/>
      <c r="AY12" s="20"/>
      <c r="AZ12" s="20"/>
      <c r="BA12" s="20"/>
      <c r="BB12" s="20"/>
      <c r="BC12" s="20"/>
      <c r="BD12" s="21"/>
      <c r="BE12" s="20"/>
      <c r="BF12" s="21"/>
      <c r="BG12" s="20"/>
      <c r="BH12" s="29"/>
      <c r="BI12" s="29"/>
      <c r="BJ12" s="20"/>
      <c r="BK12" s="20"/>
      <c r="BL12" s="20"/>
      <c r="BM12" s="21"/>
      <c r="BN12" s="24"/>
      <c r="BO12" s="20"/>
      <c r="BP12" s="201"/>
      <c r="BQ12" s="194"/>
      <c r="BS12" s="193"/>
    </row>
    <row r="13" spans="1:71" s="22" customFormat="1" ht="288" customHeight="1" x14ac:dyDescent="0.25">
      <c r="A13" s="20" t="s">
        <v>337</v>
      </c>
      <c r="B13" s="192">
        <v>41577654</v>
      </c>
      <c r="C13" s="29">
        <v>466.1</v>
      </c>
      <c r="D13" s="29"/>
      <c r="E13" s="20">
        <v>9</v>
      </c>
      <c r="F13" s="20" t="s">
        <v>351</v>
      </c>
      <c r="G13" s="20" t="s">
        <v>138</v>
      </c>
      <c r="H13" s="20" t="s">
        <v>365</v>
      </c>
      <c r="I13" s="222" t="s">
        <v>379</v>
      </c>
      <c r="J13" s="220" t="s">
        <v>390</v>
      </c>
      <c r="K13" s="20"/>
      <c r="L13" s="20"/>
      <c r="M13" s="20"/>
      <c r="N13" s="21">
        <f>SUM(N14)</f>
        <v>134.88</v>
      </c>
      <c r="O13" s="21">
        <f t="shared" ref="O13" si="28">SUM(O14)</f>
        <v>0</v>
      </c>
      <c r="P13" s="21">
        <f t="shared" ref="P13" si="29">SUM(P14)</f>
        <v>10.7904</v>
      </c>
      <c r="Q13" s="21">
        <f t="shared" ref="Q13" si="30">SUM(Q14)</f>
        <v>115.99679999999999</v>
      </c>
      <c r="R13" s="21">
        <f t="shared" ref="R13" si="31">SUM(R14)</f>
        <v>0</v>
      </c>
      <c r="S13" s="21">
        <f t="shared" ref="S13" si="32">SUM(S14)</f>
        <v>8.0927999999999987</v>
      </c>
      <c r="T13" s="21">
        <f t="shared" ref="T13" si="33">SUM(T14)</f>
        <v>134.88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>
        <v>0.12</v>
      </c>
      <c r="BD13" s="21">
        <f>T14</f>
        <v>134.88</v>
      </c>
      <c r="BE13" s="20"/>
      <c r="BF13" s="21"/>
      <c r="BG13" s="20"/>
      <c r="BH13" s="29"/>
      <c r="BI13" s="29"/>
      <c r="BJ13" s="20"/>
      <c r="BK13" s="20"/>
      <c r="BL13" s="20"/>
      <c r="BM13" s="21">
        <f t="shared" si="6"/>
        <v>134.88</v>
      </c>
      <c r="BN13" s="24">
        <v>43246</v>
      </c>
      <c r="BO13" s="20"/>
      <c r="BP13" s="201">
        <v>43066</v>
      </c>
      <c r="BQ13" s="194" t="s">
        <v>331</v>
      </c>
      <c r="BR13" s="22">
        <f t="shared" si="7"/>
        <v>180</v>
      </c>
      <c r="BS13" s="193">
        <f t="shared" si="8"/>
        <v>43246</v>
      </c>
    </row>
    <row r="14" spans="1:71" s="22" customFormat="1" ht="288" customHeight="1" x14ac:dyDescent="0.25">
      <c r="A14" s="20"/>
      <c r="B14" s="192"/>
      <c r="C14" s="29"/>
      <c r="D14" s="29"/>
      <c r="E14" s="20"/>
      <c r="F14" s="20"/>
      <c r="G14" s="20"/>
      <c r="H14" s="20"/>
      <c r="I14" s="222"/>
      <c r="J14" s="221"/>
      <c r="K14" s="20"/>
      <c r="L14" s="20" t="s">
        <v>310</v>
      </c>
      <c r="M14" s="21">
        <f>BC13</f>
        <v>0.12</v>
      </c>
      <c r="N14" s="23">
        <f>M14*1124</f>
        <v>134.88</v>
      </c>
      <c r="O14" s="23"/>
      <c r="P14" s="21">
        <f>N14*0.08</f>
        <v>10.7904</v>
      </c>
      <c r="Q14" s="21">
        <f>N14*0.86</f>
        <v>115.99679999999999</v>
      </c>
      <c r="R14" s="21">
        <v>0</v>
      </c>
      <c r="S14" s="21">
        <f>N14*0.06</f>
        <v>8.0927999999999987</v>
      </c>
      <c r="T14" s="21">
        <f t="shared" ref="T14" si="34">SUM(P14:S14)</f>
        <v>134.88</v>
      </c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1"/>
      <c r="BE14" s="20"/>
      <c r="BF14" s="21"/>
      <c r="BG14" s="20"/>
      <c r="BH14" s="29"/>
      <c r="BI14" s="29"/>
      <c r="BJ14" s="20"/>
      <c r="BK14" s="20"/>
      <c r="BL14" s="20"/>
      <c r="BM14" s="21"/>
      <c r="BN14" s="24"/>
      <c r="BO14" s="20"/>
      <c r="BP14" s="201"/>
      <c r="BQ14" s="194"/>
      <c r="BS14" s="193"/>
    </row>
    <row r="15" spans="1:71" s="22" customFormat="1" ht="408.75" customHeight="1" x14ac:dyDescent="0.25">
      <c r="A15" s="20" t="s">
        <v>338</v>
      </c>
      <c r="B15" s="192">
        <v>41581464</v>
      </c>
      <c r="C15" s="29">
        <v>466.1</v>
      </c>
      <c r="D15" s="29"/>
      <c r="E15" s="20">
        <v>9</v>
      </c>
      <c r="F15" s="20" t="s">
        <v>352</v>
      </c>
      <c r="G15" s="20" t="s">
        <v>138</v>
      </c>
      <c r="H15" s="20" t="s">
        <v>366</v>
      </c>
      <c r="I15" s="222" t="s">
        <v>380</v>
      </c>
      <c r="J15" s="20" t="s">
        <v>387</v>
      </c>
      <c r="K15" s="20"/>
      <c r="L15" s="20"/>
      <c r="M15" s="20"/>
      <c r="N15" s="21">
        <f>SUM(N16)</f>
        <v>78.680000000000007</v>
      </c>
      <c r="O15" s="21">
        <f t="shared" ref="O15" si="35">SUM(O16)</f>
        <v>0</v>
      </c>
      <c r="P15" s="21">
        <f t="shared" ref="P15" si="36">SUM(P16)</f>
        <v>6.2944000000000004</v>
      </c>
      <c r="Q15" s="21">
        <f t="shared" ref="Q15" si="37">SUM(Q16)</f>
        <v>67.6648</v>
      </c>
      <c r="R15" s="21">
        <f t="shared" ref="R15" si="38">SUM(R16)</f>
        <v>0</v>
      </c>
      <c r="S15" s="21">
        <f t="shared" ref="S15" si="39">SUM(S16)</f>
        <v>4.7208000000000006</v>
      </c>
      <c r="T15" s="21">
        <f t="shared" ref="T15" si="40">SUM(T16)</f>
        <v>78.679999999999993</v>
      </c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>
        <v>7.0000000000000007E-2</v>
      </c>
      <c r="BD15" s="21">
        <f>T16</f>
        <v>78.679999999999993</v>
      </c>
      <c r="BE15" s="20"/>
      <c r="BF15" s="21"/>
      <c r="BG15" s="20"/>
      <c r="BH15" s="29"/>
      <c r="BI15" s="29"/>
      <c r="BJ15" s="20"/>
      <c r="BK15" s="20"/>
      <c r="BL15" s="20"/>
      <c r="BM15" s="21">
        <f t="shared" si="6"/>
        <v>78.679999999999993</v>
      </c>
      <c r="BN15" s="24">
        <v>43246</v>
      </c>
      <c r="BO15" s="20"/>
      <c r="BP15" s="201">
        <v>43066</v>
      </c>
      <c r="BQ15" s="194" t="s">
        <v>331</v>
      </c>
      <c r="BR15" s="22">
        <f t="shared" si="7"/>
        <v>180</v>
      </c>
      <c r="BS15" s="193">
        <f t="shared" si="8"/>
        <v>43246</v>
      </c>
    </row>
    <row r="16" spans="1:71" s="22" customFormat="1" ht="148.9" customHeight="1" x14ac:dyDescent="0.25">
      <c r="A16" s="20"/>
      <c r="B16" s="192"/>
      <c r="C16" s="29"/>
      <c r="D16" s="29"/>
      <c r="E16" s="20"/>
      <c r="F16" s="20"/>
      <c r="G16" s="20"/>
      <c r="H16" s="20"/>
      <c r="I16" s="222"/>
      <c r="J16" s="20"/>
      <c r="K16" s="20"/>
      <c r="L16" s="20" t="s">
        <v>310</v>
      </c>
      <c r="M16" s="21">
        <f>BC15</f>
        <v>7.0000000000000007E-2</v>
      </c>
      <c r="N16" s="23">
        <f>M16*1124</f>
        <v>78.680000000000007</v>
      </c>
      <c r="O16" s="23"/>
      <c r="P16" s="21">
        <f>N16*0.08</f>
        <v>6.2944000000000004</v>
      </c>
      <c r="Q16" s="21">
        <f>N16*0.86</f>
        <v>67.6648</v>
      </c>
      <c r="R16" s="21">
        <v>0</v>
      </c>
      <c r="S16" s="21">
        <f>N16*0.06</f>
        <v>4.7208000000000006</v>
      </c>
      <c r="T16" s="21">
        <f t="shared" ref="T16" si="41">SUM(P16:S16)</f>
        <v>78.679999999999993</v>
      </c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1"/>
      <c r="BE16" s="20"/>
      <c r="BF16" s="21"/>
      <c r="BG16" s="20"/>
      <c r="BH16" s="29"/>
      <c r="BI16" s="29"/>
      <c r="BJ16" s="20"/>
      <c r="BK16" s="20"/>
      <c r="BL16" s="20"/>
      <c r="BM16" s="21"/>
      <c r="BN16" s="24"/>
      <c r="BO16" s="20"/>
      <c r="BP16" s="201"/>
      <c r="BQ16" s="194"/>
      <c r="BS16" s="193"/>
    </row>
    <row r="17" spans="1:71" s="22" customFormat="1" ht="409.5" x14ac:dyDescent="0.25">
      <c r="A17" s="20" t="s">
        <v>339</v>
      </c>
      <c r="B17" s="192">
        <v>41577631</v>
      </c>
      <c r="C17" s="29">
        <v>466.1</v>
      </c>
      <c r="D17" s="29"/>
      <c r="E17" s="20">
        <v>7</v>
      </c>
      <c r="F17" s="20" t="s">
        <v>353</v>
      </c>
      <c r="G17" s="20" t="s">
        <v>138</v>
      </c>
      <c r="H17" s="20" t="s">
        <v>367</v>
      </c>
      <c r="I17" s="20" t="s">
        <v>417</v>
      </c>
      <c r="J17" s="20" t="s">
        <v>391</v>
      </c>
      <c r="K17" s="20"/>
      <c r="L17" s="20"/>
      <c r="M17" s="21"/>
      <c r="N17" s="23"/>
      <c r="O17" s="23"/>
      <c r="P17" s="21"/>
      <c r="Q17" s="21"/>
      <c r="R17" s="21"/>
      <c r="S17" s="21"/>
      <c r="T17" s="21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1"/>
      <c r="BE17" s="20"/>
      <c r="BF17" s="21"/>
      <c r="BG17" s="20"/>
      <c r="BH17" s="29"/>
      <c r="BI17" s="29"/>
      <c r="BJ17" s="20"/>
      <c r="BK17" s="20"/>
      <c r="BL17" s="20"/>
      <c r="BM17" s="21">
        <f t="shared" si="6"/>
        <v>0</v>
      </c>
      <c r="BN17" s="24">
        <v>43250</v>
      </c>
      <c r="BO17" s="213" t="s">
        <v>407</v>
      </c>
      <c r="BP17" s="201">
        <v>43070</v>
      </c>
      <c r="BQ17" s="194" t="s">
        <v>331</v>
      </c>
      <c r="BR17" s="22">
        <f t="shared" si="7"/>
        <v>180</v>
      </c>
      <c r="BS17" s="193">
        <f t="shared" si="8"/>
        <v>43250</v>
      </c>
    </row>
    <row r="18" spans="1:71" s="22" customFormat="1" ht="407.25" customHeight="1" x14ac:dyDescent="0.25">
      <c r="A18" s="20" t="s">
        <v>340</v>
      </c>
      <c r="B18" s="192">
        <v>41577602</v>
      </c>
      <c r="C18" s="29">
        <v>466.1</v>
      </c>
      <c r="D18" s="29"/>
      <c r="E18" s="20">
        <v>7</v>
      </c>
      <c r="F18" s="20" t="s">
        <v>354</v>
      </c>
      <c r="G18" s="20" t="s">
        <v>138</v>
      </c>
      <c r="H18" s="20" t="s">
        <v>368</v>
      </c>
      <c r="I18" s="222" t="s">
        <v>381</v>
      </c>
      <c r="J18" s="20" t="s">
        <v>388</v>
      </c>
      <c r="K18" s="20" t="s">
        <v>408</v>
      </c>
      <c r="L18" s="20"/>
      <c r="M18" s="20"/>
      <c r="N18" s="21">
        <f>SUM(N19)</f>
        <v>61.82</v>
      </c>
      <c r="O18" s="21">
        <f t="shared" ref="O18" si="42">SUM(O19)</f>
        <v>0</v>
      </c>
      <c r="P18" s="21">
        <f t="shared" ref="P18" si="43">SUM(P19)</f>
        <v>4.9455999999999998</v>
      </c>
      <c r="Q18" s="21">
        <f t="shared" ref="Q18" si="44">SUM(Q19)</f>
        <v>53.165199999999999</v>
      </c>
      <c r="R18" s="21">
        <f t="shared" ref="R18" si="45">SUM(R19)</f>
        <v>0</v>
      </c>
      <c r="S18" s="21">
        <f t="shared" ref="S18:T18" si="46">SUM(S19)</f>
        <v>3.7092000000000001</v>
      </c>
      <c r="T18" s="21">
        <f t="shared" si="46"/>
        <v>61.82</v>
      </c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1"/>
      <c r="AI18" s="20"/>
      <c r="AJ18" s="20"/>
      <c r="AK18" s="20"/>
      <c r="AL18" s="21"/>
      <c r="AM18" s="20"/>
      <c r="AN18" s="20"/>
      <c r="AO18" s="20"/>
      <c r="AP18" s="20"/>
      <c r="AQ18" s="20"/>
      <c r="AR18" s="20"/>
      <c r="AS18" s="20"/>
      <c r="AT18" s="21"/>
      <c r="AU18" s="20"/>
      <c r="AV18" s="20"/>
      <c r="AW18" s="20"/>
      <c r="AX18" s="20"/>
      <c r="AY18" s="20"/>
      <c r="AZ18" s="20"/>
      <c r="BA18" s="20"/>
      <c r="BB18" s="20"/>
      <c r="BC18" s="20">
        <v>5.5E-2</v>
      </c>
      <c r="BD18" s="21">
        <f>T19</f>
        <v>61.82</v>
      </c>
      <c r="BE18" s="20"/>
      <c r="BF18" s="20"/>
      <c r="BG18" s="20"/>
      <c r="BH18" s="29"/>
      <c r="BI18" s="29"/>
      <c r="BJ18" s="20"/>
      <c r="BK18" s="20"/>
      <c r="BL18" s="20"/>
      <c r="BM18" s="21">
        <f t="shared" si="6"/>
        <v>61.82</v>
      </c>
      <c r="BN18" s="24">
        <v>43246</v>
      </c>
      <c r="BO18" s="20"/>
      <c r="BP18" s="201">
        <v>43066</v>
      </c>
      <c r="BQ18" s="194" t="s">
        <v>331</v>
      </c>
      <c r="BR18" s="22">
        <f t="shared" si="7"/>
        <v>180</v>
      </c>
      <c r="BS18" s="193">
        <f t="shared" si="8"/>
        <v>43246</v>
      </c>
    </row>
    <row r="19" spans="1:71" s="22" customFormat="1" ht="184.9" customHeight="1" x14ac:dyDescent="0.25">
      <c r="A19" s="20"/>
      <c r="B19" s="192"/>
      <c r="C19" s="29"/>
      <c r="D19" s="29"/>
      <c r="E19" s="20"/>
      <c r="F19" s="20"/>
      <c r="G19" s="20"/>
      <c r="H19" s="20"/>
      <c r="I19" s="222"/>
      <c r="J19" s="20"/>
      <c r="K19" s="20"/>
      <c r="L19" s="20" t="s">
        <v>310</v>
      </c>
      <c r="M19" s="21">
        <f>BC18</f>
        <v>5.5E-2</v>
      </c>
      <c r="N19" s="21">
        <f>M19*1124</f>
        <v>61.82</v>
      </c>
      <c r="O19" s="21"/>
      <c r="P19" s="21">
        <f>N19*0.08</f>
        <v>4.9455999999999998</v>
      </c>
      <c r="Q19" s="21">
        <f>N19*0.86</f>
        <v>53.165199999999999</v>
      </c>
      <c r="R19" s="21">
        <v>0</v>
      </c>
      <c r="S19" s="21">
        <f>N19*0.06</f>
        <v>3.7092000000000001</v>
      </c>
      <c r="T19" s="21">
        <f>SUM(P19:S19)</f>
        <v>61.82</v>
      </c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1"/>
      <c r="AI19" s="20"/>
      <c r="AJ19" s="20"/>
      <c r="AK19" s="20"/>
      <c r="AL19" s="21"/>
      <c r="AM19" s="20"/>
      <c r="AN19" s="20"/>
      <c r="AO19" s="20"/>
      <c r="AP19" s="20"/>
      <c r="AQ19" s="20"/>
      <c r="AR19" s="20"/>
      <c r="AS19" s="20"/>
      <c r="AT19" s="21"/>
      <c r="AU19" s="20"/>
      <c r="AV19" s="20"/>
      <c r="AW19" s="20"/>
      <c r="AX19" s="20"/>
      <c r="AY19" s="20"/>
      <c r="AZ19" s="20"/>
      <c r="BA19" s="20"/>
      <c r="BB19" s="20"/>
      <c r="BC19" s="20"/>
      <c r="BD19" s="21"/>
      <c r="BE19" s="20"/>
      <c r="BF19" s="20"/>
      <c r="BG19" s="20"/>
      <c r="BH19" s="29"/>
      <c r="BI19" s="29"/>
      <c r="BJ19" s="20"/>
      <c r="BK19" s="20"/>
      <c r="BL19" s="20"/>
      <c r="BM19" s="21"/>
      <c r="BN19" s="24"/>
      <c r="BO19" s="20"/>
      <c r="BP19" s="201"/>
      <c r="BQ19" s="194"/>
      <c r="BS19" s="193"/>
    </row>
    <row r="20" spans="1:71" s="22" customFormat="1" ht="409.5" x14ac:dyDescent="0.25">
      <c r="A20" s="20" t="s">
        <v>341</v>
      </c>
      <c r="B20" s="192">
        <v>41581472</v>
      </c>
      <c r="C20" s="29">
        <v>466.1</v>
      </c>
      <c r="D20" s="29"/>
      <c r="E20" s="20">
        <v>9</v>
      </c>
      <c r="F20" s="20" t="s">
        <v>355</v>
      </c>
      <c r="G20" s="20" t="s">
        <v>138</v>
      </c>
      <c r="H20" s="20" t="s">
        <v>369</v>
      </c>
      <c r="I20" s="20" t="s">
        <v>418</v>
      </c>
      <c r="J20" s="20" t="s">
        <v>392</v>
      </c>
      <c r="K20" s="20" t="s">
        <v>408</v>
      </c>
      <c r="L20" s="20"/>
      <c r="M20" s="21"/>
      <c r="N20" s="23"/>
      <c r="O20" s="23"/>
      <c r="P20" s="21"/>
      <c r="Q20" s="21"/>
      <c r="R20" s="21"/>
      <c r="S20" s="21"/>
      <c r="T20" s="21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1"/>
      <c r="AI20" s="20"/>
      <c r="AJ20" s="20"/>
      <c r="AK20" s="20"/>
      <c r="AL20" s="21"/>
      <c r="AM20" s="20"/>
      <c r="AN20" s="20"/>
      <c r="AO20" s="20"/>
      <c r="AP20" s="20"/>
      <c r="AQ20" s="20"/>
      <c r="AR20" s="20"/>
      <c r="AS20" s="20"/>
      <c r="AT20" s="21"/>
      <c r="AU20" s="20"/>
      <c r="AV20" s="20"/>
      <c r="AW20" s="20"/>
      <c r="AX20" s="20"/>
      <c r="AY20" s="20"/>
      <c r="AZ20" s="20"/>
      <c r="BA20" s="20"/>
      <c r="BB20" s="20"/>
      <c r="BC20" s="20"/>
      <c r="BD20" s="21"/>
      <c r="BE20" s="20"/>
      <c r="BF20" s="20"/>
      <c r="BG20" s="20"/>
      <c r="BH20" s="29"/>
      <c r="BI20" s="29"/>
      <c r="BJ20" s="20"/>
      <c r="BK20" s="20"/>
      <c r="BL20" s="20"/>
      <c r="BM20" s="21">
        <f t="shared" si="6"/>
        <v>0</v>
      </c>
      <c r="BN20" s="24">
        <v>43246</v>
      </c>
      <c r="BO20" s="213" t="s">
        <v>409</v>
      </c>
      <c r="BP20" s="201">
        <v>43066</v>
      </c>
      <c r="BQ20" s="194" t="s">
        <v>331</v>
      </c>
      <c r="BR20" s="22">
        <f t="shared" si="7"/>
        <v>180</v>
      </c>
      <c r="BS20" s="193">
        <f t="shared" si="8"/>
        <v>43246</v>
      </c>
    </row>
    <row r="21" spans="1:71" s="22" customFormat="1" ht="294.60000000000002" customHeight="1" x14ac:dyDescent="0.25">
      <c r="A21" s="20" t="s">
        <v>342</v>
      </c>
      <c r="B21" s="192">
        <v>41581453</v>
      </c>
      <c r="C21" s="29">
        <v>466.1</v>
      </c>
      <c r="D21" s="29"/>
      <c r="E21" s="20">
        <v>14.5</v>
      </c>
      <c r="F21" s="20" t="s">
        <v>356</v>
      </c>
      <c r="G21" s="20" t="s">
        <v>138</v>
      </c>
      <c r="H21" s="20" t="s">
        <v>370</v>
      </c>
      <c r="I21" s="222" t="s">
        <v>382</v>
      </c>
      <c r="J21" s="222" t="s">
        <v>393</v>
      </c>
      <c r="K21" s="20"/>
      <c r="L21" s="20"/>
      <c r="M21" s="20"/>
      <c r="N21" s="21">
        <f>SUM(N22:N23)</f>
        <v>116.59</v>
      </c>
      <c r="O21" s="21">
        <f t="shared" ref="O21" si="47">SUM(O22:O23)</f>
        <v>0</v>
      </c>
      <c r="P21" s="21">
        <f t="shared" ref="P21" si="48">SUM(P22:P23)</f>
        <v>9.3020000000000014</v>
      </c>
      <c r="Q21" s="21">
        <f t="shared" ref="Q21" si="49">SUM(Q22:Q23)</f>
        <v>97.284000000000006</v>
      </c>
      <c r="R21" s="21">
        <f t="shared" ref="R21" si="50">SUM(R22:R23)</f>
        <v>3.26</v>
      </c>
      <c r="S21" s="21">
        <f t="shared" ref="S21" si="51">SUM(S22:S23)</f>
        <v>6.7439999999999998</v>
      </c>
      <c r="T21" s="21">
        <f t="shared" ref="T21" si="52">SUM(T22:T23)</f>
        <v>116.59</v>
      </c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 t="s">
        <v>243</v>
      </c>
      <c r="BB21" s="21">
        <f>T22</f>
        <v>4.1899999999999995</v>
      </c>
      <c r="BC21" s="20">
        <v>0.1</v>
      </c>
      <c r="BD21" s="21">
        <f>T23</f>
        <v>112.4</v>
      </c>
      <c r="BE21" s="20"/>
      <c r="BF21" s="21"/>
      <c r="BG21" s="20"/>
      <c r="BH21" s="29"/>
      <c r="BI21" s="29"/>
      <c r="BJ21" s="20"/>
      <c r="BK21" s="20"/>
      <c r="BL21" s="20"/>
      <c r="BM21" s="21">
        <f t="shared" si="6"/>
        <v>116.59</v>
      </c>
      <c r="BN21" s="24">
        <v>43246</v>
      </c>
      <c r="BO21" s="20"/>
      <c r="BP21" s="201">
        <v>43066</v>
      </c>
      <c r="BQ21" s="194" t="s">
        <v>331</v>
      </c>
      <c r="BR21" s="22">
        <f t="shared" si="7"/>
        <v>180</v>
      </c>
      <c r="BS21" s="193">
        <f t="shared" si="8"/>
        <v>43246</v>
      </c>
    </row>
    <row r="22" spans="1:71" s="22" customFormat="1" ht="162.6" customHeight="1" x14ac:dyDescent="0.25">
      <c r="A22" s="20"/>
      <c r="B22" s="192"/>
      <c r="C22" s="29"/>
      <c r="D22" s="29"/>
      <c r="E22" s="20"/>
      <c r="F22" s="20"/>
      <c r="G22" s="20"/>
      <c r="H22" s="20"/>
      <c r="I22" s="222"/>
      <c r="J22" s="222"/>
      <c r="K22" s="20"/>
      <c r="L22" s="20" t="s">
        <v>311</v>
      </c>
      <c r="M22" s="20" t="str">
        <f>BA21</f>
        <v>Монтаж АВ-0,4 кВ (до 63 А)</v>
      </c>
      <c r="N22" s="21">
        <f>T22</f>
        <v>4.1899999999999995</v>
      </c>
      <c r="O22" s="21"/>
      <c r="P22" s="21">
        <v>0.31</v>
      </c>
      <c r="Q22" s="21">
        <v>0.62</v>
      </c>
      <c r="R22" s="21">
        <v>3.26</v>
      </c>
      <c r="S22" s="21">
        <v>0</v>
      </c>
      <c r="T22" s="21">
        <f>SUM(P22:S22)</f>
        <v>4.1899999999999995</v>
      </c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1"/>
      <c r="BE22" s="20"/>
      <c r="BF22" s="21"/>
      <c r="BG22" s="20"/>
      <c r="BH22" s="29"/>
      <c r="BI22" s="29"/>
      <c r="BJ22" s="20"/>
      <c r="BK22" s="20"/>
      <c r="BL22" s="20"/>
      <c r="BM22" s="21"/>
      <c r="BN22" s="24"/>
      <c r="BO22" s="20"/>
      <c r="BP22" s="201"/>
      <c r="BQ22" s="194"/>
      <c r="BS22" s="193"/>
    </row>
    <row r="23" spans="1:71" s="22" customFormat="1" ht="162.6" customHeight="1" x14ac:dyDescent="0.25">
      <c r="A23" s="20"/>
      <c r="B23" s="192"/>
      <c r="C23" s="29"/>
      <c r="D23" s="29"/>
      <c r="E23" s="20"/>
      <c r="F23" s="20"/>
      <c r="G23" s="20"/>
      <c r="H23" s="20"/>
      <c r="I23" s="222"/>
      <c r="J23" s="222"/>
      <c r="K23" s="20"/>
      <c r="L23" s="20" t="s">
        <v>310</v>
      </c>
      <c r="M23" s="20">
        <f>BC21</f>
        <v>0.1</v>
      </c>
      <c r="N23" s="21">
        <f>M23*1124</f>
        <v>112.4</v>
      </c>
      <c r="O23" s="21"/>
      <c r="P23" s="21">
        <f>N23*0.08</f>
        <v>8.9920000000000009</v>
      </c>
      <c r="Q23" s="21">
        <f>N23*0.86</f>
        <v>96.664000000000001</v>
      </c>
      <c r="R23" s="21">
        <v>0</v>
      </c>
      <c r="S23" s="21">
        <f>N23*0.06</f>
        <v>6.7439999999999998</v>
      </c>
      <c r="T23" s="21">
        <f>SUM(P23:S23)</f>
        <v>112.4</v>
      </c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1"/>
      <c r="BE23" s="20"/>
      <c r="BF23" s="21"/>
      <c r="BG23" s="20"/>
      <c r="BH23" s="29"/>
      <c r="BI23" s="29"/>
      <c r="BJ23" s="20"/>
      <c r="BK23" s="20"/>
      <c r="BL23" s="20"/>
      <c r="BM23" s="21"/>
      <c r="BN23" s="24"/>
      <c r="BO23" s="20"/>
      <c r="BP23" s="201"/>
      <c r="BQ23" s="194"/>
      <c r="BS23" s="193"/>
    </row>
    <row r="24" spans="1:71" s="22" customFormat="1" ht="409.5" customHeight="1" x14ac:dyDescent="0.25">
      <c r="A24" s="20" t="s">
        <v>344</v>
      </c>
      <c r="B24" s="192">
        <v>41582024</v>
      </c>
      <c r="C24" s="29">
        <v>10408.25</v>
      </c>
      <c r="D24" s="29"/>
      <c r="E24" s="20">
        <v>14.5</v>
      </c>
      <c r="F24" s="20" t="s">
        <v>358</v>
      </c>
      <c r="G24" s="20" t="s">
        <v>138</v>
      </c>
      <c r="H24" s="20" t="s">
        <v>372</v>
      </c>
      <c r="I24" s="222" t="s">
        <v>383</v>
      </c>
      <c r="J24" s="222" t="s">
        <v>395</v>
      </c>
      <c r="K24" s="20" t="s">
        <v>411</v>
      </c>
      <c r="L24" s="20"/>
      <c r="M24" s="20"/>
      <c r="N24" s="21">
        <f>SUM(N25:N28)</f>
        <v>2134.31</v>
      </c>
      <c r="O24" s="21">
        <f t="shared" ref="O24" si="53">SUM(O25:O28)</f>
        <v>0</v>
      </c>
      <c r="P24" s="21">
        <f t="shared" ref="P24" si="54">SUM(P25:P28)</f>
        <v>157.5976</v>
      </c>
      <c r="Q24" s="21">
        <f t="shared" ref="Q24" si="55">SUM(Q25:Q28)</f>
        <v>1570.0892000000001</v>
      </c>
      <c r="R24" s="21">
        <f t="shared" ref="R24" si="56">SUM(R25:R28)</f>
        <v>309.08</v>
      </c>
      <c r="S24" s="21">
        <f t="shared" ref="S24" si="57">SUM(S25:S28)</f>
        <v>97.543200000000013</v>
      </c>
      <c r="T24" s="21">
        <f t="shared" ref="T24" si="58">SUM(T25:T28)</f>
        <v>2134.31</v>
      </c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>
        <v>1.1000000000000001</v>
      </c>
      <c r="AH24" s="21">
        <f>T25</f>
        <v>1408.0000000000002</v>
      </c>
      <c r="AI24" s="20"/>
      <c r="AJ24" s="20"/>
      <c r="AK24" s="20">
        <v>2</v>
      </c>
      <c r="AL24" s="21">
        <f>T26</f>
        <v>139.77999999999997</v>
      </c>
      <c r="AM24" s="20"/>
      <c r="AN24" s="20"/>
      <c r="AO24" s="20"/>
      <c r="AP24" s="20"/>
      <c r="AQ24" s="20"/>
      <c r="AR24" s="20"/>
      <c r="AS24" s="20" t="s">
        <v>406</v>
      </c>
      <c r="AT24" s="21">
        <f>T27</f>
        <v>271.80999999999995</v>
      </c>
      <c r="AU24" s="20"/>
      <c r="AV24" s="20"/>
      <c r="AW24" s="20"/>
      <c r="AX24" s="20"/>
      <c r="AY24" s="20"/>
      <c r="AZ24" s="20"/>
      <c r="BA24" s="20"/>
      <c r="BB24" s="20"/>
      <c r="BC24" s="20">
        <v>0.28000000000000003</v>
      </c>
      <c r="BD24" s="21">
        <f>T28</f>
        <v>314.71999999999997</v>
      </c>
      <c r="BE24" s="20"/>
      <c r="BF24" s="20"/>
      <c r="BG24" s="20"/>
      <c r="BH24" s="29"/>
      <c r="BI24" s="29"/>
      <c r="BJ24" s="20"/>
      <c r="BK24" s="20"/>
      <c r="BL24" s="20"/>
      <c r="BM24" s="21">
        <f t="shared" si="6"/>
        <v>2134.31</v>
      </c>
      <c r="BN24" s="24">
        <v>43430</v>
      </c>
      <c r="BO24" s="20" t="s">
        <v>413</v>
      </c>
      <c r="BP24" s="201">
        <v>43070</v>
      </c>
      <c r="BQ24" s="194" t="s">
        <v>330</v>
      </c>
      <c r="BR24" s="22">
        <f t="shared" si="7"/>
        <v>360</v>
      </c>
      <c r="BS24" s="193">
        <f t="shared" si="8"/>
        <v>43430</v>
      </c>
    </row>
    <row r="25" spans="1:71" s="22" customFormat="1" ht="409.5" customHeight="1" x14ac:dyDescent="0.25">
      <c r="A25" s="20"/>
      <c r="B25" s="192"/>
      <c r="C25" s="29"/>
      <c r="D25" s="29"/>
      <c r="E25" s="20"/>
      <c r="F25" s="20"/>
      <c r="G25" s="20"/>
      <c r="H25" s="20"/>
      <c r="I25" s="222"/>
      <c r="J25" s="222"/>
      <c r="K25" s="20"/>
      <c r="L25" s="20" t="s">
        <v>314</v>
      </c>
      <c r="M25" s="20">
        <f>AG24</f>
        <v>1.1000000000000001</v>
      </c>
      <c r="N25" s="21">
        <f>M25*1280</f>
        <v>1408</v>
      </c>
      <c r="O25" s="21"/>
      <c r="P25" s="21">
        <f>N25*0.08</f>
        <v>112.64</v>
      </c>
      <c r="Q25" s="21">
        <f>N25*0.87</f>
        <v>1224.96</v>
      </c>
      <c r="R25" s="21">
        <v>0</v>
      </c>
      <c r="S25" s="21">
        <f>N25*0.05</f>
        <v>70.400000000000006</v>
      </c>
      <c r="T25" s="21">
        <f>SUM(P25:S25)</f>
        <v>1408.0000000000002</v>
      </c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1"/>
      <c r="BE25" s="20"/>
      <c r="BF25" s="20"/>
      <c r="BG25" s="20"/>
      <c r="BH25" s="29"/>
      <c r="BI25" s="29"/>
      <c r="BJ25" s="20"/>
      <c r="BK25" s="20"/>
      <c r="BL25" s="20"/>
      <c r="BM25" s="21"/>
      <c r="BN25" s="24"/>
      <c r="BO25" s="20"/>
      <c r="BP25" s="201"/>
      <c r="BQ25" s="194"/>
      <c r="BS25" s="193"/>
    </row>
    <row r="26" spans="1:71" s="22" customFormat="1" ht="409.5" customHeight="1" x14ac:dyDescent="0.25">
      <c r="A26" s="20"/>
      <c r="B26" s="192"/>
      <c r="C26" s="29"/>
      <c r="D26" s="29"/>
      <c r="E26" s="20"/>
      <c r="F26" s="20"/>
      <c r="G26" s="20"/>
      <c r="H26" s="20"/>
      <c r="I26" s="222"/>
      <c r="J26" s="222"/>
      <c r="K26" s="20"/>
      <c r="L26" s="20" t="s">
        <v>316</v>
      </c>
      <c r="M26" s="20">
        <f>AK24</f>
        <v>2</v>
      </c>
      <c r="N26" s="21">
        <f>T26</f>
        <v>139.77999999999997</v>
      </c>
      <c r="O26" s="21"/>
      <c r="P26" s="21">
        <f>2*5.18</f>
        <v>10.36</v>
      </c>
      <c r="Q26" s="21">
        <f>2*11.7</f>
        <v>23.4</v>
      </c>
      <c r="R26" s="21">
        <f>2*51.3</f>
        <v>102.6</v>
      </c>
      <c r="S26" s="21">
        <f>2*1.71</f>
        <v>3.42</v>
      </c>
      <c r="T26" s="21">
        <f t="shared" ref="T26:T28" si="59">SUM(P26:S26)</f>
        <v>139.77999999999997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1"/>
      <c r="BE26" s="20"/>
      <c r="BF26" s="20"/>
      <c r="BG26" s="20"/>
      <c r="BH26" s="29"/>
      <c r="BI26" s="29"/>
      <c r="BJ26" s="20"/>
      <c r="BK26" s="20"/>
      <c r="BL26" s="20"/>
      <c r="BM26" s="21"/>
      <c r="BN26" s="24"/>
      <c r="BO26" s="20"/>
      <c r="BP26" s="201"/>
      <c r="BQ26" s="194"/>
      <c r="BS26" s="193"/>
    </row>
    <row r="27" spans="1:71" s="22" customFormat="1" ht="409.5" customHeight="1" x14ac:dyDescent="0.25">
      <c r="A27" s="20"/>
      <c r="B27" s="192"/>
      <c r="C27" s="29"/>
      <c r="D27" s="29"/>
      <c r="E27" s="20"/>
      <c r="F27" s="20"/>
      <c r="G27" s="20"/>
      <c r="H27" s="20"/>
      <c r="I27" s="222"/>
      <c r="J27" s="222"/>
      <c r="K27" s="20"/>
      <c r="L27" s="20" t="s">
        <v>318</v>
      </c>
      <c r="M27" s="20" t="str">
        <f>AS24</f>
        <v>СТП 63 кВА (по патенту МРСК)</v>
      </c>
      <c r="N27" s="21">
        <f>T27</f>
        <v>271.80999999999995</v>
      </c>
      <c r="O27" s="21"/>
      <c r="P27" s="21">
        <v>9.42</v>
      </c>
      <c r="Q27" s="21">
        <v>51.07</v>
      </c>
      <c r="R27" s="21">
        <v>206.48</v>
      </c>
      <c r="S27" s="21">
        <v>4.84</v>
      </c>
      <c r="T27" s="21">
        <f t="shared" si="59"/>
        <v>271.80999999999995</v>
      </c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1"/>
      <c r="BE27" s="20"/>
      <c r="BF27" s="20"/>
      <c r="BG27" s="20"/>
      <c r="BH27" s="29"/>
      <c r="BI27" s="29"/>
      <c r="BJ27" s="20"/>
      <c r="BK27" s="20"/>
      <c r="BL27" s="20"/>
      <c r="BM27" s="21"/>
      <c r="BN27" s="24"/>
      <c r="BO27" s="20"/>
      <c r="BP27" s="201"/>
      <c r="BQ27" s="194"/>
      <c r="BS27" s="193"/>
    </row>
    <row r="28" spans="1:71" s="22" customFormat="1" ht="409.5" customHeight="1" x14ac:dyDescent="0.25">
      <c r="A28" s="20"/>
      <c r="B28" s="192"/>
      <c r="C28" s="29"/>
      <c r="D28" s="29"/>
      <c r="E28" s="20"/>
      <c r="F28" s="20"/>
      <c r="G28" s="20"/>
      <c r="H28" s="20"/>
      <c r="I28" s="222"/>
      <c r="J28" s="222"/>
      <c r="K28" s="20"/>
      <c r="L28" s="20" t="s">
        <v>310</v>
      </c>
      <c r="M28" s="21">
        <f>BC24</f>
        <v>0.28000000000000003</v>
      </c>
      <c r="N28" s="23">
        <f>M28*1124</f>
        <v>314.72000000000003</v>
      </c>
      <c r="O28" s="23"/>
      <c r="P28" s="21">
        <f>N28*0.08</f>
        <v>25.177600000000002</v>
      </c>
      <c r="Q28" s="21">
        <f>N28*0.86</f>
        <v>270.6592</v>
      </c>
      <c r="R28" s="21">
        <v>0</v>
      </c>
      <c r="S28" s="21">
        <f>N28*0.06</f>
        <v>18.883200000000002</v>
      </c>
      <c r="T28" s="21">
        <f t="shared" si="59"/>
        <v>314.71999999999997</v>
      </c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1"/>
      <c r="BE28" s="20"/>
      <c r="BF28" s="20"/>
      <c r="BG28" s="20"/>
      <c r="BH28" s="29"/>
      <c r="BI28" s="29"/>
      <c r="BJ28" s="20"/>
      <c r="BK28" s="20"/>
      <c r="BL28" s="20"/>
      <c r="BM28" s="21"/>
      <c r="BN28" s="24"/>
      <c r="BO28" s="20"/>
      <c r="BP28" s="201"/>
      <c r="BQ28" s="194"/>
      <c r="BS28" s="193"/>
    </row>
    <row r="29" spans="1:71" s="22" customFormat="1" ht="408.75" customHeight="1" x14ac:dyDescent="0.25">
      <c r="A29" s="20" t="s">
        <v>345</v>
      </c>
      <c r="B29" s="192">
        <v>41581598</v>
      </c>
      <c r="C29" s="29">
        <v>466.1</v>
      </c>
      <c r="D29" s="29"/>
      <c r="E29" s="20">
        <v>9</v>
      </c>
      <c r="F29" s="20" t="s">
        <v>359</v>
      </c>
      <c r="G29" s="20" t="s">
        <v>138</v>
      </c>
      <c r="H29" s="20" t="s">
        <v>373</v>
      </c>
      <c r="I29" s="20" t="s">
        <v>384</v>
      </c>
      <c r="J29" s="20" t="s">
        <v>396</v>
      </c>
      <c r="K29" s="20"/>
      <c r="L29" s="20"/>
      <c r="M29" s="20"/>
      <c r="N29" s="21">
        <f>SUM(N30:N31)</f>
        <v>105.35</v>
      </c>
      <c r="O29" s="21">
        <f t="shared" ref="O29" si="60">SUM(O30:O31)</f>
        <v>0</v>
      </c>
      <c r="P29" s="21">
        <f t="shared" ref="P29" si="61">SUM(P30:P31)</f>
        <v>8.4028000000000009</v>
      </c>
      <c r="Q29" s="21">
        <f t="shared" ref="Q29" si="62">SUM(Q30:Q31)</f>
        <v>87.617599999999996</v>
      </c>
      <c r="R29" s="21">
        <f t="shared" ref="R29" si="63">SUM(R30:R31)</f>
        <v>3.26</v>
      </c>
      <c r="S29" s="21">
        <f t="shared" ref="S29" si="64">SUM(S30:S31)</f>
        <v>6.0695999999999994</v>
      </c>
      <c r="T29" s="21">
        <f t="shared" ref="T29" si="65">SUM(T30:T31)</f>
        <v>105.34999999999998</v>
      </c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 t="s">
        <v>243</v>
      </c>
      <c r="BB29" s="21">
        <f>T30</f>
        <v>4.1899999999999995</v>
      </c>
      <c r="BC29" s="20">
        <v>0.09</v>
      </c>
      <c r="BD29" s="21">
        <f>T31</f>
        <v>101.15999999999998</v>
      </c>
      <c r="BE29" s="20"/>
      <c r="BF29" s="21"/>
      <c r="BG29" s="20"/>
      <c r="BH29" s="29"/>
      <c r="BI29" s="29"/>
      <c r="BJ29" s="20"/>
      <c r="BK29" s="20"/>
      <c r="BL29" s="20"/>
      <c r="BM29" s="21">
        <f t="shared" si="6"/>
        <v>105.34999999999998</v>
      </c>
      <c r="BN29" s="24">
        <v>43249</v>
      </c>
      <c r="BO29" s="20"/>
      <c r="BP29" s="201">
        <v>43069</v>
      </c>
      <c r="BQ29" s="194" t="s">
        <v>331</v>
      </c>
      <c r="BR29" s="22">
        <f t="shared" si="7"/>
        <v>180</v>
      </c>
      <c r="BS29" s="193">
        <f t="shared" si="8"/>
        <v>43249</v>
      </c>
    </row>
    <row r="30" spans="1:71" s="22" customFormat="1" ht="170.45" customHeight="1" x14ac:dyDescent="0.25">
      <c r="A30" s="20"/>
      <c r="B30" s="192"/>
      <c r="C30" s="29"/>
      <c r="D30" s="29"/>
      <c r="E30" s="20"/>
      <c r="F30" s="20"/>
      <c r="G30" s="20"/>
      <c r="H30" s="20"/>
      <c r="I30" s="20"/>
      <c r="J30" s="20"/>
      <c r="K30" s="20"/>
      <c r="L30" s="20" t="s">
        <v>311</v>
      </c>
      <c r="M30" s="20" t="str">
        <f>BA29</f>
        <v>Монтаж АВ-0,4 кВ (до 63 А)</v>
      </c>
      <c r="N30" s="21">
        <f>T30</f>
        <v>4.1899999999999995</v>
      </c>
      <c r="O30" s="21"/>
      <c r="P30" s="21">
        <v>0.31</v>
      </c>
      <c r="Q30" s="21">
        <v>0.62</v>
      </c>
      <c r="R30" s="21">
        <v>3.26</v>
      </c>
      <c r="S30" s="21">
        <v>0</v>
      </c>
      <c r="T30" s="21">
        <f>SUM(P30:S30)</f>
        <v>4.1899999999999995</v>
      </c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1"/>
      <c r="BE30" s="20"/>
      <c r="BF30" s="21"/>
      <c r="BG30" s="20"/>
      <c r="BH30" s="29"/>
      <c r="BI30" s="29"/>
      <c r="BJ30" s="20"/>
      <c r="BK30" s="20"/>
      <c r="BL30" s="20"/>
      <c r="BM30" s="21"/>
      <c r="BN30" s="24"/>
      <c r="BO30" s="20"/>
      <c r="BP30" s="201"/>
      <c r="BQ30" s="194"/>
      <c r="BS30" s="193"/>
    </row>
    <row r="31" spans="1:71" s="22" customFormat="1" ht="170.45" customHeight="1" x14ac:dyDescent="0.25">
      <c r="A31" s="20"/>
      <c r="B31" s="192"/>
      <c r="C31" s="29"/>
      <c r="D31" s="29"/>
      <c r="E31" s="20"/>
      <c r="F31" s="20"/>
      <c r="G31" s="20"/>
      <c r="H31" s="20"/>
      <c r="I31" s="20"/>
      <c r="J31" s="20"/>
      <c r="K31" s="20"/>
      <c r="L31" s="20" t="s">
        <v>310</v>
      </c>
      <c r="M31" s="20">
        <f>BC29</f>
        <v>0.09</v>
      </c>
      <c r="N31" s="21">
        <f>M31*1124</f>
        <v>101.16</v>
      </c>
      <c r="O31" s="21"/>
      <c r="P31" s="21">
        <f>N31*0.08</f>
        <v>8.0928000000000004</v>
      </c>
      <c r="Q31" s="21">
        <f>N31*0.86</f>
        <v>86.997599999999991</v>
      </c>
      <c r="R31" s="21">
        <v>0</v>
      </c>
      <c r="S31" s="21">
        <f>N31*0.06</f>
        <v>6.0695999999999994</v>
      </c>
      <c r="T31" s="21">
        <f>SUM(P31:S31)</f>
        <v>101.15999999999998</v>
      </c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1"/>
      <c r="BE31" s="20"/>
      <c r="BF31" s="21"/>
      <c r="BG31" s="20"/>
      <c r="BH31" s="29"/>
      <c r="BI31" s="29"/>
      <c r="BJ31" s="20"/>
      <c r="BK31" s="20"/>
      <c r="BL31" s="20"/>
      <c r="BM31" s="21"/>
      <c r="BN31" s="24"/>
      <c r="BO31" s="20"/>
      <c r="BP31" s="201"/>
      <c r="BQ31" s="194"/>
      <c r="BS31" s="193"/>
    </row>
    <row r="32" spans="1:71" s="22" customFormat="1" ht="307.5" customHeight="1" x14ac:dyDescent="0.25">
      <c r="A32" s="20" t="s">
        <v>346</v>
      </c>
      <c r="B32" s="192">
        <v>41582527</v>
      </c>
      <c r="C32" s="29">
        <v>466.1</v>
      </c>
      <c r="D32" s="29"/>
      <c r="E32" s="20">
        <v>15</v>
      </c>
      <c r="F32" s="20" t="s">
        <v>360</v>
      </c>
      <c r="G32" s="20" t="s">
        <v>138</v>
      </c>
      <c r="H32" s="20" t="s">
        <v>374</v>
      </c>
      <c r="I32" s="222" t="s">
        <v>385</v>
      </c>
      <c r="J32" s="222" t="s">
        <v>397</v>
      </c>
      <c r="K32" s="20"/>
      <c r="L32" s="20"/>
      <c r="M32" s="20"/>
      <c r="N32" s="21">
        <f>SUM(N33)</f>
        <v>157.36000000000001</v>
      </c>
      <c r="O32" s="21">
        <f t="shared" ref="O32:T32" si="66">SUM(O33)</f>
        <v>0</v>
      </c>
      <c r="P32" s="21">
        <f t="shared" si="66"/>
        <v>12.588800000000001</v>
      </c>
      <c r="Q32" s="21">
        <f t="shared" si="66"/>
        <v>135.3296</v>
      </c>
      <c r="R32" s="21">
        <f t="shared" si="66"/>
        <v>0</v>
      </c>
      <c r="S32" s="21">
        <f t="shared" si="66"/>
        <v>9.4416000000000011</v>
      </c>
      <c r="T32" s="21">
        <f t="shared" si="66"/>
        <v>157.35999999999999</v>
      </c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>
        <v>0.14000000000000001</v>
      </c>
      <c r="BD32" s="21">
        <f>T33</f>
        <v>157.35999999999999</v>
      </c>
      <c r="BE32" s="20"/>
      <c r="BF32" s="21"/>
      <c r="BG32" s="20"/>
      <c r="BH32" s="29"/>
      <c r="BI32" s="29"/>
      <c r="BJ32" s="20"/>
      <c r="BK32" s="20"/>
      <c r="BL32" s="20"/>
      <c r="BM32" s="21">
        <f t="shared" si="6"/>
        <v>157.35999999999999</v>
      </c>
      <c r="BN32" s="24">
        <v>43255</v>
      </c>
      <c r="BO32" s="20" t="s">
        <v>412</v>
      </c>
      <c r="BP32" s="201">
        <v>43075</v>
      </c>
      <c r="BQ32" s="194" t="s">
        <v>331</v>
      </c>
      <c r="BR32" s="22">
        <f t="shared" si="7"/>
        <v>180</v>
      </c>
      <c r="BS32" s="193">
        <f t="shared" si="8"/>
        <v>43255</v>
      </c>
    </row>
    <row r="33" spans="1:71" s="22" customFormat="1" ht="307.5" customHeight="1" x14ac:dyDescent="0.25">
      <c r="A33" s="20"/>
      <c r="B33" s="192"/>
      <c r="C33" s="29"/>
      <c r="D33" s="29"/>
      <c r="E33" s="20"/>
      <c r="F33" s="20"/>
      <c r="G33" s="20"/>
      <c r="H33" s="20"/>
      <c r="I33" s="222"/>
      <c r="J33" s="222"/>
      <c r="K33" s="20"/>
      <c r="L33" s="20" t="s">
        <v>310</v>
      </c>
      <c r="M33" s="21">
        <f>BC32</f>
        <v>0.14000000000000001</v>
      </c>
      <c r="N33" s="23">
        <f>M33*1124</f>
        <v>157.36000000000001</v>
      </c>
      <c r="O33" s="23"/>
      <c r="P33" s="21">
        <f>N33*0.08</f>
        <v>12.588800000000001</v>
      </c>
      <c r="Q33" s="21">
        <f>N33*0.86</f>
        <v>135.3296</v>
      </c>
      <c r="R33" s="21">
        <v>0</v>
      </c>
      <c r="S33" s="21">
        <f>N33*0.06</f>
        <v>9.4416000000000011</v>
      </c>
      <c r="T33" s="21">
        <f t="shared" ref="T33" si="67">SUM(P33:S33)</f>
        <v>157.35999999999999</v>
      </c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1"/>
      <c r="BE33" s="20"/>
      <c r="BF33" s="21"/>
      <c r="BG33" s="20"/>
      <c r="BH33" s="29"/>
      <c r="BI33" s="29"/>
      <c r="BJ33" s="20"/>
      <c r="BK33" s="20"/>
      <c r="BL33" s="20"/>
      <c r="BM33" s="21"/>
      <c r="BN33" s="24"/>
      <c r="BO33" s="20"/>
      <c r="BP33" s="201"/>
      <c r="BQ33" s="194"/>
      <c r="BS33" s="193"/>
    </row>
    <row r="34" spans="1:71" s="22" customFormat="1" ht="324.75" customHeight="1" x14ac:dyDescent="0.25">
      <c r="A34" s="20" t="s">
        <v>398</v>
      </c>
      <c r="B34" s="192">
        <v>41584229</v>
      </c>
      <c r="C34" s="29">
        <v>466.1</v>
      </c>
      <c r="D34" s="29"/>
      <c r="E34" s="20">
        <v>5</v>
      </c>
      <c r="F34" s="20" t="s">
        <v>399</v>
      </c>
      <c r="G34" s="20" t="s">
        <v>138</v>
      </c>
      <c r="H34" s="20" t="s">
        <v>402</v>
      </c>
      <c r="I34" s="222" t="s">
        <v>400</v>
      </c>
      <c r="J34" s="222" t="s">
        <v>401</v>
      </c>
      <c r="K34" s="20" t="s">
        <v>414</v>
      </c>
      <c r="L34" s="20"/>
      <c r="M34" s="20"/>
      <c r="N34" s="21">
        <f>SUM(N35)</f>
        <v>168.6</v>
      </c>
      <c r="O34" s="21">
        <f t="shared" ref="O34:T34" si="68">SUM(O35)</f>
        <v>0</v>
      </c>
      <c r="P34" s="21">
        <f t="shared" si="68"/>
        <v>13.488</v>
      </c>
      <c r="Q34" s="21">
        <f t="shared" si="68"/>
        <v>144.99599999999998</v>
      </c>
      <c r="R34" s="21">
        <f t="shared" si="68"/>
        <v>0</v>
      </c>
      <c r="S34" s="21">
        <f t="shared" si="68"/>
        <v>10.116</v>
      </c>
      <c r="T34" s="21">
        <f t="shared" si="68"/>
        <v>168.59999999999997</v>
      </c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>
        <v>0.15</v>
      </c>
      <c r="BD34" s="21">
        <f>T35</f>
        <v>168.59999999999997</v>
      </c>
      <c r="BE34" s="20"/>
      <c r="BF34" s="20"/>
      <c r="BG34" s="20"/>
      <c r="BH34" s="29"/>
      <c r="BI34" s="29"/>
      <c r="BJ34" s="20"/>
      <c r="BK34" s="20"/>
      <c r="BL34" s="20"/>
      <c r="BM34" s="21">
        <f t="shared" si="6"/>
        <v>168.59999999999997</v>
      </c>
      <c r="BN34" s="24" t="s">
        <v>403</v>
      </c>
      <c r="BO34" s="20"/>
      <c r="BP34" s="201"/>
      <c r="BQ34" s="194"/>
      <c r="BS34" s="193"/>
    </row>
    <row r="35" spans="1:71" s="22" customFormat="1" ht="324.75" customHeight="1" x14ac:dyDescent="0.25">
      <c r="A35" s="20"/>
      <c r="B35" s="192"/>
      <c r="C35" s="29"/>
      <c r="D35" s="29"/>
      <c r="E35" s="20"/>
      <c r="F35" s="20"/>
      <c r="G35" s="20"/>
      <c r="H35" s="20"/>
      <c r="I35" s="222"/>
      <c r="J35" s="222"/>
      <c r="K35" s="20"/>
      <c r="L35" s="20" t="s">
        <v>310</v>
      </c>
      <c r="M35" s="21">
        <f>BC34</f>
        <v>0.15</v>
      </c>
      <c r="N35" s="23">
        <f>M35*1124</f>
        <v>168.6</v>
      </c>
      <c r="O35" s="23"/>
      <c r="P35" s="21">
        <f>N35*0.08</f>
        <v>13.488</v>
      </c>
      <c r="Q35" s="21">
        <f>N35*0.86</f>
        <v>144.99599999999998</v>
      </c>
      <c r="R35" s="21">
        <v>0</v>
      </c>
      <c r="S35" s="21">
        <f>N35*0.06</f>
        <v>10.116</v>
      </c>
      <c r="T35" s="21">
        <f t="shared" ref="T35" si="69">SUM(P35:S35)</f>
        <v>168.59999999999997</v>
      </c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1"/>
      <c r="BE35" s="20"/>
      <c r="BF35" s="20"/>
      <c r="BG35" s="20"/>
      <c r="BH35" s="29"/>
      <c r="BI35" s="29"/>
      <c r="BJ35" s="20"/>
      <c r="BK35" s="20"/>
      <c r="BL35" s="20"/>
      <c r="BM35" s="21"/>
      <c r="BN35" s="24"/>
      <c r="BO35" s="20"/>
      <c r="BP35" s="201"/>
      <c r="BQ35" s="194"/>
      <c r="BS35" s="193"/>
    </row>
    <row r="36" spans="1:71" s="230" customFormat="1" ht="225.75" customHeight="1" x14ac:dyDescent="0.25">
      <c r="A36" s="223"/>
      <c r="B36" s="224"/>
      <c r="C36" s="225"/>
      <c r="D36" s="225"/>
      <c r="E36" s="223"/>
      <c r="F36" s="223"/>
      <c r="G36" s="223"/>
      <c r="H36" s="223"/>
      <c r="I36" s="223"/>
      <c r="J36" s="223"/>
      <c r="K36" s="223"/>
      <c r="L36" s="223" t="s">
        <v>415</v>
      </c>
      <c r="M36" s="226"/>
      <c r="N36" s="226">
        <f>N3+N5+N7+N10+N13+N15+N18+N21+N24+N29+N32+N34</f>
        <v>4052.06</v>
      </c>
      <c r="O36" s="226">
        <f t="shared" ref="O36:BM36" si="70">O3+O5+O7+O10+O13+O15+O18+O21+O24+O29+O32+O34</f>
        <v>0</v>
      </c>
      <c r="P36" s="226">
        <f t="shared" si="70"/>
        <v>310.94200000000001</v>
      </c>
      <c r="Q36" s="226">
        <f t="shared" si="70"/>
        <v>3210.404</v>
      </c>
      <c r="R36" s="226">
        <f t="shared" si="70"/>
        <v>318.85999999999996</v>
      </c>
      <c r="S36" s="226">
        <f t="shared" si="70"/>
        <v>211.85399999999998</v>
      </c>
      <c r="T36" s="226">
        <f t="shared" si="70"/>
        <v>4052.06</v>
      </c>
      <c r="U36" s="226">
        <f t="shared" si="70"/>
        <v>0</v>
      </c>
      <c r="V36" s="226">
        <f t="shared" si="70"/>
        <v>0</v>
      </c>
      <c r="W36" s="226">
        <f t="shared" si="70"/>
        <v>0</v>
      </c>
      <c r="X36" s="226">
        <f t="shared" si="70"/>
        <v>0</v>
      </c>
      <c r="Y36" s="226">
        <f t="shared" si="70"/>
        <v>0</v>
      </c>
      <c r="Z36" s="226">
        <f t="shared" si="70"/>
        <v>0</v>
      </c>
      <c r="AA36" s="226">
        <f t="shared" si="70"/>
        <v>0</v>
      </c>
      <c r="AB36" s="226">
        <f t="shared" si="70"/>
        <v>0</v>
      </c>
      <c r="AC36" s="226">
        <f t="shared" si="70"/>
        <v>0</v>
      </c>
      <c r="AD36" s="226">
        <f t="shared" si="70"/>
        <v>0</v>
      </c>
      <c r="AE36" s="226">
        <f t="shared" si="70"/>
        <v>0</v>
      </c>
      <c r="AF36" s="226">
        <f t="shared" si="70"/>
        <v>0</v>
      </c>
      <c r="AG36" s="226">
        <v>1.1000000000000001</v>
      </c>
      <c r="AH36" s="226">
        <f t="shared" si="70"/>
        <v>1408.0000000000002</v>
      </c>
      <c r="AI36" s="226">
        <f t="shared" si="70"/>
        <v>0</v>
      </c>
      <c r="AJ36" s="226">
        <f t="shared" si="70"/>
        <v>0</v>
      </c>
      <c r="AK36" s="226">
        <v>2</v>
      </c>
      <c r="AL36" s="226">
        <f t="shared" si="70"/>
        <v>139.77999999999997</v>
      </c>
      <c r="AM36" s="226">
        <f t="shared" si="70"/>
        <v>0</v>
      </c>
      <c r="AN36" s="226">
        <f t="shared" si="70"/>
        <v>0</v>
      </c>
      <c r="AO36" s="226">
        <f t="shared" si="70"/>
        <v>0</v>
      </c>
      <c r="AP36" s="226">
        <f t="shared" si="70"/>
        <v>0</v>
      </c>
      <c r="AQ36" s="226">
        <f t="shared" si="70"/>
        <v>0</v>
      </c>
      <c r="AR36" s="226">
        <f t="shared" si="70"/>
        <v>0</v>
      </c>
      <c r="AS36" s="226" t="s">
        <v>429</v>
      </c>
      <c r="AT36" s="226">
        <f t="shared" si="70"/>
        <v>271.80999999999995</v>
      </c>
      <c r="AU36" s="226">
        <f t="shared" si="70"/>
        <v>0</v>
      </c>
      <c r="AV36" s="226">
        <f t="shared" si="70"/>
        <v>0</v>
      </c>
      <c r="AW36" s="226">
        <f t="shared" si="70"/>
        <v>0</v>
      </c>
      <c r="AX36" s="226">
        <f t="shared" si="70"/>
        <v>0</v>
      </c>
      <c r="AY36" s="226">
        <f t="shared" si="70"/>
        <v>0</v>
      </c>
      <c r="AZ36" s="226">
        <f t="shared" si="70"/>
        <v>0</v>
      </c>
      <c r="BA36" s="226" t="s">
        <v>430</v>
      </c>
      <c r="BB36" s="226">
        <f t="shared" si="70"/>
        <v>12.569999999999999</v>
      </c>
      <c r="BC36" s="226">
        <v>1.9750000000000001</v>
      </c>
      <c r="BD36" s="226">
        <f t="shared" si="70"/>
        <v>2219.9</v>
      </c>
      <c r="BE36" s="226">
        <f t="shared" si="70"/>
        <v>0</v>
      </c>
      <c r="BF36" s="226">
        <f t="shared" si="70"/>
        <v>0</v>
      </c>
      <c r="BG36" s="226">
        <f t="shared" si="70"/>
        <v>0</v>
      </c>
      <c r="BH36" s="226">
        <f t="shared" si="70"/>
        <v>0</v>
      </c>
      <c r="BI36" s="226">
        <f t="shared" si="70"/>
        <v>0</v>
      </c>
      <c r="BJ36" s="226">
        <f t="shared" si="70"/>
        <v>0</v>
      </c>
      <c r="BK36" s="226">
        <f t="shared" si="70"/>
        <v>0</v>
      </c>
      <c r="BL36" s="226">
        <f t="shared" si="70"/>
        <v>0</v>
      </c>
      <c r="BM36" s="226">
        <f t="shared" si="70"/>
        <v>4052.06</v>
      </c>
      <c r="BN36" s="227"/>
      <c r="BO36" s="223"/>
      <c r="BP36" s="228">
        <v>43061</v>
      </c>
      <c r="BQ36" s="229" t="s">
        <v>331</v>
      </c>
      <c r="BR36" s="230">
        <f t="shared" ref="BR36:BR43" si="71">BQ36*30</f>
        <v>180</v>
      </c>
      <c r="BS36" s="231">
        <f t="shared" ref="BS36:BS43" si="72">BP36+BR36</f>
        <v>43241</v>
      </c>
    </row>
    <row r="37" spans="1:71" s="22" customFormat="1" ht="174" customHeight="1" x14ac:dyDescent="0.25">
      <c r="A37" s="207"/>
      <c r="B37" s="208"/>
      <c r="C37" s="209"/>
      <c r="D37" s="209"/>
      <c r="E37" s="207"/>
      <c r="F37" s="207"/>
      <c r="G37" s="207"/>
      <c r="H37" s="207"/>
      <c r="I37" s="207"/>
      <c r="J37" s="207"/>
      <c r="K37" s="207"/>
      <c r="L37" s="207"/>
      <c r="M37" s="210"/>
      <c r="N37" s="211"/>
      <c r="O37" s="211"/>
      <c r="P37" s="210"/>
      <c r="Q37" s="210"/>
      <c r="R37" s="210"/>
      <c r="S37" s="210"/>
      <c r="T37" s="210"/>
      <c r="U37" s="207"/>
      <c r="V37" s="207"/>
      <c r="W37" s="207"/>
      <c r="X37" s="207"/>
      <c r="Y37" s="207"/>
      <c r="Z37" s="207"/>
      <c r="AA37" s="207"/>
      <c r="AB37" s="207"/>
      <c r="AC37" s="207"/>
      <c r="AD37" s="207"/>
      <c r="AE37" s="207"/>
      <c r="AF37" s="207"/>
      <c r="AG37" s="207"/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10"/>
      <c r="BE37" s="207"/>
      <c r="BF37" s="210"/>
      <c r="BG37" s="207"/>
      <c r="BH37" s="209"/>
      <c r="BI37" s="209"/>
      <c r="BJ37" s="207"/>
      <c r="BK37" s="207"/>
      <c r="BL37" s="207"/>
      <c r="BM37" s="210"/>
      <c r="BN37" s="212"/>
      <c r="BO37" s="207"/>
      <c r="BP37" s="201"/>
      <c r="BQ37" s="194"/>
      <c r="BS37" s="193"/>
    </row>
    <row r="38" spans="1:71" s="22" customFormat="1" ht="174" customHeight="1" x14ac:dyDescent="0.25">
      <c r="A38" s="214" t="s">
        <v>420</v>
      </c>
      <c r="B38" s="30"/>
      <c r="C38" s="198"/>
      <c r="D38" s="198"/>
      <c r="E38" s="180"/>
      <c r="F38" s="180"/>
      <c r="G38" s="180"/>
      <c r="H38" s="180"/>
      <c r="I38" s="214" t="s">
        <v>424</v>
      </c>
      <c r="J38" s="180"/>
      <c r="K38" s="180"/>
      <c r="L38" s="214" t="s">
        <v>425</v>
      </c>
      <c r="M38" s="180"/>
      <c r="N38" s="36"/>
      <c r="O38" s="36"/>
      <c r="P38" s="36"/>
      <c r="Q38" s="36"/>
      <c r="R38" s="36"/>
      <c r="S38" s="36"/>
      <c r="T38" s="36"/>
      <c r="U38" s="180"/>
      <c r="V38" s="180"/>
      <c r="W38" s="180"/>
      <c r="X38" s="180"/>
      <c r="Y38" s="180"/>
      <c r="Z38" s="180"/>
      <c r="AA38" s="180"/>
      <c r="AB38" s="180"/>
      <c r="AC38" s="180"/>
      <c r="AD38" s="180"/>
      <c r="AE38" s="180"/>
      <c r="AF38" s="180"/>
      <c r="AG38" s="180"/>
      <c r="AH38" s="180"/>
      <c r="AI38" s="180"/>
      <c r="AJ38" s="180"/>
      <c r="AK38" s="180"/>
      <c r="AL38" s="180"/>
      <c r="AM38" s="180"/>
      <c r="AN38" s="180"/>
      <c r="AO38" s="180"/>
      <c r="AP38" s="180"/>
      <c r="AQ38" s="180"/>
      <c r="AR38" s="180"/>
      <c r="AS38" s="180"/>
      <c r="AT38" s="180"/>
      <c r="AU38" s="180"/>
      <c r="AV38" s="180"/>
      <c r="AW38" s="180"/>
      <c r="AX38" s="180"/>
      <c r="AY38" s="180"/>
      <c r="AZ38" s="180"/>
      <c r="BA38" s="180"/>
      <c r="BB38" s="180"/>
      <c r="BC38" s="180"/>
      <c r="BD38" s="180"/>
      <c r="BE38" s="180"/>
      <c r="BF38" s="180"/>
      <c r="BG38" s="180"/>
      <c r="BH38" s="180"/>
      <c r="BI38" s="180"/>
      <c r="BJ38" s="180"/>
      <c r="BK38" s="180"/>
      <c r="BL38" s="180"/>
      <c r="BM38" s="36"/>
      <c r="BN38" s="26"/>
      <c r="BO38" s="180"/>
      <c r="BP38" s="201">
        <v>43038</v>
      </c>
      <c r="BQ38" s="194" t="s">
        <v>331</v>
      </c>
      <c r="BR38" s="22">
        <f t="shared" si="71"/>
        <v>180</v>
      </c>
      <c r="BS38" s="193">
        <f t="shared" si="72"/>
        <v>43218</v>
      </c>
    </row>
    <row r="39" spans="1:71" s="22" customFormat="1" ht="174" customHeight="1" x14ac:dyDescent="0.25">
      <c r="A39" s="214" t="s">
        <v>421</v>
      </c>
      <c r="B39" s="30"/>
      <c r="C39" s="198"/>
      <c r="D39" s="198"/>
      <c r="E39" s="180"/>
      <c r="F39" s="180"/>
      <c r="G39" s="180"/>
      <c r="H39" s="180"/>
      <c r="I39" s="214" t="s">
        <v>424</v>
      </c>
      <c r="J39" s="180"/>
      <c r="K39" s="180"/>
      <c r="L39" s="214" t="s">
        <v>426</v>
      </c>
      <c r="M39" s="180"/>
      <c r="N39" s="36"/>
      <c r="O39" s="36"/>
      <c r="P39" s="36"/>
      <c r="Q39" s="36"/>
      <c r="R39" s="36"/>
      <c r="S39" s="36"/>
      <c r="T39" s="36"/>
      <c r="U39" s="180"/>
      <c r="V39" s="180"/>
      <c r="W39" s="180"/>
      <c r="X39" s="180"/>
      <c r="Y39" s="180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180"/>
      <c r="AR39" s="180"/>
      <c r="AS39" s="180"/>
      <c r="AT39" s="180"/>
      <c r="AU39" s="180"/>
      <c r="AV39" s="180"/>
      <c r="AW39" s="180"/>
      <c r="AX39" s="180"/>
      <c r="AY39" s="180"/>
      <c r="AZ39" s="180"/>
      <c r="BA39" s="180"/>
      <c r="BB39" s="180"/>
      <c r="BC39" s="180"/>
      <c r="BD39" s="36"/>
      <c r="BE39" s="180"/>
      <c r="BF39" s="36"/>
      <c r="BG39" s="180"/>
      <c r="BH39" s="198"/>
      <c r="BI39" s="198"/>
      <c r="BJ39" s="180"/>
      <c r="BK39" s="180"/>
      <c r="BL39" s="180"/>
      <c r="BM39" s="36"/>
      <c r="BN39" s="26"/>
      <c r="BO39" s="206"/>
      <c r="BP39" s="201">
        <v>43033</v>
      </c>
      <c r="BQ39" s="194" t="s">
        <v>331</v>
      </c>
      <c r="BR39" s="22">
        <f t="shared" si="71"/>
        <v>180</v>
      </c>
      <c r="BS39" s="193">
        <f t="shared" si="72"/>
        <v>43213</v>
      </c>
    </row>
    <row r="40" spans="1:71" s="22" customFormat="1" ht="174" customHeight="1" x14ac:dyDescent="0.25">
      <c r="A40" s="214" t="s">
        <v>422</v>
      </c>
      <c r="B40" s="30"/>
      <c r="C40" s="198"/>
      <c r="D40" s="198"/>
      <c r="E40" s="180"/>
      <c r="F40" s="180"/>
      <c r="G40" s="180"/>
      <c r="H40" s="180"/>
      <c r="I40" s="214" t="s">
        <v>424</v>
      </c>
      <c r="J40" s="180"/>
      <c r="K40" s="180"/>
      <c r="L40" s="214" t="s">
        <v>427</v>
      </c>
      <c r="M40" s="198"/>
      <c r="N40" s="36"/>
      <c r="O40" s="36"/>
      <c r="P40" s="36"/>
      <c r="Q40" s="36"/>
      <c r="R40" s="36"/>
      <c r="S40" s="36"/>
      <c r="T40" s="36"/>
      <c r="U40" s="180"/>
      <c r="V40" s="180"/>
      <c r="W40" s="180"/>
      <c r="X40" s="180"/>
      <c r="Y40" s="180"/>
      <c r="Z40" s="180"/>
      <c r="AA40" s="180"/>
      <c r="AB40" s="180"/>
      <c r="AC40" s="180"/>
      <c r="AD40" s="180"/>
      <c r="AE40" s="180"/>
      <c r="AF40" s="180"/>
      <c r="AG40" s="180"/>
      <c r="AH40" s="180"/>
      <c r="AI40" s="180"/>
      <c r="AJ40" s="180"/>
      <c r="AK40" s="180"/>
      <c r="AL40" s="180"/>
      <c r="AM40" s="180"/>
      <c r="AN40" s="180"/>
      <c r="AO40" s="180"/>
      <c r="AP40" s="180"/>
      <c r="AQ40" s="180"/>
      <c r="AR40" s="180"/>
      <c r="AS40" s="180"/>
      <c r="AT40" s="180"/>
      <c r="AU40" s="180"/>
      <c r="AV40" s="180"/>
      <c r="AW40" s="180"/>
      <c r="AX40" s="180"/>
      <c r="AY40" s="180"/>
      <c r="AZ40" s="180"/>
      <c r="BA40" s="180"/>
      <c r="BB40" s="180"/>
      <c r="BC40" s="180"/>
      <c r="BD40" s="36"/>
      <c r="BE40" s="180"/>
      <c r="BF40" s="36"/>
      <c r="BG40" s="180"/>
      <c r="BH40" s="198"/>
      <c r="BI40" s="198"/>
      <c r="BJ40" s="180"/>
      <c r="BK40" s="180"/>
      <c r="BL40" s="180"/>
      <c r="BM40" s="36"/>
      <c r="BN40" s="26"/>
      <c r="BO40" s="206"/>
      <c r="BP40" s="201">
        <v>43038</v>
      </c>
      <c r="BQ40" s="194" t="s">
        <v>331</v>
      </c>
      <c r="BR40" s="22">
        <f t="shared" si="71"/>
        <v>180</v>
      </c>
      <c r="BS40" s="193">
        <f t="shared" si="72"/>
        <v>43218</v>
      </c>
    </row>
    <row r="41" spans="1:71" s="22" customFormat="1" ht="174" customHeight="1" x14ac:dyDescent="0.25">
      <c r="A41" s="214" t="s">
        <v>423</v>
      </c>
      <c r="B41" s="30"/>
      <c r="C41" s="198"/>
      <c r="D41" s="198"/>
      <c r="E41" s="180"/>
      <c r="F41" s="180"/>
      <c r="G41" s="180"/>
      <c r="H41" s="180"/>
      <c r="I41" s="214" t="s">
        <v>424</v>
      </c>
      <c r="J41" s="180"/>
      <c r="K41" s="180"/>
      <c r="L41" s="214" t="s">
        <v>428</v>
      </c>
      <c r="M41" s="180"/>
      <c r="N41" s="36"/>
      <c r="O41" s="36"/>
      <c r="P41" s="36"/>
      <c r="Q41" s="36"/>
      <c r="R41" s="36"/>
      <c r="S41" s="36"/>
      <c r="T41" s="36"/>
      <c r="U41" s="180"/>
      <c r="V41" s="180"/>
      <c r="W41" s="180"/>
      <c r="X41" s="180"/>
      <c r="Y41" s="180"/>
      <c r="Z41" s="180"/>
      <c r="AA41" s="180"/>
      <c r="AB41" s="180"/>
      <c r="AC41" s="180"/>
      <c r="AD41" s="180"/>
      <c r="AE41" s="180"/>
      <c r="AF41" s="180"/>
      <c r="AG41" s="180"/>
      <c r="AH41" s="180"/>
      <c r="AI41" s="180"/>
      <c r="AJ41" s="180"/>
      <c r="AK41" s="180"/>
      <c r="AL41" s="180"/>
      <c r="AM41" s="180"/>
      <c r="AN41" s="180"/>
      <c r="AO41" s="180"/>
      <c r="AP41" s="180"/>
      <c r="AQ41" s="180"/>
      <c r="AR41" s="180"/>
      <c r="AS41" s="180"/>
      <c r="AT41" s="180"/>
      <c r="AU41" s="180"/>
      <c r="AV41" s="180"/>
      <c r="AW41" s="180"/>
      <c r="AX41" s="180"/>
      <c r="AY41" s="180"/>
      <c r="AZ41" s="180"/>
      <c r="BA41" s="180"/>
      <c r="BB41" s="180"/>
      <c r="BC41" s="180"/>
      <c r="BD41" s="36"/>
      <c r="BE41" s="180"/>
      <c r="BF41" s="180"/>
      <c r="BG41" s="180"/>
      <c r="BH41" s="180"/>
      <c r="BI41" s="180"/>
      <c r="BJ41" s="180"/>
      <c r="BK41" s="180"/>
      <c r="BL41" s="180"/>
      <c r="BM41" s="36"/>
      <c r="BN41" s="26"/>
      <c r="BO41" s="180"/>
      <c r="BP41" s="201">
        <v>43038</v>
      </c>
      <c r="BQ41" s="194" t="s">
        <v>331</v>
      </c>
      <c r="BR41" s="22">
        <f t="shared" si="71"/>
        <v>180</v>
      </c>
      <c r="BS41" s="193">
        <f t="shared" si="72"/>
        <v>43218</v>
      </c>
    </row>
    <row r="42" spans="1:71" s="22" customFormat="1" ht="346.5" customHeight="1" x14ac:dyDescent="0.25">
      <c r="A42" s="200"/>
      <c r="B42" s="202"/>
      <c r="C42" s="191"/>
      <c r="D42" s="191"/>
      <c r="E42" s="200"/>
      <c r="F42" s="200"/>
      <c r="G42" s="200"/>
      <c r="H42" s="200"/>
      <c r="I42" s="203"/>
      <c r="J42" s="200"/>
      <c r="K42" s="200"/>
      <c r="L42" s="200"/>
      <c r="M42" s="200"/>
      <c r="N42" s="181"/>
      <c r="O42" s="181"/>
      <c r="P42" s="181"/>
      <c r="Q42" s="181"/>
      <c r="R42" s="181"/>
      <c r="S42" s="181"/>
      <c r="T42" s="181"/>
      <c r="U42" s="200"/>
      <c r="V42" s="200"/>
      <c r="W42" s="200"/>
      <c r="X42" s="200"/>
      <c r="Y42" s="200"/>
      <c r="Z42" s="200"/>
      <c r="AA42" s="200"/>
      <c r="AB42" s="200"/>
      <c r="AC42" s="200"/>
      <c r="AD42" s="200"/>
      <c r="AE42" s="200"/>
      <c r="AF42" s="200"/>
      <c r="AG42" s="200"/>
      <c r="AH42" s="200"/>
      <c r="AI42" s="200"/>
      <c r="AJ42" s="200"/>
      <c r="AK42" s="200"/>
      <c r="AL42" s="200"/>
      <c r="AM42" s="200"/>
      <c r="AN42" s="200"/>
      <c r="AO42" s="200"/>
      <c r="AP42" s="200"/>
      <c r="AQ42" s="200"/>
      <c r="AR42" s="200"/>
      <c r="AS42" s="200"/>
      <c r="AT42" s="200"/>
      <c r="AU42" s="200"/>
      <c r="AV42" s="200"/>
      <c r="AW42" s="200"/>
      <c r="AX42" s="200"/>
      <c r="AY42" s="200"/>
      <c r="AZ42" s="200"/>
      <c r="BA42" s="200"/>
      <c r="BB42" s="200"/>
      <c r="BC42" s="200"/>
      <c r="BD42" s="181"/>
      <c r="BE42" s="200"/>
      <c r="BF42" s="181"/>
      <c r="BG42" s="200"/>
      <c r="BH42" s="191"/>
      <c r="BI42" s="191"/>
      <c r="BJ42" s="200"/>
      <c r="BK42" s="200"/>
      <c r="BL42" s="200"/>
      <c r="BM42" s="181">
        <f t="shared" ref="BM42:BM65" si="73">V42+X42+Z42+AB42+AD42+AF42+AH42+AL42+AN42+AP42+AR42+AT42+AV42+AX42+AZ42+BB42+BD42+BF42+BH42+BJ42+BL42</f>
        <v>0</v>
      </c>
      <c r="BN42" s="204"/>
      <c r="BO42" s="205"/>
      <c r="BP42" s="24">
        <v>43039</v>
      </c>
      <c r="BQ42" s="194" t="s">
        <v>331</v>
      </c>
      <c r="BR42" s="22">
        <f t="shared" si="71"/>
        <v>180</v>
      </c>
      <c r="BS42" s="193">
        <f t="shared" si="72"/>
        <v>43219</v>
      </c>
    </row>
    <row r="43" spans="1:71" s="22" customFormat="1" ht="408.75" customHeight="1" x14ac:dyDescent="0.25">
      <c r="A43" s="20"/>
      <c r="B43" s="192"/>
      <c r="C43" s="29"/>
      <c r="D43" s="29"/>
      <c r="E43" s="20"/>
      <c r="F43" s="20"/>
      <c r="G43" s="20"/>
      <c r="H43" s="20"/>
      <c r="I43" s="199"/>
      <c r="J43" s="20"/>
      <c r="K43" s="20"/>
      <c r="L43" s="20"/>
      <c r="M43" s="21"/>
      <c r="N43" s="21"/>
      <c r="O43" s="21"/>
      <c r="P43" s="21"/>
      <c r="Q43" s="21"/>
      <c r="R43" s="21"/>
      <c r="S43" s="21"/>
      <c r="T43" s="21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0"/>
      <c r="AL43" s="20"/>
      <c r="AM43" s="20"/>
      <c r="AN43" s="20"/>
      <c r="AO43" s="20"/>
      <c r="AP43" s="20"/>
      <c r="AQ43" s="20"/>
      <c r="AR43" s="20"/>
      <c r="AS43" s="200"/>
      <c r="AT43" s="20"/>
      <c r="AU43" s="20"/>
      <c r="AV43" s="20"/>
      <c r="AW43" s="20"/>
      <c r="AX43" s="20"/>
      <c r="AY43" s="20"/>
      <c r="AZ43" s="20"/>
      <c r="BA43" s="20"/>
      <c r="BB43" s="20"/>
      <c r="BC43" s="200"/>
      <c r="BD43" s="21"/>
      <c r="BE43" s="20"/>
      <c r="BF43" s="20"/>
      <c r="BG43" s="20"/>
      <c r="BH43" s="20"/>
      <c r="BI43" s="20"/>
      <c r="BJ43" s="20"/>
      <c r="BK43" s="20"/>
      <c r="BL43" s="20"/>
      <c r="BM43" s="181">
        <f t="shared" si="73"/>
        <v>0</v>
      </c>
      <c r="BN43" s="24"/>
      <c r="BO43" s="179"/>
      <c r="BP43" s="24">
        <v>43047</v>
      </c>
      <c r="BQ43" s="194" t="s">
        <v>331</v>
      </c>
      <c r="BR43" s="22">
        <f t="shared" si="71"/>
        <v>180</v>
      </c>
      <c r="BS43" s="193">
        <f t="shared" si="72"/>
        <v>43227</v>
      </c>
    </row>
    <row r="44" spans="1:71" s="22" customFormat="1" ht="276.75" customHeight="1" x14ac:dyDescent="0.25">
      <c r="A44" s="20"/>
      <c r="B44" s="192"/>
      <c r="C44" s="29"/>
      <c r="D44" s="29"/>
      <c r="E44" s="20"/>
      <c r="F44" s="20"/>
      <c r="G44" s="20"/>
      <c r="H44" s="20"/>
      <c r="I44" s="199"/>
      <c r="J44" s="20"/>
      <c r="K44" s="20"/>
      <c r="L44" s="20"/>
      <c r="M44" s="20"/>
      <c r="N44" s="21"/>
      <c r="O44" s="21"/>
      <c r="P44" s="21"/>
      <c r="Q44" s="21"/>
      <c r="R44" s="21"/>
      <c r="S44" s="21"/>
      <c r="T44" s="21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0"/>
      <c r="AL44" s="20"/>
      <c r="AM44" s="20"/>
      <c r="AN44" s="20"/>
      <c r="AO44" s="20"/>
      <c r="AP44" s="20"/>
      <c r="AQ44" s="20"/>
      <c r="AR44" s="20"/>
      <c r="AS44" s="200"/>
      <c r="AT44" s="20"/>
      <c r="AU44" s="20"/>
      <c r="AV44" s="20"/>
      <c r="AW44" s="20"/>
      <c r="AX44" s="20"/>
      <c r="AY44" s="20"/>
      <c r="AZ44" s="20"/>
      <c r="BA44" s="20"/>
      <c r="BB44" s="20"/>
      <c r="BC44" s="200"/>
      <c r="BD44" s="29"/>
      <c r="BE44" s="29"/>
      <c r="BF44" s="20"/>
      <c r="BG44" s="20"/>
      <c r="BH44" s="20"/>
      <c r="BI44" s="20"/>
      <c r="BJ44" s="20"/>
      <c r="BK44" s="20"/>
      <c r="BL44" s="20"/>
      <c r="BM44" s="181">
        <f t="shared" si="73"/>
        <v>0</v>
      </c>
      <c r="BN44" s="24"/>
      <c r="BO44" s="179"/>
      <c r="BP44" s="24">
        <v>43046</v>
      </c>
      <c r="BQ44" s="194" t="s">
        <v>331</v>
      </c>
      <c r="BR44" s="22">
        <f t="shared" ref="BR44:BR47" si="74">BQ44*30</f>
        <v>180</v>
      </c>
      <c r="BS44" s="193">
        <f t="shared" ref="BS44:BS47" si="75">BP44+BR44</f>
        <v>43226</v>
      </c>
    </row>
    <row r="45" spans="1:71" s="22" customFormat="1" ht="246.75" customHeight="1" x14ac:dyDescent="0.25">
      <c r="A45" s="20"/>
      <c r="B45" s="192"/>
      <c r="C45" s="29"/>
      <c r="D45" s="29"/>
      <c r="E45" s="20"/>
      <c r="F45" s="20"/>
      <c r="G45" s="20"/>
      <c r="H45" s="20"/>
      <c r="I45" s="199"/>
      <c r="J45" s="20"/>
      <c r="K45" s="20"/>
      <c r="L45" s="20"/>
      <c r="M45" s="20"/>
      <c r="N45" s="21"/>
      <c r="O45" s="21"/>
      <c r="P45" s="21"/>
      <c r="Q45" s="21"/>
      <c r="R45" s="21"/>
      <c r="S45" s="21"/>
      <c r="T45" s="21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0"/>
      <c r="AL45" s="20"/>
      <c r="AM45" s="20"/>
      <c r="AN45" s="20"/>
      <c r="AO45" s="20"/>
      <c r="AP45" s="20"/>
      <c r="AQ45" s="20"/>
      <c r="AR45" s="20"/>
      <c r="AS45" s="200"/>
      <c r="AT45" s="20"/>
      <c r="AU45" s="20"/>
      <c r="AV45" s="20"/>
      <c r="AW45" s="20"/>
      <c r="AX45" s="20"/>
      <c r="AY45" s="20"/>
      <c r="AZ45" s="20"/>
      <c r="BA45" s="20"/>
      <c r="BB45" s="20"/>
      <c r="BC45" s="200"/>
      <c r="BD45" s="20"/>
      <c r="BE45" s="29"/>
      <c r="BF45" s="20"/>
      <c r="BG45" s="20"/>
      <c r="BH45" s="20"/>
      <c r="BI45" s="20"/>
      <c r="BJ45" s="20"/>
      <c r="BK45" s="20"/>
      <c r="BL45" s="20"/>
      <c r="BM45" s="181">
        <f t="shared" si="73"/>
        <v>0</v>
      </c>
      <c r="BN45" s="24"/>
      <c r="BO45" s="179"/>
      <c r="BP45" s="24">
        <v>43047</v>
      </c>
      <c r="BQ45" s="194" t="s">
        <v>331</v>
      </c>
      <c r="BR45" s="22">
        <f t="shared" si="74"/>
        <v>180</v>
      </c>
      <c r="BS45" s="193">
        <f t="shared" si="75"/>
        <v>43227</v>
      </c>
    </row>
    <row r="46" spans="1:71" s="22" customFormat="1" ht="169.5" customHeight="1" x14ac:dyDescent="0.25">
      <c r="A46" s="20"/>
      <c r="B46" s="192"/>
      <c r="C46" s="29"/>
      <c r="D46" s="29"/>
      <c r="E46" s="20"/>
      <c r="F46" s="20"/>
      <c r="G46" s="20"/>
      <c r="H46" s="20"/>
      <c r="I46" s="199"/>
      <c r="J46" s="20"/>
      <c r="K46" s="20"/>
      <c r="L46" s="20"/>
      <c r="M46" s="20"/>
      <c r="N46" s="21"/>
      <c r="O46" s="21"/>
      <c r="P46" s="21"/>
      <c r="Q46" s="21"/>
      <c r="R46" s="21"/>
      <c r="S46" s="21"/>
      <c r="T46" s="21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0"/>
      <c r="AL46" s="20"/>
      <c r="AM46" s="20"/>
      <c r="AN46" s="20"/>
      <c r="AO46" s="20"/>
      <c r="AP46" s="20"/>
      <c r="AQ46" s="20"/>
      <c r="AR46" s="20"/>
      <c r="AS46" s="200"/>
      <c r="AT46" s="20"/>
      <c r="AU46" s="20"/>
      <c r="AV46" s="20"/>
      <c r="AW46" s="20"/>
      <c r="AX46" s="20"/>
      <c r="AY46" s="20"/>
      <c r="AZ46" s="20"/>
      <c r="BA46" s="20"/>
      <c r="BB46" s="20"/>
      <c r="BC46" s="200"/>
      <c r="BD46" s="29"/>
      <c r="BE46" s="29"/>
      <c r="BF46" s="20"/>
      <c r="BG46" s="20"/>
      <c r="BH46" s="20"/>
      <c r="BI46" s="20"/>
      <c r="BJ46" s="20"/>
      <c r="BK46" s="20"/>
      <c r="BL46" s="20"/>
      <c r="BM46" s="181">
        <f t="shared" si="73"/>
        <v>0</v>
      </c>
      <c r="BN46" s="24"/>
      <c r="BO46" s="179"/>
      <c r="BP46" s="24">
        <v>43019</v>
      </c>
      <c r="BQ46" s="194" t="s">
        <v>331</v>
      </c>
      <c r="BR46" s="22">
        <f t="shared" si="74"/>
        <v>180</v>
      </c>
      <c r="BS46" s="193">
        <f t="shared" si="75"/>
        <v>43199</v>
      </c>
    </row>
    <row r="47" spans="1:71" s="22" customFormat="1" ht="244.5" customHeight="1" x14ac:dyDescent="0.25">
      <c r="A47" s="20"/>
      <c r="B47" s="192"/>
      <c r="C47" s="29"/>
      <c r="D47" s="29"/>
      <c r="E47" s="20"/>
      <c r="F47" s="20"/>
      <c r="G47" s="20"/>
      <c r="H47" s="20"/>
      <c r="I47" s="199"/>
      <c r="J47" s="20"/>
      <c r="K47" s="20"/>
      <c r="L47" s="20"/>
      <c r="M47" s="20"/>
      <c r="N47" s="21"/>
      <c r="O47" s="21"/>
      <c r="P47" s="21"/>
      <c r="Q47" s="21"/>
      <c r="R47" s="21"/>
      <c r="S47" s="21"/>
      <c r="T47" s="21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1"/>
      <c r="AI47" s="20"/>
      <c r="AJ47" s="20"/>
      <c r="AK47" s="200"/>
      <c r="AL47" s="21"/>
      <c r="AM47" s="20"/>
      <c r="AN47" s="20"/>
      <c r="AO47" s="20"/>
      <c r="AP47" s="20"/>
      <c r="AQ47" s="20"/>
      <c r="AR47" s="20"/>
      <c r="AS47" s="200"/>
      <c r="AT47" s="21"/>
      <c r="AU47" s="20"/>
      <c r="AV47" s="20"/>
      <c r="AW47" s="20"/>
      <c r="AX47" s="20"/>
      <c r="AY47" s="20"/>
      <c r="AZ47" s="20"/>
      <c r="BA47" s="20"/>
      <c r="BB47" s="20"/>
      <c r="BC47" s="200"/>
      <c r="BD47" s="20"/>
      <c r="BE47" s="20"/>
      <c r="BF47" s="20"/>
      <c r="BG47" s="20"/>
      <c r="BH47" s="20"/>
      <c r="BI47" s="20"/>
      <c r="BJ47" s="20"/>
      <c r="BK47" s="20"/>
      <c r="BL47" s="20"/>
      <c r="BM47" s="181">
        <f t="shared" si="73"/>
        <v>0</v>
      </c>
      <c r="BN47" s="24"/>
      <c r="BO47" s="179"/>
      <c r="BP47" s="24">
        <v>43046</v>
      </c>
      <c r="BQ47" s="194" t="s">
        <v>330</v>
      </c>
      <c r="BR47" s="22">
        <f t="shared" si="74"/>
        <v>360</v>
      </c>
      <c r="BS47" s="193">
        <f t="shared" si="75"/>
        <v>43406</v>
      </c>
    </row>
    <row r="48" spans="1:71" s="22" customFormat="1" ht="244.5" customHeight="1" x14ac:dyDescent="0.25">
      <c r="A48" s="20"/>
      <c r="B48" s="192"/>
      <c r="C48" s="29"/>
      <c r="D48" s="29"/>
      <c r="E48" s="20"/>
      <c r="F48" s="20"/>
      <c r="G48" s="20"/>
      <c r="H48" s="20"/>
      <c r="I48" s="199"/>
      <c r="J48" s="20"/>
      <c r="K48" s="20"/>
      <c r="L48" s="20"/>
      <c r="M48" s="20"/>
      <c r="N48" s="21"/>
      <c r="O48" s="21"/>
      <c r="P48" s="21"/>
      <c r="Q48" s="21"/>
      <c r="R48" s="21"/>
      <c r="S48" s="21"/>
      <c r="T48" s="21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1"/>
      <c r="AI48" s="20"/>
      <c r="AJ48" s="20"/>
      <c r="AK48" s="200"/>
      <c r="AL48" s="21"/>
      <c r="AM48" s="20"/>
      <c r="AN48" s="20"/>
      <c r="AO48" s="20"/>
      <c r="AP48" s="20"/>
      <c r="AQ48" s="20"/>
      <c r="AR48" s="20"/>
      <c r="AS48" s="200"/>
      <c r="AT48" s="21"/>
      <c r="AU48" s="20"/>
      <c r="AV48" s="20"/>
      <c r="AW48" s="20"/>
      <c r="AX48" s="20"/>
      <c r="AY48" s="20"/>
      <c r="AZ48" s="20"/>
      <c r="BA48" s="20"/>
      <c r="BB48" s="20"/>
      <c r="BC48" s="200"/>
      <c r="BD48" s="21"/>
      <c r="BE48" s="20"/>
      <c r="BF48" s="20"/>
      <c r="BG48" s="20"/>
      <c r="BH48" s="20"/>
      <c r="BI48" s="20"/>
      <c r="BJ48" s="20"/>
      <c r="BK48" s="20"/>
      <c r="BL48" s="20"/>
      <c r="BM48" s="181">
        <f t="shared" si="73"/>
        <v>0</v>
      </c>
      <c r="BN48" s="24"/>
      <c r="BO48" s="20"/>
      <c r="BP48" s="24">
        <v>43019</v>
      </c>
      <c r="BQ48" s="194" t="s">
        <v>331</v>
      </c>
      <c r="BR48" s="22">
        <f t="shared" ref="BR48:BR55" si="76">BQ48*30</f>
        <v>180</v>
      </c>
      <c r="BS48" s="193">
        <f t="shared" ref="BS48:BS55" si="77">BP48+BR48</f>
        <v>43199</v>
      </c>
    </row>
    <row r="49" spans="1:71" s="22" customFormat="1" ht="211.5" customHeight="1" x14ac:dyDescent="0.25">
      <c r="A49" s="20"/>
      <c r="B49" s="192"/>
      <c r="C49" s="29"/>
      <c r="D49" s="29"/>
      <c r="E49" s="20"/>
      <c r="F49" s="20"/>
      <c r="G49" s="20"/>
      <c r="H49" s="20"/>
      <c r="I49" s="199"/>
      <c r="J49" s="20"/>
      <c r="K49" s="20"/>
      <c r="L49" s="20"/>
      <c r="M49" s="20"/>
      <c r="N49" s="21"/>
      <c r="O49" s="21"/>
      <c r="P49" s="21"/>
      <c r="Q49" s="21"/>
      <c r="R49" s="21"/>
      <c r="S49" s="21"/>
      <c r="T49" s="21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0"/>
      <c r="AL49" s="20"/>
      <c r="AM49" s="20"/>
      <c r="AN49" s="20"/>
      <c r="AO49" s="20"/>
      <c r="AP49" s="20"/>
      <c r="AQ49" s="20"/>
      <c r="AR49" s="20"/>
      <c r="AS49" s="200"/>
      <c r="AT49" s="20"/>
      <c r="AU49" s="20"/>
      <c r="AV49" s="20"/>
      <c r="AW49" s="20"/>
      <c r="AX49" s="20"/>
      <c r="AY49" s="20"/>
      <c r="AZ49" s="20"/>
      <c r="BA49" s="20"/>
      <c r="BB49" s="20"/>
      <c r="BC49" s="200"/>
      <c r="BD49" s="20"/>
      <c r="BE49" s="20"/>
      <c r="BF49" s="20"/>
      <c r="BG49" s="20"/>
      <c r="BH49" s="20"/>
      <c r="BI49" s="20"/>
      <c r="BJ49" s="20"/>
      <c r="BK49" s="20"/>
      <c r="BL49" s="20"/>
      <c r="BM49" s="181">
        <f t="shared" si="73"/>
        <v>0</v>
      </c>
      <c r="BN49" s="24"/>
      <c r="BO49" s="179"/>
      <c r="BP49" s="24">
        <v>43028</v>
      </c>
      <c r="BQ49" s="194" t="s">
        <v>330</v>
      </c>
      <c r="BR49" s="22">
        <f t="shared" si="76"/>
        <v>360</v>
      </c>
      <c r="BS49" s="193">
        <f t="shared" si="77"/>
        <v>43388</v>
      </c>
    </row>
    <row r="50" spans="1:71" s="22" customFormat="1" ht="409.5" customHeight="1" x14ac:dyDescent="0.25">
      <c r="A50" s="20"/>
      <c r="B50" s="192"/>
      <c r="C50" s="29"/>
      <c r="D50" s="29"/>
      <c r="E50" s="20"/>
      <c r="F50" s="20"/>
      <c r="G50" s="20"/>
      <c r="H50" s="20"/>
      <c r="I50" s="199"/>
      <c r="J50" s="20"/>
      <c r="K50" s="20"/>
      <c r="L50" s="20"/>
      <c r="M50" s="20"/>
      <c r="N50" s="21"/>
      <c r="O50" s="21"/>
      <c r="P50" s="21"/>
      <c r="Q50" s="21"/>
      <c r="R50" s="21"/>
      <c r="S50" s="21"/>
      <c r="T50" s="21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0"/>
      <c r="AL50" s="20"/>
      <c r="AM50" s="20"/>
      <c r="AN50" s="20"/>
      <c r="AO50" s="20"/>
      <c r="AP50" s="20"/>
      <c r="AQ50" s="20"/>
      <c r="AR50" s="20"/>
      <c r="AS50" s="200"/>
      <c r="AT50" s="20"/>
      <c r="AU50" s="20"/>
      <c r="AV50" s="20"/>
      <c r="AW50" s="20"/>
      <c r="AX50" s="20"/>
      <c r="AY50" s="20"/>
      <c r="AZ50" s="20"/>
      <c r="BA50" s="20"/>
      <c r="BB50" s="20"/>
      <c r="BC50" s="200"/>
      <c r="BD50" s="20"/>
      <c r="BE50" s="20"/>
      <c r="BF50" s="20"/>
      <c r="BG50" s="20"/>
      <c r="BH50" s="20"/>
      <c r="BI50" s="20"/>
      <c r="BJ50" s="20"/>
      <c r="BK50" s="20"/>
      <c r="BL50" s="20"/>
      <c r="BM50" s="181">
        <f t="shared" si="73"/>
        <v>0</v>
      </c>
      <c r="BN50" s="24"/>
      <c r="BO50" s="179"/>
      <c r="BP50" s="24">
        <v>43033</v>
      </c>
      <c r="BQ50" s="194" t="s">
        <v>330</v>
      </c>
      <c r="BR50" s="22">
        <f t="shared" si="76"/>
        <v>360</v>
      </c>
      <c r="BS50" s="193">
        <f t="shared" si="77"/>
        <v>43393</v>
      </c>
    </row>
    <row r="51" spans="1:71" s="22" customFormat="1" ht="212.25" customHeight="1" x14ac:dyDescent="0.25">
      <c r="A51" s="20"/>
      <c r="B51" s="192"/>
      <c r="C51" s="29"/>
      <c r="D51" s="29"/>
      <c r="E51" s="20"/>
      <c r="F51" s="20"/>
      <c r="G51" s="20"/>
      <c r="H51" s="20"/>
      <c r="I51" s="199"/>
      <c r="J51" s="20"/>
      <c r="K51" s="20"/>
      <c r="L51" s="20"/>
      <c r="M51" s="20"/>
      <c r="N51" s="21"/>
      <c r="O51" s="21"/>
      <c r="P51" s="21"/>
      <c r="Q51" s="21"/>
      <c r="R51" s="21"/>
      <c r="S51" s="21"/>
      <c r="T51" s="21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0"/>
      <c r="AL51" s="20"/>
      <c r="AM51" s="20"/>
      <c r="AN51" s="20"/>
      <c r="AO51" s="20"/>
      <c r="AP51" s="20"/>
      <c r="AQ51" s="20"/>
      <c r="AR51" s="20"/>
      <c r="AS51" s="200"/>
      <c r="AT51" s="20"/>
      <c r="AU51" s="20"/>
      <c r="AV51" s="20"/>
      <c r="AW51" s="20"/>
      <c r="AX51" s="20"/>
      <c r="AY51" s="20"/>
      <c r="AZ51" s="20"/>
      <c r="BA51" s="20"/>
      <c r="BB51" s="20"/>
      <c r="BC51" s="200"/>
      <c r="BD51" s="20"/>
      <c r="BE51" s="20"/>
      <c r="BF51" s="20"/>
      <c r="BG51" s="20"/>
      <c r="BH51" s="20"/>
      <c r="BI51" s="20"/>
      <c r="BJ51" s="20"/>
      <c r="BK51" s="20"/>
      <c r="BL51" s="20"/>
      <c r="BM51" s="181">
        <f t="shared" si="73"/>
        <v>0</v>
      </c>
      <c r="BN51" s="24"/>
      <c r="BO51" s="179"/>
      <c r="BP51" s="24">
        <v>43018</v>
      </c>
      <c r="BQ51" s="194" t="s">
        <v>331</v>
      </c>
      <c r="BR51" s="22">
        <f t="shared" si="76"/>
        <v>180</v>
      </c>
      <c r="BS51" s="193">
        <f t="shared" si="77"/>
        <v>43198</v>
      </c>
    </row>
    <row r="52" spans="1:71" s="22" customFormat="1" ht="231.75" customHeight="1" x14ac:dyDescent="0.25">
      <c r="A52" s="20"/>
      <c r="B52" s="192"/>
      <c r="C52" s="29"/>
      <c r="D52" s="29"/>
      <c r="E52" s="20"/>
      <c r="F52" s="20"/>
      <c r="G52" s="20"/>
      <c r="H52" s="20"/>
      <c r="I52" s="199"/>
      <c r="J52" s="20"/>
      <c r="K52" s="20"/>
      <c r="L52" s="20"/>
      <c r="M52" s="20"/>
      <c r="N52" s="21"/>
      <c r="O52" s="21"/>
      <c r="P52" s="21"/>
      <c r="Q52" s="21"/>
      <c r="R52" s="21"/>
      <c r="S52" s="21"/>
      <c r="T52" s="21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0"/>
      <c r="AL52" s="20"/>
      <c r="AM52" s="20"/>
      <c r="AN52" s="20"/>
      <c r="AO52" s="20"/>
      <c r="AP52" s="20"/>
      <c r="AQ52" s="20"/>
      <c r="AR52" s="20"/>
      <c r="AS52" s="200"/>
      <c r="AT52" s="20"/>
      <c r="AU52" s="20"/>
      <c r="AV52" s="20"/>
      <c r="AW52" s="20"/>
      <c r="AX52" s="20"/>
      <c r="AY52" s="20"/>
      <c r="AZ52" s="20"/>
      <c r="BA52" s="20"/>
      <c r="BB52" s="20"/>
      <c r="BC52" s="200"/>
      <c r="BD52" s="20"/>
      <c r="BE52" s="20"/>
      <c r="BF52" s="20"/>
      <c r="BG52" s="20"/>
      <c r="BH52" s="20"/>
      <c r="BI52" s="20"/>
      <c r="BJ52" s="20"/>
      <c r="BK52" s="20"/>
      <c r="BL52" s="20"/>
      <c r="BM52" s="181">
        <f t="shared" si="73"/>
        <v>0</v>
      </c>
      <c r="BN52" s="24"/>
      <c r="BO52" s="179"/>
      <c r="BP52" s="24">
        <v>43031</v>
      </c>
      <c r="BQ52" s="194" t="s">
        <v>331</v>
      </c>
      <c r="BR52" s="22">
        <f t="shared" si="76"/>
        <v>180</v>
      </c>
      <c r="BS52" s="193">
        <f t="shared" si="77"/>
        <v>43211</v>
      </c>
    </row>
    <row r="53" spans="1:71" s="22" customFormat="1" ht="216.75" customHeight="1" x14ac:dyDescent="0.25">
      <c r="A53" s="20"/>
      <c r="B53" s="192"/>
      <c r="C53" s="29"/>
      <c r="D53" s="29"/>
      <c r="E53" s="20"/>
      <c r="F53" s="20"/>
      <c r="G53" s="20"/>
      <c r="H53" s="20"/>
      <c r="I53" s="199"/>
      <c r="J53" s="20"/>
      <c r="K53" s="20"/>
      <c r="L53" s="20"/>
      <c r="M53" s="20"/>
      <c r="N53" s="21"/>
      <c r="O53" s="21"/>
      <c r="P53" s="21"/>
      <c r="Q53" s="21"/>
      <c r="R53" s="21"/>
      <c r="S53" s="21"/>
      <c r="T53" s="21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0"/>
      <c r="AL53" s="20"/>
      <c r="AM53" s="20"/>
      <c r="AN53" s="20"/>
      <c r="AO53" s="20"/>
      <c r="AP53" s="20"/>
      <c r="AQ53" s="20"/>
      <c r="AR53" s="20"/>
      <c r="AS53" s="200"/>
      <c r="AT53" s="20"/>
      <c r="AU53" s="20"/>
      <c r="AV53" s="20"/>
      <c r="AW53" s="20"/>
      <c r="AX53" s="20"/>
      <c r="AY53" s="20"/>
      <c r="AZ53" s="20"/>
      <c r="BA53" s="20"/>
      <c r="BB53" s="20"/>
      <c r="BC53" s="200"/>
      <c r="BD53" s="21"/>
      <c r="BE53" s="20"/>
      <c r="BF53" s="20"/>
      <c r="BG53" s="20"/>
      <c r="BH53" s="20"/>
      <c r="BI53" s="20"/>
      <c r="BJ53" s="20"/>
      <c r="BK53" s="20"/>
      <c r="BL53" s="20"/>
      <c r="BM53" s="181">
        <f t="shared" si="73"/>
        <v>0</v>
      </c>
      <c r="BN53" s="24"/>
      <c r="BO53" s="179"/>
      <c r="BP53" s="24">
        <v>43032</v>
      </c>
      <c r="BQ53" s="194" t="s">
        <v>331</v>
      </c>
      <c r="BR53" s="22">
        <f t="shared" si="76"/>
        <v>180</v>
      </c>
      <c r="BS53" s="193">
        <f t="shared" si="77"/>
        <v>43212</v>
      </c>
    </row>
    <row r="54" spans="1:71" s="22" customFormat="1" ht="261.75" customHeight="1" x14ac:dyDescent="0.25">
      <c r="A54" s="20"/>
      <c r="B54" s="192"/>
      <c r="C54" s="29"/>
      <c r="D54" s="29"/>
      <c r="E54" s="20"/>
      <c r="F54" s="20"/>
      <c r="G54" s="20"/>
      <c r="H54" s="20"/>
      <c r="I54" s="199"/>
      <c r="J54" s="20"/>
      <c r="K54" s="20"/>
      <c r="L54" s="20"/>
      <c r="M54" s="20"/>
      <c r="N54" s="21"/>
      <c r="O54" s="21"/>
      <c r="P54" s="21"/>
      <c r="Q54" s="21"/>
      <c r="R54" s="21"/>
      <c r="S54" s="21"/>
      <c r="T54" s="21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0"/>
      <c r="AL54" s="20"/>
      <c r="AM54" s="20"/>
      <c r="AN54" s="20"/>
      <c r="AO54" s="20"/>
      <c r="AP54" s="20"/>
      <c r="AQ54" s="20"/>
      <c r="AR54" s="20"/>
      <c r="AS54" s="200"/>
      <c r="AT54" s="20"/>
      <c r="AU54" s="20"/>
      <c r="AV54" s="20"/>
      <c r="AW54" s="20"/>
      <c r="AX54" s="20"/>
      <c r="AY54" s="20"/>
      <c r="AZ54" s="20"/>
      <c r="BA54" s="20"/>
      <c r="BB54" s="20"/>
      <c r="BC54" s="200"/>
      <c r="BD54" s="20"/>
      <c r="BE54" s="20"/>
      <c r="BF54" s="20"/>
      <c r="BG54" s="20"/>
      <c r="BH54" s="20"/>
      <c r="BI54" s="20"/>
      <c r="BJ54" s="20"/>
      <c r="BK54" s="20"/>
      <c r="BL54" s="20"/>
      <c r="BM54" s="181">
        <f t="shared" si="73"/>
        <v>0</v>
      </c>
      <c r="BN54" s="24"/>
      <c r="BO54" s="179"/>
      <c r="BP54" s="24">
        <v>43031</v>
      </c>
      <c r="BQ54" s="194" t="s">
        <v>331</v>
      </c>
      <c r="BR54" s="22">
        <f t="shared" si="76"/>
        <v>180</v>
      </c>
      <c r="BS54" s="193">
        <f t="shared" si="77"/>
        <v>43211</v>
      </c>
    </row>
    <row r="55" spans="1:71" s="22" customFormat="1" ht="214.5" customHeight="1" x14ac:dyDescent="0.25">
      <c r="A55" s="20"/>
      <c r="B55" s="192"/>
      <c r="C55" s="29"/>
      <c r="D55" s="29"/>
      <c r="E55" s="20"/>
      <c r="F55" s="20"/>
      <c r="G55" s="20"/>
      <c r="H55" s="20"/>
      <c r="I55" s="199"/>
      <c r="J55" s="20"/>
      <c r="K55" s="20"/>
      <c r="L55" s="20"/>
      <c r="M55" s="20"/>
      <c r="N55" s="20"/>
      <c r="O55" s="20"/>
      <c r="P55" s="23"/>
      <c r="Q55" s="23"/>
      <c r="R55" s="23"/>
      <c r="S55" s="23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0"/>
      <c r="AL55" s="20"/>
      <c r="AM55" s="20"/>
      <c r="AN55" s="20"/>
      <c r="AO55" s="20"/>
      <c r="AP55" s="20"/>
      <c r="AQ55" s="20"/>
      <c r="AR55" s="20"/>
      <c r="AS55" s="200"/>
      <c r="AT55" s="20"/>
      <c r="AU55" s="20"/>
      <c r="AV55" s="20"/>
      <c r="AW55" s="20"/>
      <c r="AX55" s="20"/>
      <c r="AY55" s="20"/>
      <c r="AZ55" s="20"/>
      <c r="BA55" s="20"/>
      <c r="BB55" s="20"/>
      <c r="BC55" s="200"/>
      <c r="BD55" s="20"/>
      <c r="BE55" s="20"/>
      <c r="BF55" s="20"/>
      <c r="BG55" s="20"/>
      <c r="BH55" s="20"/>
      <c r="BI55" s="20"/>
      <c r="BJ55" s="20"/>
      <c r="BK55" s="20"/>
      <c r="BL55" s="20"/>
      <c r="BM55" s="181">
        <f t="shared" si="73"/>
        <v>0</v>
      </c>
      <c r="BN55" s="24"/>
      <c r="BO55" s="179"/>
      <c r="BP55" s="26">
        <v>43026</v>
      </c>
      <c r="BQ55" s="194" t="s">
        <v>331</v>
      </c>
      <c r="BR55" s="22">
        <f t="shared" si="76"/>
        <v>180</v>
      </c>
      <c r="BS55" s="193">
        <f t="shared" si="77"/>
        <v>43206</v>
      </c>
    </row>
    <row r="56" spans="1:71" s="22" customFormat="1" ht="194.25" customHeight="1" x14ac:dyDescent="0.25">
      <c r="A56" s="20"/>
      <c r="B56" s="192"/>
      <c r="C56" s="29"/>
      <c r="D56" s="29"/>
      <c r="E56" s="20"/>
      <c r="F56" s="20"/>
      <c r="G56" s="20"/>
      <c r="H56" s="20"/>
      <c r="I56" s="199"/>
      <c r="J56" s="20"/>
      <c r="K56" s="20"/>
      <c r="L56" s="20"/>
      <c r="M56" s="20"/>
      <c r="N56" s="23"/>
      <c r="O56" s="23"/>
      <c r="P56" s="23"/>
      <c r="Q56" s="23"/>
      <c r="R56" s="23"/>
      <c r="S56" s="23"/>
      <c r="T56" s="23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1"/>
      <c r="AI56" s="21"/>
      <c r="AJ56" s="20"/>
      <c r="AK56" s="200"/>
      <c r="AL56" s="21"/>
      <c r="AM56" s="21"/>
      <c r="AN56" s="20"/>
      <c r="AO56" s="20"/>
      <c r="AP56" s="20"/>
      <c r="AQ56" s="20"/>
      <c r="AR56" s="20"/>
      <c r="AS56" s="200"/>
      <c r="AT56" s="20"/>
      <c r="AU56" s="20"/>
      <c r="AV56" s="20"/>
      <c r="AW56" s="20"/>
      <c r="AX56" s="20"/>
      <c r="AY56" s="20"/>
      <c r="AZ56" s="20"/>
      <c r="BA56" s="20"/>
      <c r="BB56" s="23"/>
      <c r="BC56" s="200"/>
      <c r="BD56" s="20"/>
      <c r="BE56" s="20"/>
      <c r="BF56" s="20"/>
      <c r="BG56" s="20"/>
      <c r="BH56" s="20"/>
      <c r="BI56" s="20"/>
      <c r="BJ56" s="20"/>
      <c r="BK56" s="20"/>
      <c r="BL56" s="20"/>
      <c r="BM56" s="181">
        <f t="shared" si="73"/>
        <v>0</v>
      </c>
      <c r="BN56" s="24"/>
      <c r="BO56" s="179"/>
      <c r="BP56" s="195">
        <v>43025</v>
      </c>
      <c r="BQ56" s="194" t="s">
        <v>331</v>
      </c>
      <c r="BR56" s="22">
        <f t="shared" ref="BR56:BR98" si="78">BQ56*30</f>
        <v>180</v>
      </c>
      <c r="BS56" s="193">
        <f t="shared" ref="BS56:BS98" si="79">BP56+BR56</f>
        <v>43205</v>
      </c>
    </row>
    <row r="57" spans="1:71" s="22" customFormat="1" ht="194.25" customHeight="1" x14ac:dyDescent="0.25">
      <c r="A57" s="20"/>
      <c r="B57" s="192"/>
      <c r="C57" s="20"/>
      <c r="D57" s="20"/>
      <c r="E57" s="20"/>
      <c r="F57" s="20"/>
      <c r="G57" s="20"/>
      <c r="H57" s="20"/>
      <c r="I57" s="199"/>
      <c r="J57" s="20"/>
      <c r="K57" s="20"/>
      <c r="L57" s="20"/>
      <c r="M57" s="20"/>
      <c r="N57" s="23"/>
      <c r="O57" s="23"/>
      <c r="P57" s="23"/>
      <c r="Q57" s="23"/>
      <c r="R57" s="23"/>
      <c r="S57" s="23"/>
      <c r="T57" s="23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1"/>
      <c r="AI57" s="21"/>
      <c r="AJ57" s="20"/>
      <c r="AK57" s="200"/>
      <c r="AL57" s="21"/>
      <c r="AM57" s="21"/>
      <c r="AN57" s="20"/>
      <c r="AO57" s="20"/>
      <c r="AP57" s="20"/>
      <c r="AQ57" s="20"/>
      <c r="AR57" s="20"/>
      <c r="AS57" s="200"/>
      <c r="AT57" s="20"/>
      <c r="AU57" s="20"/>
      <c r="AV57" s="20"/>
      <c r="AW57" s="20"/>
      <c r="AX57" s="20"/>
      <c r="AY57" s="20"/>
      <c r="AZ57" s="20"/>
      <c r="BA57" s="20"/>
      <c r="BB57" s="20"/>
      <c r="BC57" s="200"/>
      <c r="BD57" s="20"/>
      <c r="BE57" s="20"/>
      <c r="BF57" s="20"/>
      <c r="BG57" s="20"/>
      <c r="BH57" s="20"/>
      <c r="BI57" s="20"/>
      <c r="BJ57" s="20"/>
      <c r="BK57" s="20"/>
      <c r="BL57" s="20"/>
      <c r="BM57" s="181">
        <f t="shared" si="73"/>
        <v>0</v>
      </c>
      <c r="BN57" s="24"/>
      <c r="BO57" s="179"/>
      <c r="BP57" s="195">
        <v>43025</v>
      </c>
      <c r="BQ57" s="194" t="s">
        <v>331</v>
      </c>
      <c r="BR57" s="22">
        <f t="shared" si="78"/>
        <v>180</v>
      </c>
      <c r="BS57" s="193">
        <f t="shared" si="79"/>
        <v>43205</v>
      </c>
    </row>
    <row r="58" spans="1:71" s="22" customFormat="1" ht="194.25" customHeight="1" x14ac:dyDescent="0.25">
      <c r="A58" s="20"/>
      <c r="B58" s="192"/>
      <c r="C58" s="20"/>
      <c r="D58" s="20"/>
      <c r="E58" s="20"/>
      <c r="F58" s="20"/>
      <c r="G58" s="20"/>
      <c r="H58" s="20"/>
      <c r="I58" s="199"/>
      <c r="J58" s="20"/>
      <c r="K58" s="20"/>
      <c r="L58" s="20"/>
      <c r="M58" s="20"/>
      <c r="N58" s="20"/>
      <c r="O58" s="20"/>
      <c r="P58" s="23"/>
      <c r="Q58" s="23"/>
      <c r="R58" s="23"/>
      <c r="S58" s="23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1"/>
      <c r="AI58" s="21"/>
      <c r="AJ58" s="20"/>
      <c r="AK58" s="200"/>
      <c r="AL58" s="21"/>
      <c r="AM58" s="21"/>
      <c r="AN58" s="20"/>
      <c r="AO58" s="20"/>
      <c r="AP58" s="20"/>
      <c r="AQ58" s="20"/>
      <c r="AR58" s="20"/>
      <c r="AS58" s="200"/>
      <c r="AT58" s="20"/>
      <c r="AU58" s="20"/>
      <c r="AV58" s="20"/>
      <c r="AW58" s="20"/>
      <c r="AX58" s="20"/>
      <c r="AY58" s="20"/>
      <c r="AZ58" s="20"/>
      <c r="BA58" s="20"/>
      <c r="BB58" s="20"/>
      <c r="BC58" s="200"/>
      <c r="BD58" s="20"/>
      <c r="BE58" s="20"/>
      <c r="BF58" s="20"/>
      <c r="BG58" s="20"/>
      <c r="BH58" s="20"/>
      <c r="BI58" s="20"/>
      <c r="BJ58" s="20"/>
      <c r="BK58" s="20"/>
      <c r="BL58" s="20"/>
      <c r="BM58" s="181">
        <f t="shared" si="73"/>
        <v>0</v>
      </c>
      <c r="BN58" s="24"/>
      <c r="BO58" s="179"/>
      <c r="BP58" s="195">
        <v>43027</v>
      </c>
      <c r="BQ58" s="194" t="s">
        <v>331</v>
      </c>
      <c r="BR58" s="22">
        <f t="shared" si="78"/>
        <v>180</v>
      </c>
      <c r="BS58" s="193">
        <f t="shared" si="79"/>
        <v>43207</v>
      </c>
    </row>
    <row r="59" spans="1:71" s="22" customFormat="1" ht="194.25" customHeight="1" x14ac:dyDescent="0.25">
      <c r="A59" s="20"/>
      <c r="B59" s="192"/>
      <c r="C59" s="20"/>
      <c r="D59" s="20"/>
      <c r="E59" s="20"/>
      <c r="F59" s="20"/>
      <c r="G59" s="20"/>
      <c r="H59" s="20"/>
      <c r="I59" s="199"/>
      <c r="J59" s="20"/>
      <c r="K59" s="20"/>
      <c r="L59" s="20"/>
      <c r="M59" s="20"/>
      <c r="N59" s="23"/>
      <c r="O59" s="23"/>
      <c r="P59" s="23"/>
      <c r="Q59" s="23"/>
      <c r="R59" s="23"/>
      <c r="S59" s="23"/>
      <c r="T59" s="23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1"/>
      <c r="AI59" s="21"/>
      <c r="AJ59" s="20"/>
      <c r="AK59" s="200"/>
      <c r="AL59" s="21"/>
      <c r="AM59" s="21"/>
      <c r="AN59" s="20"/>
      <c r="AO59" s="20"/>
      <c r="AP59" s="20"/>
      <c r="AQ59" s="20"/>
      <c r="AR59" s="20"/>
      <c r="AS59" s="200"/>
      <c r="AT59" s="20"/>
      <c r="AU59" s="20"/>
      <c r="AV59" s="20"/>
      <c r="AW59" s="20"/>
      <c r="AX59" s="20"/>
      <c r="AY59" s="20"/>
      <c r="AZ59" s="20"/>
      <c r="BA59" s="20"/>
      <c r="BB59" s="20"/>
      <c r="BC59" s="200"/>
      <c r="BD59" s="20"/>
      <c r="BE59" s="20"/>
      <c r="BF59" s="20"/>
      <c r="BG59" s="20"/>
      <c r="BH59" s="20"/>
      <c r="BI59" s="20"/>
      <c r="BJ59" s="20"/>
      <c r="BK59" s="20"/>
      <c r="BL59" s="20"/>
      <c r="BM59" s="181">
        <f t="shared" si="73"/>
        <v>0</v>
      </c>
      <c r="BN59" s="24"/>
      <c r="BO59" s="179"/>
      <c r="BP59" s="195">
        <v>43041</v>
      </c>
      <c r="BQ59" s="194" t="s">
        <v>331</v>
      </c>
      <c r="BR59" s="22">
        <f t="shared" si="78"/>
        <v>180</v>
      </c>
      <c r="BS59" s="193">
        <f t="shared" si="79"/>
        <v>43221</v>
      </c>
    </row>
    <row r="60" spans="1:71" s="22" customFormat="1" ht="194.25" customHeight="1" x14ac:dyDescent="0.25">
      <c r="A60" s="20"/>
      <c r="B60" s="192"/>
      <c r="C60" s="20"/>
      <c r="D60" s="20"/>
      <c r="E60" s="20"/>
      <c r="F60" s="20"/>
      <c r="G60" s="20"/>
      <c r="H60" s="20"/>
      <c r="I60" s="199"/>
      <c r="J60" s="20"/>
      <c r="K60" s="20"/>
      <c r="L60" s="20"/>
      <c r="M60" s="20"/>
      <c r="N60" s="20"/>
      <c r="O60" s="20"/>
      <c r="P60" s="23"/>
      <c r="Q60" s="23"/>
      <c r="R60" s="23"/>
      <c r="S60" s="23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1"/>
      <c r="AI60" s="21"/>
      <c r="AJ60" s="20"/>
      <c r="AK60" s="200"/>
      <c r="AL60" s="21"/>
      <c r="AM60" s="21"/>
      <c r="AN60" s="20"/>
      <c r="AO60" s="20"/>
      <c r="AP60" s="20"/>
      <c r="AQ60" s="20"/>
      <c r="AR60" s="20"/>
      <c r="AS60" s="200"/>
      <c r="AT60" s="20"/>
      <c r="AU60" s="20"/>
      <c r="AV60" s="20"/>
      <c r="AW60" s="20"/>
      <c r="AX60" s="20"/>
      <c r="AY60" s="20"/>
      <c r="AZ60" s="20"/>
      <c r="BA60" s="20"/>
      <c r="BB60" s="20"/>
      <c r="BC60" s="200"/>
      <c r="BD60" s="20"/>
      <c r="BE60" s="20"/>
      <c r="BF60" s="20"/>
      <c r="BG60" s="20"/>
      <c r="BH60" s="20"/>
      <c r="BI60" s="20"/>
      <c r="BJ60" s="20"/>
      <c r="BK60" s="20"/>
      <c r="BL60" s="20"/>
      <c r="BM60" s="181">
        <f t="shared" si="73"/>
        <v>0</v>
      </c>
      <c r="BN60" s="24"/>
      <c r="BO60" s="179"/>
      <c r="BP60" s="195">
        <v>43027</v>
      </c>
      <c r="BQ60" s="194" t="s">
        <v>331</v>
      </c>
      <c r="BR60" s="22">
        <f t="shared" si="78"/>
        <v>180</v>
      </c>
      <c r="BS60" s="193">
        <f t="shared" si="79"/>
        <v>43207</v>
      </c>
    </row>
    <row r="61" spans="1:71" s="22" customFormat="1" ht="194.25" customHeight="1" x14ac:dyDescent="0.25">
      <c r="A61" s="20"/>
      <c r="B61" s="192"/>
      <c r="C61" s="20"/>
      <c r="D61" s="20"/>
      <c r="E61" s="20"/>
      <c r="F61" s="20"/>
      <c r="G61" s="20"/>
      <c r="H61" s="20"/>
      <c r="I61" s="199"/>
      <c r="J61" s="20"/>
      <c r="K61" s="20"/>
      <c r="L61" s="20"/>
      <c r="M61" s="20"/>
      <c r="N61" s="20"/>
      <c r="O61" s="20"/>
      <c r="P61" s="23"/>
      <c r="Q61" s="23"/>
      <c r="R61" s="23"/>
      <c r="S61" s="23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1"/>
      <c r="AI61" s="21"/>
      <c r="AJ61" s="20"/>
      <c r="AK61" s="200"/>
      <c r="AL61" s="21"/>
      <c r="AM61" s="21"/>
      <c r="AN61" s="20"/>
      <c r="AO61" s="20"/>
      <c r="AP61" s="20"/>
      <c r="AQ61" s="20"/>
      <c r="AR61" s="20"/>
      <c r="AS61" s="200"/>
      <c r="AT61" s="20"/>
      <c r="AU61" s="20"/>
      <c r="AV61" s="20"/>
      <c r="AW61" s="20"/>
      <c r="AX61" s="20"/>
      <c r="AY61" s="20"/>
      <c r="AZ61" s="20"/>
      <c r="BA61" s="20"/>
      <c r="BB61" s="20"/>
      <c r="BC61" s="200"/>
      <c r="BD61" s="20"/>
      <c r="BE61" s="20"/>
      <c r="BF61" s="20"/>
      <c r="BG61" s="20"/>
      <c r="BH61" s="20"/>
      <c r="BI61" s="20"/>
      <c r="BJ61" s="20"/>
      <c r="BK61" s="20"/>
      <c r="BL61" s="20"/>
      <c r="BM61" s="181">
        <f t="shared" si="73"/>
        <v>0</v>
      </c>
      <c r="BN61" s="24"/>
      <c r="BO61" s="179"/>
      <c r="BP61" s="195">
        <v>43032</v>
      </c>
      <c r="BQ61" s="194" t="s">
        <v>331</v>
      </c>
      <c r="BR61" s="22">
        <f t="shared" si="78"/>
        <v>180</v>
      </c>
      <c r="BS61" s="193">
        <f t="shared" si="79"/>
        <v>43212</v>
      </c>
    </row>
    <row r="62" spans="1:71" s="22" customFormat="1" ht="186.75" customHeight="1" x14ac:dyDescent="0.25">
      <c r="A62" s="20"/>
      <c r="B62" s="192"/>
      <c r="C62" s="20"/>
      <c r="D62" s="20"/>
      <c r="E62" s="20"/>
      <c r="F62" s="20"/>
      <c r="G62" s="20"/>
      <c r="H62" s="20"/>
      <c r="I62" s="199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1"/>
      <c r="AI62" s="21"/>
      <c r="AJ62" s="20"/>
      <c r="AK62" s="200"/>
      <c r="AL62" s="21"/>
      <c r="AM62" s="21"/>
      <c r="AN62" s="20"/>
      <c r="AO62" s="20"/>
      <c r="AP62" s="20"/>
      <c r="AQ62" s="20"/>
      <c r="AR62" s="20"/>
      <c r="AS62" s="200"/>
      <c r="AT62" s="20"/>
      <c r="AU62" s="20"/>
      <c r="AV62" s="20"/>
      <c r="AW62" s="20"/>
      <c r="AX62" s="20"/>
      <c r="AY62" s="20"/>
      <c r="AZ62" s="20"/>
      <c r="BA62" s="20"/>
      <c r="BB62" s="20"/>
      <c r="BC62" s="200"/>
      <c r="BD62" s="20"/>
      <c r="BE62" s="20"/>
      <c r="BF62" s="20"/>
      <c r="BG62" s="20"/>
      <c r="BH62" s="20"/>
      <c r="BI62" s="20"/>
      <c r="BJ62" s="20"/>
      <c r="BK62" s="20"/>
      <c r="BL62" s="20"/>
      <c r="BM62" s="181">
        <f t="shared" si="73"/>
        <v>0</v>
      </c>
      <c r="BN62" s="24"/>
      <c r="BO62" s="179"/>
      <c r="BP62" s="195">
        <v>43024</v>
      </c>
      <c r="BQ62" s="194" t="s">
        <v>331</v>
      </c>
      <c r="BR62" s="22">
        <f t="shared" si="78"/>
        <v>180</v>
      </c>
      <c r="BS62" s="193">
        <f t="shared" si="79"/>
        <v>43204</v>
      </c>
    </row>
    <row r="63" spans="1:71" s="22" customFormat="1" ht="409.6" customHeight="1" x14ac:dyDescent="0.25">
      <c r="A63" s="20"/>
      <c r="B63" s="192"/>
      <c r="C63" s="20"/>
      <c r="D63" s="20"/>
      <c r="E63" s="20"/>
      <c r="F63" s="20"/>
      <c r="G63" s="20"/>
      <c r="H63" s="20"/>
      <c r="I63" s="199"/>
      <c r="J63" s="20"/>
      <c r="K63" s="20"/>
      <c r="L63" s="20"/>
      <c r="M63" s="20"/>
      <c r="N63" s="23"/>
      <c r="O63" s="23"/>
      <c r="P63" s="23"/>
      <c r="Q63" s="23"/>
      <c r="R63" s="23"/>
      <c r="S63" s="23"/>
      <c r="T63" s="23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0"/>
      <c r="AL63" s="20"/>
      <c r="AM63" s="20"/>
      <c r="AN63" s="20"/>
      <c r="AO63" s="20"/>
      <c r="AP63" s="29"/>
      <c r="AQ63" s="20"/>
      <c r="AR63" s="20"/>
      <c r="AS63" s="200"/>
      <c r="AT63" s="20"/>
      <c r="AU63" s="20"/>
      <c r="AV63" s="20"/>
      <c r="AW63" s="20"/>
      <c r="AX63" s="20"/>
      <c r="AY63" s="20"/>
      <c r="AZ63" s="20"/>
      <c r="BA63" s="20"/>
      <c r="BB63" s="20"/>
      <c r="BC63" s="200"/>
      <c r="BD63" s="20"/>
      <c r="BE63" s="20"/>
      <c r="BF63" s="20"/>
      <c r="BG63" s="20"/>
      <c r="BH63" s="20"/>
      <c r="BI63" s="20"/>
      <c r="BJ63" s="20"/>
      <c r="BK63" s="20"/>
      <c r="BL63" s="20"/>
      <c r="BM63" s="181">
        <f t="shared" si="73"/>
        <v>0</v>
      </c>
      <c r="BN63" s="24"/>
      <c r="BO63" s="179"/>
      <c r="BP63" s="195">
        <v>43031</v>
      </c>
      <c r="BQ63" s="194" t="s">
        <v>331</v>
      </c>
      <c r="BR63" s="22">
        <f t="shared" si="78"/>
        <v>180</v>
      </c>
      <c r="BS63" s="193">
        <f t="shared" si="79"/>
        <v>43211</v>
      </c>
    </row>
    <row r="64" spans="1:71" s="22" customFormat="1" ht="201.75" customHeight="1" x14ac:dyDescent="0.25">
      <c r="A64" s="20"/>
      <c r="B64" s="192"/>
      <c r="C64" s="20"/>
      <c r="D64" s="20"/>
      <c r="E64" s="20"/>
      <c r="F64" s="20"/>
      <c r="G64" s="20"/>
      <c r="H64" s="20"/>
      <c r="I64" s="199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0"/>
      <c r="AL64" s="20"/>
      <c r="AM64" s="20"/>
      <c r="AN64" s="20"/>
      <c r="AO64" s="20"/>
      <c r="AP64" s="29"/>
      <c r="AQ64" s="20"/>
      <c r="AR64" s="20"/>
      <c r="AS64" s="200"/>
      <c r="AT64" s="20"/>
      <c r="AU64" s="20"/>
      <c r="AV64" s="20"/>
      <c r="AW64" s="20"/>
      <c r="AX64" s="20"/>
      <c r="AY64" s="20"/>
      <c r="AZ64" s="20"/>
      <c r="BA64" s="20"/>
      <c r="BB64" s="20"/>
      <c r="BC64" s="200"/>
      <c r="BD64" s="20"/>
      <c r="BE64" s="20"/>
      <c r="BF64" s="20"/>
      <c r="BG64" s="20"/>
      <c r="BH64" s="20"/>
      <c r="BI64" s="20"/>
      <c r="BJ64" s="20"/>
      <c r="BK64" s="20"/>
      <c r="BL64" s="20"/>
      <c r="BM64" s="181">
        <f t="shared" si="73"/>
        <v>0</v>
      </c>
      <c r="BN64" s="24"/>
      <c r="BO64" s="179"/>
      <c r="BP64" s="195">
        <v>43031</v>
      </c>
      <c r="BQ64" s="194" t="s">
        <v>331</v>
      </c>
      <c r="BR64" s="22">
        <f t="shared" si="78"/>
        <v>180</v>
      </c>
      <c r="BS64" s="193">
        <f t="shared" si="79"/>
        <v>43211</v>
      </c>
    </row>
    <row r="65" spans="1:71" s="22" customFormat="1" ht="201.75" customHeight="1" x14ac:dyDescent="0.25">
      <c r="A65" s="20"/>
      <c r="B65" s="192"/>
      <c r="C65" s="20"/>
      <c r="D65" s="20"/>
      <c r="E65" s="20"/>
      <c r="F65" s="20"/>
      <c r="G65" s="20"/>
      <c r="H65" s="20"/>
      <c r="I65" s="199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0"/>
      <c r="AL65" s="20"/>
      <c r="AM65" s="20"/>
      <c r="AN65" s="20"/>
      <c r="AO65" s="20"/>
      <c r="AP65" s="29"/>
      <c r="AQ65" s="20"/>
      <c r="AR65" s="20"/>
      <c r="AS65" s="200"/>
      <c r="AT65" s="20"/>
      <c r="AU65" s="20"/>
      <c r="AV65" s="20"/>
      <c r="AW65" s="20"/>
      <c r="AX65" s="20"/>
      <c r="AY65" s="20"/>
      <c r="AZ65" s="20"/>
      <c r="BA65" s="20"/>
      <c r="BB65" s="20"/>
      <c r="BC65" s="200"/>
      <c r="BD65" s="20"/>
      <c r="BE65" s="20"/>
      <c r="BF65" s="20"/>
      <c r="BG65" s="20"/>
      <c r="BH65" s="20"/>
      <c r="BI65" s="20"/>
      <c r="BJ65" s="20"/>
      <c r="BK65" s="20"/>
      <c r="BL65" s="20"/>
      <c r="BM65" s="181">
        <f t="shared" si="73"/>
        <v>0</v>
      </c>
      <c r="BN65" s="24"/>
      <c r="BO65" s="179"/>
      <c r="BP65" s="195">
        <v>43033</v>
      </c>
      <c r="BQ65" s="194" t="s">
        <v>331</v>
      </c>
      <c r="BR65" s="22">
        <f t="shared" si="78"/>
        <v>180</v>
      </c>
      <c r="BS65" s="193">
        <f t="shared" si="79"/>
        <v>43213</v>
      </c>
    </row>
    <row r="66" spans="1:71" s="22" customFormat="1" ht="201.75" customHeight="1" x14ac:dyDescent="0.25">
      <c r="A66" s="20"/>
      <c r="B66" s="192"/>
      <c r="C66" s="20"/>
      <c r="D66" s="20"/>
      <c r="E66" s="20"/>
      <c r="F66" s="20"/>
      <c r="G66" s="20"/>
      <c r="H66" s="20"/>
      <c r="I66" s="199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0"/>
      <c r="AL66" s="20"/>
      <c r="AM66" s="20"/>
      <c r="AN66" s="20"/>
      <c r="AO66" s="20"/>
      <c r="AP66" s="29"/>
      <c r="AQ66" s="20"/>
      <c r="AR66" s="20"/>
      <c r="AS66" s="200"/>
      <c r="AT66" s="20"/>
      <c r="AU66" s="20"/>
      <c r="AV66" s="20"/>
      <c r="AW66" s="20"/>
      <c r="AX66" s="20"/>
      <c r="AY66" s="20"/>
      <c r="AZ66" s="20"/>
      <c r="BA66" s="20"/>
      <c r="BB66" s="20"/>
      <c r="BC66" s="200"/>
      <c r="BD66" s="20"/>
      <c r="BE66" s="20"/>
      <c r="BF66" s="20"/>
      <c r="BG66" s="20"/>
      <c r="BH66" s="20"/>
      <c r="BI66" s="20"/>
      <c r="BJ66" s="20"/>
      <c r="BK66" s="20"/>
      <c r="BL66" s="20"/>
      <c r="BM66" s="181">
        <f t="shared" ref="BM66:BM83" si="80">V66+X66+Z66+AB66+AD66+AF66+AH66+AL66+AN66+AP66+AR66+AT66+AV66+AX66+AZ66+BB66+BD66+BF66+BH66+BJ66+BL66</f>
        <v>0</v>
      </c>
      <c r="BN66" s="24"/>
      <c r="BO66" s="179"/>
      <c r="BP66" s="195">
        <v>43040</v>
      </c>
      <c r="BQ66" s="194" t="s">
        <v>331</v>
      </c>
      <c r="BR66" s="22">
        <f t="shared" si="78"/>
        <v>180</v>
      </c>
      <c r="BS66" s="193">
        <f t="shared" si="79"/>
        <v>43220</v>
      </c>
    </row>
    <row r="67" spans="1:71" s="22" customFormat="1" ht="201.75" customHeight="1" x14ac:dyDescent="0.25">
      <c r="A67" s="20"/>
      <c r="B67" s="192"/>
      <c r="C67" s="20"/>
      <c r="D67" s="20"/>
      <c r="E67" s="20"/>
      <c r="F67" s="20"/>
      <c r="G67" s="20"/>
      <c r="H67" s="20"/>
      <c r="I67" s="199"/>
      <c r="J67" s="20"/>
      <c r="K67" s="20"/>
      <c r="L67" s="20"/>
      <c r="M67" s="20"/>
      <c r="N67" s="20"/>
      <c r="O67" s="20"/>
      <c r="P67" s="23"/>
      <c r="Q67" s="23"/>
      <c r="R67" s="23"/>
      <c r="S67" s="23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0"/>
      <c r="AL67" s="20"/>
      <c r="AM67" s="20"/>
      <c r="AN67" s="20"/>
      <c r="AO67" s="20"/>
      <c r="AP67" s="29"/>
      <c r="AQ67" s="20"/>
      <c r="AR67" s="20"/>
      <c r="AS67" s="200"/>
      <c r="AT67" s="20"/>
      <c r="AU67" s="20"/>
      <c r="AV67" s="20"/>
      <c r="AW67" s="20"/>
      <c r="AX67" s="20"/>
      <c r="AY67" s="20"/>
      <c r="AZ67" s="20"/>
      <c r="BA67" s="20"/>
      <c r="BB67" s="20"/>
      <c r="BC67" s="200"/>
      <c r="BD67" s="20"/>
      <c r="BE67" s="20"/>
      <c r="BF67" s="20"/>
      <c r="BG67" s="20"/>
      <c r="BH67" s="20"/>
      <c r="BI67" s="20"/>
      <c r="BJ67" s="20"/>
      <c r="BK67" s="20"/>
      <c r="BL67" s="20"/>
      <c r="BM67" s="181">
        <f t="shared" si="80"/>
        <v>0</v>
      </c>
      <c r="BN67" s="24"/>
      <c r="BO67" s="179"/>
      <c r="BP67" s="195">
        <v>43034</v>
      </c>
      <c r="BQ67" s="194" t="s">
        <v>331</v>
      </c>
      <c r="BR67" s="22">
        <f t="shared" si="78"/>
        <v>180</v>
      </c>
      <c r="BS67" s="193">
        <f t="shared" si="79"/>
        <v>43214</v>
      </c>
    </row>
    <row r="68" spans="1:71" s="22" customFormat="1" ht="179.25" customHeight="1" x14ac:dyDescent="0.25">
      <c r="A68" s="20"/>
      <c r="B68" s="192"/>
      <c r="C68" s="20"/>
      <c r="D68" s="20"/>
      <c r="E68" s="20"/>
      <c r="F68" s="20"/>
      <c r="G68" s="20"/>
      <c r="H68" s="20"/>
      <c r="I68" s="199"/>
      <c r="J68" s="20"/>
      <c r="K68" s="20"/>
      <c r="L68" s="20"/>
      <c r="M68" s="20"/>
      <c r="N68" s="23"/>
      <c r="O68" s="23"/>
      <c r="P68" s="23"/>
      <c r="Q68" s="23"/>
      <c r="R68" s="23"/>
      <c r="S68" s="23"/>
      <c r="T68" s="23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0"/>
      <c r="AL68" s="20"/>
      <c r="AM68" s="20"/>
      <c r="AN68" s="20"/>
      <c r="AO68" s="20"/>
      <c r="AP68" s="20"/>
      <c r="AQ68" s="20"/>
      <c r="AR68" s="20"/>
      <c r="AS68" s="200"/>
      <c r="AT68" s="20"/>
      <c r="AU68" s="20"/>
      <c r="AV68" s="20"/>
      <c r="AW68" s="20"/>
      <c r="AX68" s="20"/>
      <c r="AY68" s="20"/>
      <c r="AZ68" s="20"/>
      <c r="BA68" s="20"/>
      <c r="BB68" s="20"/>
      <c r="BC68" s="200"/>
      <c r="BD68" s="20"/>
      <c r="BE68" s="20"/>
      <c r="BF68" s="20"/>
      <c r="BG68" s="20"/>
      <c r="BH68" s="20"/>
      <c r="BI68" s="20"/>
      <c r="BJ68" s="20"/>
      <c r="BK68" s="20"/>
      <c r="BL68" s="20"/>
      <c r="BM68" s="181">
        <f t="shared" si="80"/>
        <v>0</v>
      </c>
      <c r="BN68" s="24"/>
      <c r="BO68" s="179"/>
      <c r="BP68" s="195">
        <v>43034</v>
      </c>
      <c r="BQ68" s="194" t="s">
        <v>331</v>
      </c>
      <c r="BR68" s="22">
        <f t="shared" si="78"/>
        <v>180</v>
      </c>
      <c r="BS68" s="193">
        <f t="shared" si="79"/>
        <v>43214</v>
      </c>
    </row>
    <row r="69" spans="1:71" s="22" customFormat="1" ht="152.25" customHeight="1" x14ac:dyDescent="0.25">
      <c r="A69" s="20"/>
      <c r="B69" s="192"/>
      <c r="C69" s="20"/>
      <c r="D69" s="20"/>
      <c r="E69" s="20"/>
      <c r="F69" s="20"/>
      <c r="G69" s="20"/>
      <c r="H69" s="20"/>
      <c r="I69" s="199"/>
      <c r="J69" s="20"/>
      <c r="K69" s="20"/>
      <c r="L69" s="20"/>
      <c r="M69" s="20"/>
      <c r="N69" s="20"/>
      <c r="O69" s="20"/>
      <c r="P69" s="23"/>
      <c r="Q69" s="23"/>
      <c r="R69" s="23"/>
      <c r="S69" s="23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0"/>
      <c r="AL69" s="20"/>
      <c r="AM69" s="20"/>
      <c r="AN69" s="20"/>
      <c r="AO69" s="20"/>
      <c r="AP69" s="20"/>
      <c r="AQ69" s="20"/>
      <c r="AR69" s="20"/>
      <c r="AS69" s="200"/>
      <c r="AT69" s="20"/>
      <c r="AU69" s="20"/>
      <c r="AV69" s="20"/>
      <c r="AW69" s="20"/>
      <c r="AX69" s="20"/>
      <c r="AY69" s="20"/>
      <c r="AZ69" s="20"/>
      <c r="BA69" s="20"/>
      <c r="BB69" s="20"/>
      <c r="BC69" s="200"/>
      <c r="BD69" s="20"/>
      <c r="BE69" s="20"/>
      <c r="BF69" s="20"/>
      <c r="BG69" s="20"/>
      <c r="BH69" s="20"/>
      <c r="BI69" s="20"/>
      <c r="BJ69" s="20"/>
      <c r="BK69" s="20"/>
      <c r="BL69" s="20"/>
      <c r="BM69" s="181">
        <f t="shared" si="80"/>
        <v>0</v>
      </c>
      <c r="BN69" s="24"/>
      <c r="BO69" s="179"/>
      <c r="BP69" s="195">
        <v>43031</v>
      </c>
      <c r="BQ69" s="194" t="s">
        <v>331</v>
      </c>
      <c r="BR69" s="22">
        <f t="shared" si="78"/>
        <v>180</v>
      </c>
      <c r="BS69" s="193">
        <f t="shared" si="79"/>
        <v>43211</v>
      </c>
    </row>
    <row r="70" spans="1:71" s="22" customFormat="1" ht="237" customHeight="1" x14ac:dyDescent="0.25">
      <c r="A70" s="20"/>
      <c r="B70" s="192"/>
      <c r="C70" s="20"/>
      <c r="D70" s="20"/>
      <c r="E70" s="20"/>
      <c r="F70" s="20"/>
      <c r="G70" s="20"/>
      <c r="H70" s="20"/>
      <c r="I70" s="199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0"/>
      <c r="AL70" s="20"/>
      <c r="AM70" s="20"/>
      <c r="AN70" s="20"/>
      <c r="AO70" s="20"/>
      <c r="AP70" s="20"/>
      <c r="AQ70" s="20"/>
      <c r="AR70" s="20"/>
      <c r="AS70" s="200"/>
      <c r="AT70" s="20"/>
      <c r="AU70" s="20"/>
      <c r="AV70" s="20"/>
      <c r="AW70" s="20"/>
      <c r="AX70" s="20"/>
      <c r="AY70" s="20"/>
      <c r="AZ70" s="20"/>
      <c r="BA70" s="20"/>
      <c r="BB70" s="20"/>
      <c r="BC70" s="200"/>
      <c r="BD70" s="20"/>
      <c r="BE70" s="20"/>
      <c r="BF70" s="20"/>
      <c r="BG70" s="20"/>
      <c r="BH70" s="20"/>
      <c r="BI70" s="20"/>
      <c r="BJ70" s="20"/>
      <c r="BK70" s="20"/>
      <c r="BL70" s="20"/>
      <c r="BM70" s="181">
        <f t="shared" si="80"/>
        <v>0</v>
      </c>
      <c r="BN70" s="24"/>
      <c r="BO70" s="179"/>
      <c r="BP70" s="195">
        <v>43035</v>
      </c>
      <c r="BQ70" s="194" t="s">
        <v>331</v>
      </c>
      <c r="BR70" s="22">
        <f t="shared" si="78"/>
        <v>180</v>
      </c>
      <c r="BS70" s="193">
        <f t="shared" si="79"/>
        <v>43215</v>
      </c>
    </row>
    <row r="71" spans="1:71" s="22" customFormat="1" ht="210" customHeight="1" x14ac:dyDescent="0.25">
      <c r="A71" s="20"/>
      <c r="B71" s="192"/>
      <c r="C71" s="20"/>
      <c r="D71" s="20"/>
      <c r="E71" s="20"/>
      <c r="F71" s="20"/>
      <c r="G71" s="20"/>
      <c r="H71" s="20"/>
      <c r="I71" s="199"/>
      <c r="J71" s="20"/>
      <c r="K71" s="20"/>
      <c r="L71" s="20"/>
      <c r="M71" s="20"/>
      <c r="N71" s="29"/>
      <c r="O71" s="29"/>
      <c r="P71" s="29"/>
      <c r="Q71" s="29"/>
      <c r="R71" s="29"/>
      <c r="S71" s="29"/>
      <c r="T71" s="29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0"/>
      <c r="AL71" s="20"/>
      <c r="AM71" s="20"/>
      <c r="AN71" s="20"/>
      <c r="AO71" s="20"/>
      <c r="AP71" s="20"/>
      <c r="AQ71" s="20"/>
      <c r="AR71" s="20"/>
      <c r="AS71" s="200"/>
      <c r="AT71" s="20"/>
      <c r="AU71" s="20"/>
      <c r="AV71" s="20"/>
      <c r="AW71" s="20"/>
      <c r="AX71" s="20"/>
      <c r="AY71" s="20"/>
      <c r="AZ71" s="20"/>
      <c r="BA71" s="20"/>
      <c r="BB71" s="20"/>
      <c r="BC71" s="200"/>
      <c r="BD71" s="29"/>
      <c r="BE71" s="20"/>
      <c r="BF71" s="20"/>
      <c r="BG71" s="20"/>
      <c r="BH71" s="20"/>
      <c r="BI71" s="20"/>
      <c r="BJ71" s="20"/>
      <c r="BK71" s="20"/>
      <c r="BL71" s="20"/>
      <c r="BM71" s="181">
        <f t="shared" si="80"/>
        <v>0</v>
      </c>
      <c r="BN71" s="24"/>
      <c r="BO71" s="179"/>
      <c r="BP71" s="195">
        <v>43034</v>
      </c>
      <c r="BQ71" s="194" t="s">
        <v>331</v>
      </c>
      <c r="BR71" s="22">
        <f t="shared" si="78"/>
        <v>180</v>
      </c>
      <c r="BS71" s="193">
        <f t="shared" si="79"/>
        <v>43214</v>
      </c>
    </row>
    <row r="72" spans="1:71" s="22" customFormat="1" ht="150" customHeight="1" x14ac:dyDescent="0.25">
      <c r="A72" s="20"/>
      <c r="B72" s="192"/>
      <c r="C72" s="20"/>
      <c r="D72" s="20"/>
      <c r="E72" s="20"/>
      <c r="F72" s="20"/>
      <c r="G72" s="20"/>
      <c r="H72" s="20"/>
      <c r="I72" s="199"/>
      <c r="J72" s="20"/>
      <c r="K72" s="20"/>
      <c r="L72" s="20"/>
      <c r="M72" s="20"/>
      <c r="N72" s="29"/>
      <c r="O72" s="29"/>
      <c r="P72" s="29"/>
      <c r="Q72" s="29"/>
      <c r="R72" s="29"/>
      <c r="S72" s="29"/>
      <c r="T72" s="29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0"/>
      <c r="AL72" s="20"/>
      <c r="AM72" s="20"/>
      <c r="AN72" s="20"/>
      <c r="AO72" s="20"/>
      <c r="AP72" s="20"/>
      <c r="AQ72" s="20"/>
      <c r="AR72" s="20"/>
      <c r="AS72" s="200"/>
      <c r="AT72" s="20"/>
      <c r="AU72" s="20"/>
      <c r="AV72" s="20"/>
      <c r="AW72" s="20"/>
      <c r="AX72" s="20"/>
      <c r="AY72" s="20"/>
      <c r="AZ72" s="20"/>
      <c r="BA72" s="20"/>
      <c r="BB72" s="20"/>
      <c r="BC72" s="200"/>
      <c r="BD72" s="20"/>
      <c r="BE72" s="20"/>
      <c r="BF72" s="20"/>
      <c r="BG72" s="20"/>
      <c r="BH72" s="20"/>
      <c r="BI72" s="20"/>
      <c r="BJ72" s="20"/>
      <c r="BK72" s="20"/>
      <c r="BL72" s="20"/>
      <c r="BM72" s="181">
        <f t="shared" si="80"/>
        <v>0</v>
      </c>
      <c r="BN72" s="24"/>
      <c r="BO72" s="179"/>
      <c r="BP72" s="195">
        <v>43035</v>
      </c>
      <c r="BQ72" s="194" t="s">
        <v>331</v>
      </c>
      <c r="BR72" s="22">
        <f t="shared" si="78"/>
        <v>180</v>
      </c>
      <c r="BS72" s="193">
        <f t="shared" si="79"/>
        <v>43215</v>
      </c>
    </row>
    <row r="73" spans="1:71" s="22" customFormat="1" ht="202.5" customHeight="1" x14ac:dyDescent="0.25">
      <c r="A73" s="20"/>
      <c r="B73" s="192"/>
      <c r="C73" s="20"/>
      <c r="D73" s="20"/>
      <c r="E73" s="20"/>
      <c r="F73" s="20"/>
      <c r="G73" s="20"/>
      <c r="H73" s="20"/>
      <c r="I73" s="199"/>
      <c r="J73" s="20"/>
      <c r="K73" s="20"/>
      <c r="L73" s="20"/>
      <c r="M73" s="20"/>
      <c r="N73" s="20"/>
      <c r="O73" s="20"/>
      <c r="P73" s="29"/>
      <c r="Q73" s="29"/>
      <c r="R73" s="29"/>
      <c r="S73" s="29"/>
      <c r="T73" s="29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0"/>
      <c r="AL73" s="20"/>
      <c r="AM73" s="20"/>
      <c r="AN73" s="20"/>
      <c r="AO73" s="20"/>
      <c r="AP73" s="20"/>
      <c r="AQ73" s="20"/>
      <c r="AR73" s="20"/>
      <c r="AS73" s="200"/>
      <c r="AT73" s="20"/>
      <c r="AU73" s="20"/>
      <c r="AV73" s="20"/>
      <c r="AW73" s="20"/>
      <c r="AX73" s="20"/>
      <c r="AY73" s="20"/>
      <c r="AZ73" s="20"/>
      <c r="BA73" s="20"/>
      <c r="BB73" s="20"/>
      <c r="BC73" s="200"/>
      <c r="BD73" s="29"/>
      <c r="BE73" s="20"/>
      <c r="BF73" s="20"/>
      <c r="BG73" s="20"/>
      <c r="BH73" s="20"/>
      <c r="BI73" s="20"/>
      <c r="BJ73" s="20"/>
      <c r="BK73" s="20"/>
      <c r="BL73" s="20"/>
      <c r="BM73" s="181">
        <f t="shared" si="80"/>
        <v>0</v>
      </c>
      <c r="BN73" s="24"/>
      <c r="BO73" s="179"/>
      <c r="BP73" s="195">
        <v>43041</v>
      </c>
      <c r="BQ73" s="194" t="s">
        <v>331</v>
      </c>
      <c r="BR73" s="22">
        <f t="shared" si="78"/>
        <v>180</v>
      </c>
      <c r="BS73" s="193">
        <f t="shared" si="79"/>
        <v>43221</v>
      </c>
    </row>
    <row r="74" spans="1:71" s="22" customFormat="1" ht="144.75" customHeight="1" x14ac:dyDescent="0.25">
      <c r="A74" s="20"/>
      <c r="B74" s="192"/>
      <c r="C74" s="20"/>
      <c r="D74" s="20"/>
      <c r="E74" s="20"/>
      <c r="F74" s="20"/>
      <c r="G74" s="20"/>
      <c r="H74" s="20"/>
      <c r="I74" s="199"/>
      <c r="J74" s="20"/>
      <c r="K74" s="200"/>
      <c r="L74" s="200"/>
      <c r="M74" s="200"/>
      <c r="N74" s="200"/>
      <c r="O74" s="200"/>
      <c r="P74" s="191"/>
      <c r="Q74" s="191"/>
      <c r="R74" s="191"/>
      <c r="S74" s="191"/>
      <c r="T74" s="191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0"/>
      <c r="AL74" s="20"/>
      <c r="AM74" s="20"/>
      <c r="AN74" s="20"/>
      <c r="AO74" s="20"/>
      <c r="AP74" s="20"/>
      <c r="AQ74" s="20"/>
      <c r="AR74" s="20"/>
      <c r="AS74" s="200"/>
      <c r="AT74" s="20"/>
      <c r="AU74" s="20"/>
      <c r="AV74" s="20"/>
      <c r="AW74" s="20"/>
      <c r="AX74" s="20"/>
      <c r="AY74" s="20"/>
      <c r="AZ74" s="20"/>
      <c r="BA74" s="20"/>
      <c r="BB74" s="20"/>
      <c r="BC74" s="200"/>
      <c r="BD74" s="20"/>
      <c r="BE74" s="20"/>
      <c r="BF74" s="20"/>
      <c r="BG74" s="20"/>
      <c r="BH74" s="20"/>
      <c r="BI74" s="20"/>
      <c r="BJ74" s="20"/>
      <c r="BK74" s="20"/>
      <c r="BL74" s="20"/>
      <c r="BM74" s="181">
        <f t="shared" si="80"/>
        <v>0</v>
      </c>
      <c r="BN74" s="24"/>
      <c r="BO74" s="179"/>
      <c r="BP74" s="195">
        <v>43034</v>
      </c>
      <c r="BQ74" s="194" t="s">
        <v>331</v>
      </c>
      <c r="BR74" s="22">
        <f t="shared" si="78"/>
        <v>180</v>
      </c>
      <c r="BS74" s="193">
        <f t="shared" si="79"/>
        <v>43214</v>
      </c>
    </row>
    <row r="75" spans="1:71" s="22" customFormat="1" ht="223.5" customHeight="1" x14ac:dyDescent="0.25">
      <c r="A75" s="20"/>
      <c r="B75" s="192"/>
      <c r="C75" s="20"/>
      <c r="D75" s="20"/>
      <c r="E75" s="20"/>
      <c r="F75" s="20"/>
      <c r="G75" s="20"/>
      <c r="H75" s="20"/>
      <c r="I75" s="199"/>
      <c r="J75" s="20"/>
      <c r="K75" s="20"/>
      <c r="L75" s="20"/>
      <c r="M75" s="20"/>
      <c r="N75" s="29"/>
      <c r="O75" s="29"/>
      <c r="P75" s="29"/>
      <c r="Q75" s="29"/>
      <c r="R75" s="29"/>
      <c r="S75" s="29"/>
      <c r="T75" s="29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0"/>
      <c r="AL75" s="20"/>
      <c r="AM75" s="20"/>
      <c r="AN75" s="20"/>
      <c r="AO75" s="20"/>
      <c r="AP75" s="20"/>
      <c r="AQ75" s="20"/>
      <c r="AR75" s="20"/>
      <c r="AS75" s="200"/>
      <c r="AT75" s="20"/>
      <c r="AU75" s="20"/>
      <c r="AV75" s="20"/>
      <c r="AW75" s="20"/>
      <c r="AX75" s="20"/>
      <c r="AY75" s="20"/>
      <c r="AZ75" s="20"/>
      <c r="BA75" s="20"/>
      <c r="BB75" s="20"/>
      <c r="BC75" s="200"/>
      <c r="BD75" s="29"/>
      <c r="BE75" s="20"/>
      <c r="BF75" s="20"/>
      <c r="BG75" s="20"/>
      <c r="BH75" s="20"/>
      <c r="BI75" s="20"/>
      <c r="BJ75" s="20"/>
      <c r="BK75" s="20"/>
      <c r="BL75" s="20"/>
      <c r="BM75" s="181">
        <f t="shared" si="80"/>
        <v>0</v>
      </c>
      <c r="BN75" s="24"/>
      <c r="BO75" s="179"/>
      <c r="BP75" s="195">
        <v>43046</v>
      </c>
      <c r="BQ75" s="194" t="s">
        <v>331</v>
      </c>
      <c r="BR75" s="22">
        <f t="shared" si="78"/>
        <v>180</v>
      </c>
      <c r="BS75" s="193">
        <f t="shared" si="79"/>
        <v>43226</v>
      </c>
    </row>
    <row r="76" spans="1:71" s="22" customFormat="1" ht="178.5" customHeight="1" x14ac:dyDescent="0.25">
      <c r="A76" s="20"/>
      <c r="B76" s="192"/>
      <c r="C76" s="20"/>
      <c r="D76" s="20"/>
      <c r="E76" s="20"/>
      <c r="F76" s="20"/>
      <c r="G76" s="20"/>
      <c r="H76" s="20"/>
      <c r="I76" s="199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0"/>
      <c r="AL76" s="20"/>
      <c r="AM76" s="20"/>
      <c r="AN76" s="20"/>
      <c r="AO76" s="20"/>
      <c r="AP76" s="20"/>
      <c r="AQ76" s="20"/>
      <c r="AR76" s="20"/>
      <c r="AS76" s="200"/>
      <c r="AT76" s="20"/>
      <c r="AU76" s="20"/>
      <c r="AV76" s="20"/>
      <c r="AW76" s="20"/>
      <c r="AX76" s="20"/>
      <c r="AY76" s="20"/>
      <c r="AZ76" s="20"/>
      <c r="BA76" s="20"/>
      <c r="BB76" s="20"/>
      <c r="BC76" s="200"/>
      <c r="BD76" s="20"/>
      <c r="BE76" s="20"/>
      <c r="BF76" s="20"/>
      <c r="BG76" s="20"/>
      <c r="BH76" s="20"/>
      <c r="BI76" s="20"/>
      <c r="BJ76" s="20"/>
      <c r="BK76" s="20"/>
      <c r="BL76" s="20"/>
      <c r="BM76" s="181">
        <f t="shared" si="80"/>
        <v>0</v>
      </c>
      <c r="BN76" s="24"/>
      <c r="BO76" s="179"/>
      <c r="BP76" s="195">
        <v>43046</v>
      </c>
      <c r="BQ76" s="194" t="s">
        <v>330</v>
      </c>
      <c r="BR76" s="22">
        <f t="shared" si="78"/>
        <v>360</v>
      </c>
      <c r="BS76" s="193">
        <f t="shared" si="79"/>
        <v>43406</v>
      </c>
    </row>
    <row r="77" spans="1:71" s="22" customFormat="1" ht="176.25" customHeight="1" x14ac:dyDescent="0.25">
      <c r="A77" s="20"/>
      <c r="B77" s="192"/>
      <c r="C77" s="20"/>
      <c r="D77" s="20"/>
      <c r="E77" s="20"/>
      <c r="F77" s="20"/>
      <c r="G77" s="20"/>
      <c r="H77" s="20"/>
      <c r="I77" s="199"/>
      <c r="J77" s="20"/>
      <c r="K77" s="20"/>
      <c r="L77" s="20"/>
      <c r="M77" s="20"/>
      <c r="N77" s="29"/>
      <c r="O77" s="29"/>
      <c r="P77" s="29"/>
      <c r="Q77" s="29"/>
      <c r="R77" s="29"/>
      <c r="S77" s="29"/>
      <c r="T77" s="29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0"/>
      <c r="AL77" s="20"/>
      <c r="AM77" s="20"/>
      <c r="AN77" s="20"/>
      <c r="AO77" s="20"/>
      <c r="AP77" s="20"/>
      <c r="AQ77" s="20"/>
      <c r="AR77" s="20"/>
      <c r="AS77" s="200"/>
      <c r="AT77" s="20"/>
      <c r="AU77" s="20"/>
      <c r="AV77" s="20"/>
      <c r="AW77" s="20"/>
      <c r="AX77" s="20"/>
      <c r="AY77" s="20"/>
      <c r="AZ77" s="20"/>
      <c r="BA77" s="20"/>
      <c r="BB77" s="20"/>
      <c r="BC77" s="200"/>
      <c r="BD77" s="20"/>
      <c r="BE77" s="20"/>
      <c r="BF77" s="20"/>
      <c r="BG77" s="20"/>
      <c r="BH77" s="20"/>
      <c r="BI77" s="20"/>
      <c r="BJ77" s="20"/>
      <c r="BK77" s="20"/>
      <c r="BL77" s="20"/>
      <c r="BM77" s="181">
        <f t="shared" si="80"/>
        <v>0</v>
      </c>
      <c r="BN77" s="24"/>
      <c r="BO77" s="179"/>
      <c r="BP77" s="195">
        <v>43035</v>
      </c>
      <c r="BQ77" s="194" t="s">
        <v>331</v>
      </c>
      <c r="BR77" s="22">
        <f t="shared" si="78"/>
        <v>180</v>
      </c>
      <c r="BS77" s="193">
        <f t="shared" si="79"/>
        <v>43215</v>
      </c>
    </row>
    <row r="78" spans="1:71" s="22" customFormat="1" ht="326.25" customHeight="1" x14ac:dyDescent="0.25">
      <c r="A78" s="20"/>
      <c r="B78" s="192"/>
      <c r="C78" s="20"/>
      <c r="D78" s="20"/>
      <c r="E78" s="20"/>
      <c r="F78" s="20"/>
      <c r="G78" s="20"/>
      <c r="H78" s="20"/>
      <c r="I78" s="199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0"/>
      <c r="AL78" s="20"/>
      <c r="AM78" s="20"/>
      <c r="AN78" s="20"/>
      <c r="AO78" s="20"/>
      <c r="AP78" s="20"/>
      <c r="AQ78" s="20"/>
      <c r="AR78" s="20"/>
      <c r="AS78" s="200"/>
      <c r="AT78" s="20"/>
      <c r="AU78" s="20"/>
      <c r="AV78" s="20"/>
      <c r="AW78" s="20"/>
      <c r="AX78" s="20"/>
      <c r="AY78" s="20"/>
      <c r="AZ78" s="20"/>
      <c r="BA78" s="20"/>
      <c r="BB78" s="20"/>
      <c r="BC78" s="200"/>
      <c r="BD78" s="20"/>
      <c r="BE78" s="20"/>
      <c r="BF78" s="20"/>
      <c r="BG78" s="20"/>
      <c r="BH78" s="20"/>
      <c r="BI78" s="20"/>
      <c r="BJ78" s="20"/>
      <c r="BK78" s="20"/>
      <c r="BL78" s="20"/>
      <c r="BM78" s="181">
        <f t="shared" si="80"/>
        <v>0</v>
      </c>
      <c r="BN78" s="24"/>
      <c r="BO78" s="179"/>
      <c r="BP78" s="195">
        <v>43039</v>
      </c>
      <c r="BQ78" s="194" t="s">
        <v>331</v>
      </c>
      <c r="BR78" s="22">
        <f t="shared" si="78"/>
        <v>180</v>
      </c>
      <c r="BS78" s="193">
        <f t="shared" si="79"/>
        <v>43219</v>
      </c>
    </row>
    <row r="79" spans="1:71" s="22" customFormat="1" ht="223.5" customHeight="1" x14ac:dyDescent="0.25">
      <c r="A79" s="20"/>
      <c r="B79" s="192"/>
      <c r="C79" s="20"/>
      <c r="D79" s="20"/>
      <c r="E79" s="20"/>
      <c r="F79" s="20"/>
      <c r="G79" s="20"/>
      <c r="H79" s="20"/>
      <c r="I79" s="199"/>
      <c r="J79" s="20"/>
      <c r="K79" s="20"/>
      <c r="L79" s="20"/>
      <c r="M79" s="20"/>
      <c r="N79" s="29"/>
      <c r="O79" s="29"/>
      <c r="P79" s="29"/>
      <c r="Q79" s="29"/>
      <c r="R79" s="29"/>
      <c r="S79" s="29"/>
      <c r="T79" s="29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9"/>
      <c r="AI79" s="20"/>
      <c r="AJ79" s="20"/>
      <c r="AK79" s="200"/>
      <c r="AL79" s="29"/>
      <c r="AM79" s="20"/>
      <c r="AN79" s="20"/>
      <c r="AO79" s="20"/>
      <c r="AP79" s="20"/>
      <c r="AQ79" s="20"/>
      <c r="AR79" s="20"/>
      <c r="AS79" s="200"/>
      <c r="AT79" s="20"/>
      <c r="AU79" s="20"/>
      <c r="AV79" s="20"/>
      <c r="AW79" s="20"/>
      <c r="AX79" s="20"/>
      <c r="AY79" s="20"/>
      <c r="AZ79" s="20"/>
      <c r="BA79" s="20"/>
      <c r="BB79" s="29"/>
      <c r="BC79" s="200"/>
      <c r="BD79" s="29"/>
      <c r="BE79" s="20"/>
      <c r="BF79" s="20"/>
      <c r="BG79" s="20"/>
      <c r="BH79" s="20"/>
      <c r="BI79" s="20"/>
      <c r="BJ79" s="20"/>
      <c r="BK79" s="20"/>
      <c r="BL79" s="20"/>
      <c r="BM79" s="181">
        <f t="shared" si="80"/>
        <v>0</v>
      </c>
      <c r="BN79" s="24"/>
      <c r="BO79" s="179"/>
      <c r="BP79" s="195">
        <v>43046</v>
      </c>
      <c r="BQ79" s="194" t="s">
        <v>331</v>
      </c>
      <c r="BR79" s="22">
        <f t="shared" si="78"/>
        <v>180</v>
      </c>
      <c r="BS79" s="193">
        <f t="shared" si="79"/>
        <v>43226</v>
      </c>
    </row>
    <row r="80" spans="1:71" s="22" customFormat="1" ht="223.5" customHeight="1" x14ac:dyDescent="0.25">
      <c r="A80" s="20"/>
      <c r="B80" s="192"/>
      <c r="C80" s="20"/>
      <c r="D80" s="20"/>
      <c r="E80" s="20"/>
      <c r="F80" s="20"/>
      <c r="G80" s="20"/>
      <c r="H80" s="20"/>
      <c r="I80" s="199"/>
      <c r="J80" s="20"/>
      <c r="K80" s="20"/>
      <c r="L80" s="20"/>
      <c r="M80" s="20"/>
      <c r="N80" s="29"/>
      <c r="O80" s="29"/>
      <c r="P80" s="29"/>
      <c r="Q80" s="29"/>
      <c r="R80" s="29"/>
      <c r="S80" s="29"/>
      <c r="T80" s="29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9"/>
      <c r="AI80" s="20"/>
      <c r="AJ80" s="20"/>
      <c r="AK80" s="200"/>
      <c r="AL80" s="29"/>
      <c r="AM80" s="20"/>
      <c r="AN80" s="20"/>
      <c r="AO80" s="20"/>
      <c r="AP80" s="20"/>
      <c r="AQ80" s="20"/>
      <c r="AR80" s="20"/>
      <c r="AS80" s="200"/>
      <c r="AT80" s="20"/>
      <c r="AU80" s="20"/>
      <c r="AV80" s="20"/>
      <c r="AW80" s="20"/>
      <c r="AX80" s="20"/>
      <c r="AY80" s="20"/>
      <c r="AZ80" s="20"/>
      <c r="BA80" s="20"/>
      <c r="BB80" s="20"/>
      <c r="BC80" s="200"/>
      <c r="BD80" s="20"/>
      <c r="BE80" s="20"/>
      <c r="BF80" s="20"/>
      <c r="BG80" s="20"/>
      <c r="BH80" s="20"/>
      <c r="BI80" s="20"/>
      <c r="BJ80" s="20"/>
      <c r="BK80" s="20"/>
      <c r="BL80" s="20"/>
      <c r="BM80" s="181">
        <f t="shared" si="80"/>
        <v>0</v>
      </c>
      <c r="BN80" s="24"/>
      <c r="BO80" s="179"/>
      <c r="BP80" s="195">
        <v>43046</v>
      </c>
      <c r="BQ80" s="194" t="s">
        <v>331</v>
      </c>
      <c r="BR80" s="22">
        <f t="shared" si="78"/>
        <v>180</v>
      </c>
      <c r="BS80" s="193">
        <f t="shared" si="79"/>
        <v>43226</v>
      </c>
    </row>
    <row r="81" spans="1:72" s="22" customFormat="1" ht="223.5" customHeight="1" x14ac:dyDescent="0.25">
      <c r="A81" s="20"/>
      <c r="B81" s="192"/>
      <c r="C81" s="20"/>
      <c r="D81" s="20"/>
      <c r="E81" s="20"/>
      <c r="F81" s="20"/>
      <c r="G81" s="20"/>
      <c r="H81" s="20"/>
      <c r="I81" s="199"/>
      <c r="J81" s="20"/>
      <c r="K81" s="20"/>
      <c r="L81" s="20"/>
      <c r="M81" s="20"/>
      <c r="N81" s="29"/>
      <c r="O81" s="29"/>
      <c r="P81" s="29"/>
      <c r="Q81" s="29"/>
      <c r="R81" s="29"/>
      <c r="S81" s="29"/>
      <c r="T81" s="29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9"/>
      <c r="AI81" s="20"/>
      <c r="AJ81" s="20"/>
      <c r="AK81" s="200"/>
      <c r="AL81" s="29"/>
      <c r="AM81" s="20"/>
      <c r="AN81" s="20"/>
      <c r="AO81" s="20"/>
      <c r="AP81" s="20"/>
      <c r="AQ81" s="20"/>
      <c r="AR81" s="20"/>
      <c r="AS81" s="200"/>
      <c r="AT81" s="20"/>
      <c r="AU81" s="20"/>
      <c r="AV81" s="20"/>
      <c r="AW81" s="20"/>
      <c r="AX81" s="20"/>
      <c r="AY81" s="20"/>
      <c r="AZ81" s="20"/>
      <c r="BA81" s="20"/>
      <c r="BB81" s="20"/>
      <c r="BC81" s="200"/>
      <c r="BD81" s="20"/>
      <c r="BE81" s="20"/>
      <c r="BF81" s="20"/>
      <c r="BG81" s="20"/>
      <c r="BH81" s="20"/>
      <c r="BI81" s="20"/>
      <c r="BJ81" s="20"/>
      <c r="BK81" s="20"/>
      <c r="BL81" s="20"/>
      <c r="BM81" s="181">
        <f t="shared" si="80"/>
        <v>0</v>
      </c>
      <c r="BN81" s="24"/>
      <c r="BO81" s="179"/>
      <c r="BP81" s="195">
        <v>43040</v>
      </c>
      <c r="BQ81" s="194" t="s">
        <v>331</v>
      </c>
      <c r="BR81" s="22">
        <f t="shared" si="78"/>
        <v>180</v>
      </c>
      <c r="BS81" s="193">
        <f t="shared" si="79"/>
        <v>43220</v>
      </c>
    </row>
    <row r="82" spans="1:72" s="22" customFormat="1" ht="236.25" customHeight="1" x14ac:dyDescent="0.25">
      <c r="A82" s="20"/>
      <c r="B82" s="192"/>
      <c r="C82" s="20"/>
      <c r="D82" s="20"/>
      <c r="E82" s="20"/>
      <c r="F82" s="20"/>
      <c r="G82" s="20"/>
      <c r="H82" s="20"/>
      <c r="I82" s="199"/>
      <c r="J82" s="20"/>
      <c r="K82" s="20"/>
      <c r="L82" s="20"/>
      <c r="M82" s="20"/>
      <c r="N82" s="29"/>
      <c r="O82" s="29"/>
      <c r="P82" s="29"/>
      <c r="Q82" s="29"/>
      <c r="R82" s="29"/>
      <c r="S82" s="29"/>
      <c r="T82" s="29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0"/>
      <c r="AL82" s="20"/>
      <c r="AM82" s="20"/>
      <c r="AN82" s="20"/>
      <c r="AO82" s="20"/>
      <c r="AP82" s="20"/>
      <c r="AQ82" s="20"/>
      <c r="AR82" s="20"/>
      <c r="AS82" s="200"/>
      <c r="AT82" s="20"/>
      <c r="AU82" s="20"/>
      <c r="AV82" s="20"/>
      <c r="AW82" s="20"/>
      <c r="AX82" s="20"/>
      <c r="AY82" s="20"/>
      <c r="AZ82" s="20"/>
      <c r="BA82" s="20"/>
      <c r="BB82" s="20"/>
      <c r="BC82" s="200"/>
      <c r="BD82" s="20"/>
      <c r="BE82" s="20"/>
      <c r="BF82" s="20"/>
      <c r="BG82" s="20"/>
      <c r="BH82" s="20"/>
      <c r="BI82" s="20"/>
      <c r="BJ82" s="20"/>
      <c r="BK82" s="20"/>
      <c r="BL82" s="20"/>
      <c r="BM82" s="181">
        <f t="shared" si="80"/>
        <v>0</v>
      </c>
      <c r="BN82" s="24"/>
      <c r="BO82" s="179"/>
      <c r="BP82" s="195">
        <v>43046</v>
      </c>
      <c r="BQ82" s="194" t="s">
        <v>331</v>
      </c>
      <c r="BR82" s="22">
        <f t="shared" si="78"/>
        <v>180</v>
      </c>
      <c r="BS82" s="193">
        <f t="shared" si="79"/>
        <v>43226</v>
      </c>
    </row>
    <row r="83" spans="1:72" s="22" customFormat="1" ht="226.5" customHeight="1" x14ac:dyDescent="0.25">
      <c r="A83" s="20"/>
      <c r="B83" s="192"/>
      <c r="C83" s="20"/>
      <c r="D83" s="20"/>
      <c r="E83" s="20"/>
      <c r="F83" s="20"/>
      <c r="G83" s="20"/>
      <c r="H83" s="20"/>
      <c r="I83" s="199"/>
      <c r="J83" s="20"/>
      <c r="K83" s="20"/>
      <c r="L83" s="20"/>
      <c r="M83" s="20"/>
      <c r="N83" s="29"/>
      <c r="O83" s="29"/>
      <c r="P83" s="29"/>
      <c r="Q83" s="29"/>
      <c r="R83" s="29"/>
      <c r="S83" s="29"/>
      <c r="T83" s="29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0"/>
      <c r="AL83" s="20"/>
      <c r="AM83" s="20"/>
      <c r="AN83" s="20"/>
      <c r="AO83" s="20"/>
      <c r="AP83" s="20"/>
      <c r="AQ83" s="20"/>
      <c r="AR83" s="20"/>
      <c r="AS83" s="200"/>
      <c r="AT83" s="20"/>
      <c r="AU83" s="20"/>
      <c r="AV83" s="20"/>
      <c r="AW83" s="20"/>
      <c r="AX83" s="20"/>
      <c r="AY83" s="20"/>
      <c r="AZ83" s="20"/>
      <c r="BA83" s="20"/>
      <c r="BB83" s="20"/>
      <c r="BC83" s="200"/>
      <c r="BD83" s="29"/>
      <c r="BE83" s="20"/>
      <c r="BF83" s="20"/>
      <c r="BG83" s="20"/>
      <c r="BH83" s="20"/>
      <c r="BI83" s="20"/>
      <c r="BJ83" s="20"/>
      <c r="BK83" s="20"/>
      <c r="BL83" s="20"/>
      <c r="BM83" s="181">
        <f t="shared" si="80"/>
        <v>0</v>
      </c>
      <c r="BN83" s="24"/>
      <c r="BO83" s="179"/>
      <c r="BP83" s="195">
        <v>43025</v>
      </c>
      <c r="BQ83" s="194" t="s">
        <v>331</v>
      </c>
      <c r="BR83" s="22">
        <f t="shared" si="78"/>
        <v>180</v>
      </c>
      <c r="BS83" s="193">
        <f t="shared" si="79"/>
        <v>43205</v>
      </c>
    </row>
    <row r="84" spans="1:72" s="22" customFormat="1" ht="176.25" customHeight="1" x14ac:dyDescent="0.25">
      <c r="A84" s="20"/>
      <c r="B84" s="192"/>
      <c r="C84" s="20"/>
      <c r="D84" s="20"/>
      <c r="E84" s="20"/>
      <c r="F84" s="20"/>
      <c r="G84" s="20"/>
      <c r="H84" s="20"/>
      <c r="I84" s="199"/>
      <c r="J84" s="20"/>
      <c r="K84" s="20"/>
      <c r="L84" s="20"/>
      <c r="M84" s="20"/>
      <c r="N84" s="29"/>
      <c r="O84" s="29"/>
      <c r="P84" s="29"/>
      <c r="Q84" s="29"/>
      <c r="R84" s="29"/>
      <c r="S84" s="29"/>
      <c r="T84" s="29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0"/>
      <c r="AL84" s="20"/>
      <c r="AM84" s="20"/>
      <c r="AN84" s="20"/>
      <c r="AO84" s="20"/>
      <c r="AP84" s="20"/>
      <c r="AQ84" s="20"/>
      <c r="AR84" s="20"/>
      <c r="AS84" s="200"/>
      <c r="AT84" s="20"/>
      <c r="AU84" s="20"/>
      <c r="AV84" s="20"/>
      <c r="AW84" s="20"/>
      <c r="AX84" s="20"/>
      <c r="AY84" s="20"/>
      <c r="AZ84" s="20"/>
      <c r="BA84" s="20"/>
      <c r="BB84" s="20"/>
      <c r="BC84" s="200"/>
      <c r="BD84" s="20"/>
      <c r="BE84" s="20"/>
      <c r="BF84" s="20"/>
      <c r="BG84" s="20"/>
      <c r="BH84" s="20"/>
      <c r="BI84" s="20"/>
      <c r="BJ84" s="20"/>
      <c r="BK84" s="20"/>
      <c r="BL84" s="20"/>
      <c r="BM84" s="181"/>
      <c r="BN84" s="24"/>
      <c r="BO84" s="179"/>
      <c r="BP84" s="195">
        <v>43020</v>
      </c>
      <c r="BQ84" s="194" t="s">
        <v>331</v>
      </c>
      <c r="BR84" s="22">
        <f t="shared" si="78"/>
        <v>180</v>
      </c>
      <c r="BS84" s="193">
        <f t="shared" si="79"/>
        <v>43200</v>
      </c>
    </row>
    <row r="85" spans="1:72" s="22" customFormat="1" ht="228" customHeight="1" x14ac:dyDescent="0.25">
      <c r="A85" s="20"/>
      <c r="B85" s="192"/>
      <c r="C85" s="20"/>
      <c r="D85" s="20"/>
      <c r="E85" s="20"/>
      <c r="F85" s="20"/>
      <c r="G85" s="20"/>
      <c r="H85" s="20"/>
      <c r="I85" s="199"/>
      <c r="J85" s="20"/>
      <c r="K85" s="20"/>
      <c r="L85" s="20"/>
      <c r="M85" s="20"/>
      <c r="N85" s="29"/>
      <c r="O85" s="29"/>
      <c r="P85" s="29"/>
      <c r="Q85" s="29"/>
      <c r="R85" s="29"/>
      <c r="S85" s="29"/>
      <c r="T85" s="29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0"/>
      <c r="AL85" s="20"/>
      <c r="AM85" s="20"/>
      <c r="AN85" s="20"/>
      <c r="AO85" s="20"/>
      <c r="AP85" s="20"/>
      <c r="AQ85" s="20"/>
      <c r="AR85" s="20"/>
      <c r="AS85" s="200"/>
      <c r="AT85" s="20"/>
      <c r="AU85" s="20"/>
      <c r="AV85" s="20"/>
      <c r="AW85" s="20"/>
      <c r="AX85" s="20"/>
      <c r="AY85" s="20"/>
      <c r="AZ85" s="20"/>
      <c r="BA85" s="20"/>
      <c r="BB85" s="20"/>
      <c r="BC85" s="200"/>
      <c r="BD85" s="20"/>
      <c r="BE85" s="20"/>
      <c r="BF85" s="20"/>
      <c r="BG85" s="20"/>
      <c r="BH85" s="20"/>
      <c r="BI85" s="20"/>
      <c r="BJ85" s="20"/>
      <c r="BK85" s="20"/>
      <c r="BL85" s="20"/>
      <c r="BM85" s="181"/>
      <c r="BN85" s="24"/>
      <c r="BO85" s="179"/>
      <c r="BP85" s="195">
        <v>43041</v>
      </c>
      <c r="BQ85" s="194" t="s">
        <v>331</v>
      </c>
      <c r="BR85" s="22">
        <f t="shared" si="78"/>
        <v>180</v>
      </c>
      <c r="BS85" s="193">
        <f t="shared" si="79"/>
        <v>43221</v>
      </c>
    </row>
    <row r="86" spans="1:72" s="22" customFormat="1" ht="220.5" customHeight="1" x14ac:dyDescent="0.25">
      <c r="A86" s="20"/>
      <c r="B86" s="192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9"/>
      <c r="O86" s="29"/>
      <c r="P86" s="29"/>
      <c r="Q86" s="29"/>
      <c r="R86" s="29"/>
      <c r="S86" s="29"/>
      <c r="T86" s="29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0"/>
      <c r="AL86" s="20"/>
      <c r="AM86" s="20"/>
      <c r="AN86" s="20"/>
      <c r="AO86" s="20"/>
      <c r="AP86" s="20"/>
      <c r="AQ86" s="20"/>
      <c r="AR86" s="20"/>
      <c r="AS86" s="200"/>
      <c r="AT86" s="20"/>
      <c r="AU86" s="20"/>
      <c r="AV86" s="20"/>
      <c r="AW86" s="20"/>
      <c r="AX86" s="20"/>
      <c r="AY86" s="20"/>
      <c r="AZ86" s="20"/>
      <c r="BA86" s="20"/>
      <c r="BB86" s="29"/>
      <c r="BC86" s="200"/>
      <c r="BD86" s="29"/>
      <c r="BE86" s="20"/>
      <c r="BF86" s="20"/>
      <c r="BG86" s="20"/>
      <c r="BH86" s="20"/>
      <c r="BI86" s="20"/>
      <c r="BJ86" s="20"/>
      <c r="BK86" s="20"/>
      <c r="BL86" s="20"/>
      <c r="BM86" s="181"/>
      <c r="BN86" s="24"/>
      <c r="BO86" s="179"/>
      <c r="BP86" s="195">
        <v>43038</v>
      </c>
      <c r="BQ86" s="194" t="s">
        <v>331</v>
      </c>
      <c r="BR86" s="22">
        <f t="shared" si="78"/>
        <v>180</v>
      </c>
      <c r="BS86" s="193">
        <f t="shared" si="79"/>
        <v>43218</v>
      </c>
    </row>
    <row r="87" spans="1:72" s="22" customFormat="1" ht="220.5" customHeight="1" x14ac:dyDescent="0.25">
      <c r="A87" s="20"/>
      <c r="B87" s="192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9"/>
      <c r="Q87" s="29"/>
      <c r="R87" s="29"/>
      <c r="S87" s="29"/>
      <c r="T87" s="29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0"/>
      <c r="AL87" s="20"/>
      <c r="AM87" s="20"/>
      <c r="AN87" s="20"/>
      <c r="AO87" s="20"/>
      <c r="AP87" s="20"/>
      <c r="AQ87" s="20"/>
      <c r="AR87" s="20"/>
      <c r="AS87" s="200"/>
      <c r="AT87" s="20"/>
      <c r="AU87" s="20"/>
      <c r="AV87" s="20"/>
      <c r="AW87" s="20"/>
      <c r="AX87" s="20"/>
      <c r="AY87" s="20"/>
      <c r="AZ87" s="20"/>
      <c r="BA87" s="20"/>
      <c r="BB87" s="20"/>
      <c r="BC87" s="200"/>
      <c r="BD87" s="20"/>
      <c r="BE87" s="20"/>
      <c r="BF87" s="20"/>
      <c r="BG87" s="20"/>
      <c r="BH87" s="20"/>
      <c r="BI87" s="20"/>
      <c r="BJ87" s="20"/>
      <c r="BK87" s="20"/>
      <c r="BL87" s="20"/>
      <c r="BM87" s="181"/>
      <c r="BN87" s="24"/>
      <c r="BO87" s="179"/>
      <c r="BP87" s="195">
        <v>43026</v>
      </c>
      <c r="BQ87" s="194" t="s">
        <v>331</v>
      </c>
      <c r="BR87" s="22">
        <f t="shared" si="78"/>
        <v>180</v>
      </c>
      <c r="BS87" s="193">
        <f t="shared" si="79"/>
        <v>43206</v>
      </c>
    </row>
    <row r="88" spans="1:72" s="22" customFormat="1" ht="220.5" customHeight="1" x14ac:dyDescent="0.25">
      <c r="A88" s="20"/>
      <c r="B88" s="192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9"/>
      <c r="O88" s="29"/>
      <c r="P88" s="29"/>
      <c r="Q88" s="29"/>
      <c r="R88" s="29"/>
      <c r="S88" s="29"/>
      <c r="T88" s="29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0"/>
      <c r="AL88" s="20"/>
      <c r="AM88" s="20"/>
      <c r="AN88" s="20"/>
      <c r="AO88" s="20"/>
      <c r="AP88" s="20"/>
      <c r="AQ88" s="20"/>
      <c r="AR88" s="20"/>
      <c r="AS88" s="200"/>
      <c r="AT88" s="20"/>
      <c r="AU88" s="20"/>
      <c r="AV88" s="20"/>
      <c r="AW88" s="20"/>
      <c r="AX88" s="20"/>
      <c r="AY88" s="20"/>
      <c r="AZ88" s="20"/>
      <c r="BA88" s="20"/>
      <c r="BB88" s="20"/>
      <c r="BC88" s="200"/>
      <c r="BD88" s="20"/>
      <c r="BE88" s="20"/>
      <c r="BF88" s="20"/>
      <c r="BG88" s="20"/>
      <c r="BH88" s="20"/>
      <c r="BI88" s="20"/>
      <c r="BJ88" s="20"/>
      <c r="BK88" s="20"/>
      <c r="BL88" s="20"/>
      <c r="BM88" s="181"/>
      <c r="BN88" s="24"/>
      <c r="BO88" s="179"/>
      <c r="BP88" s="195">
        <v>43026</v>
      </c>
      <c r="BQ88" s="194" t="s">
        <v>331</v>
      </c>
      <c r="BR88" s="22">
        <f t="shared" si="78"/>
        <v>180</v>
      </c>
      <c r="BS88" s="193">
        <f t="shared" si="79"/>
        <v>43206</v>
      </c>
    </row>
    <row r="89" spans="1:72" s="22" customFormat="1" ht="409.6" customHeight="1" x14ac:dyDescent="0.25">
      <c r="A89" s="20"/>
      <c r="B89" s="192"/>
      <c r="C89" s="20"/>
      <c r="D89" s="20"/>
      <c r="E89" s="20"/>
      <c r="F89" s="20"/>
      <c r="G89" s="20"/>
      <c r="H89" s="18"/>
      <c r="I89" s="18"/>
      <c r="J89" s="18"/>
      <c r="K89" s="20"/>
      <c r="L89" s="20"/>
      <c r="M89" s="20"/>
      <c r="N89" s="29"/>
      <c r="O89" s="29"/>
      <c r="P89" s="29"/>
      <c r="Q89" s="29"/>
      <c r="R89" s="29"/>
      <c r="S89" s="29"/>
      <c r="T89" s="29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0"/>
      <c r="AH89" s="29"/>
      <c r="AI89" s="21"/>
      <c r="AJ89" s="21"/>
      <c r="AK89" s="200"/>
      <c r="AL89" s="29"/>
      <c r="AM89" s="21"/>
      <c r="AN89" s="21"/>
      <c r="AO89" s="21"/>
      <c r="AP89" s="21"/>
      <c r="AQ89" s="21"/>
      <c r="AR89" s="21"/>
      <c r="AS89" s="200"/>
      <c r="AT89" s="29"/>
      <c r="AU89" s="21"/>
      <c r="AV89" s="21"/>
      <c r="AW89" s="21"/>
      <c r="AX89" s="21"/>
      <c r="AY89" s="21"/>
      <c r="AZ89" s="21"/>
      <c r="BA89" s="21"/>
      <c r="BB89" s="21"/>
      <c r="BC89" s="200"/>
      <c r="BD89" s="29"/>
      <c r="BE89" s="20"/>
      <c r="BF89" s="21"/>
      <c r="BG89" s="20"/>
      <c r="BH89" s="23"/>
      <c r="BI89" s="23"/>
      <c r="BJ89" s="21"/>
      <c r="BK89" s="21"/>
      <c r="BL89" s="21"/>
      <c r="BM89" s="181"/>
      <c r="BN89" s="24"/>
      <c r="BO89" s="21"/>
      <c r="BP89" s="195">
        <v>43026</v>
      </c>
      <c r="BQ89" s="194" t="s">
        <v>331</v>
      </c>
      <c r="BR89" s="22">
        <f t="shared" si="78"/>
        <v>180</v>
      </c>
      <c r="BS89" s="193">
        <f t="shared" si="79"/>
        <v>43206</v>
      </c>
      <c r="BT89" s="25"/>
    </row>
    <row r="90" spans="1:72" s="22" customFormat="1" ht="122.2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20"/>
      <c r="L90" s="20"/>
      <c r="M90" s="20"/>
      <c r="N90" s="29"/>
      <c r="O90" s="29"/>
      <c r="P90" s="29"/>
      <c r="Q90" s="29"/>
      <c r="R90" s="29"/>
      <c r="S90" s="29"/>
      <c r="T90" s="29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181"/>
      <c r="AL90" s="21"/>
      <c r="AM90" s="21"/>
      <c r="AN90" s="21"/>
      <c r="AO90" s="21"/>
      <c r="AP90" s="21"/>
      <c r="AQ90" s="21"/>
      <c r="AR90" s="21"/>
      <c r="AS90" s="181"/>
      <c r="AT90" s="21"/>
      <c r="AU90" s="21"/>
      <c r="AV90" s="21"/>
      <c r="AW90" s="21"/>
      <c r="AX90" s="21"/>
      <c r="AY90" s="21"/>
      <c r="AZ90" s="21"/>
      <c r="BA90" s="21"/>
      <c r="BB90" s="21"/>
      <c r="BC90" s="200"/>
      <c r="BD90" s="21"/>
      <c r="BE90" s="20"/>
      <c r="BF90" s="21"/>
      <c r="BG90" s="20"/>
      <c r="BH90" s="23"/>
      <c r="BI90" s="23"/>
      <c r="BJ90" s="21"/>
      <c r="BK90" s="21"/>
      <c r="BL90" s="21"/>
      <c r="BM90" s="181"/>
      <c r="BN90" s="24"/>
      <c r="BO90" s="21"/>
      <c r="BP90" s="195">
        <v>43026</v>
      </c>
      <c r="BQ90" s="194" t="s">
        <v>331</v>
      </c>
      <c r="BR90" s="22">
        <f t="shared" si="78"/>
        <v>180</v>
      </c>
      <c r="BS90" s="193">
        <f t="shared" si="79"/>
        <v>43206</v>
      </c>
      <c r="BT90" s="25"/>
    </row>
    <row r="91" spans="1:72" s="22" customFormat="1" ht="122.2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20"/>
      <c r="L91" s="20"/>
      <c r="M91" s="20"/>
      <c r="N91" s="29"/>
      <c r="O91" s="29"/>
      <c r="P91" s="29"/>
      <c r="Q91" s="29"/>
      <c r="R91" s="29"/>
      <c r="S91" s="29"/>
      <c r="T91" s="29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181"/>
      <c r="AL91" s="21"/>
      <c r="AM91" s="21"/>
      <c r="AN91" s="21"/>
      <c r="AO91" s="21"/>
      <c r="AP91" s="21"/>
      <c r="AQ91" s="21"/>
      <c r="AR91" s="21"/>
      <c r="AS91" s="181"/>
      <c r="AT91" s="21"/>
      <c r="AU91" s="21"/>
      <c r="AV91" s="21"/>
      <c r="AW91" s="21"/>
      <c r="AX91" s="21"/>
      <c r="AY91" s="21"/>
      <c r="AZ91" s="21"/>
      <c r="BA91" s="21"/>
      <c r="BB91" s="21"/>
      <c r="BC91" s="200"/>
      <c r="BD91" s="21"/>
      <c r="BE91" s="20"/>
      <c r="BF91" s="21"/>
      <c r="BG91" s="20"/>
      <c r="BH91" s="23"/>
      <c r="BI91" s="23"/>
      <c r="BJ91" s="21"/>
      <c r="BK91" s="21"/>
      <c r="BL91" s="21"/>
      <c r="BM91" s="181"/>
      <c r="BN91" s="24"/>
      <c r="BO91" s="21"/>
      <c r="BP91" s="195">
        <v>43026</v>
      </c>
      <c r="BQ91" s="194" t="s">
        <v>331</v>
      </c>
      <c r="BR91" s="22">
        <f t="shared" si="78"/>
        <v>180</v>
      </c>
      <c r="BS91" s="193">
        <f t="shared" si="79"/>
        <v>43206</v>
      </c>
      <c r="BT91" s="25"/>
    </row>
    <row r="92" spans="1:72" s="22" customFormat="1" ht="12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20"/>
      <c r="L92" s="20"/>
      <c r="M92" s="20"/>
      <c r="N92" s="29"/>
      <c r="O92" s="29"/>
      <c r="P92" s="29"/>
      <c r="Q92" s="29"/>
      <c r="R92" s="29"/>
      <c r="S92" s="29"/>
      <c r="T92" s="29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181"/>
      <c r="AL92" s="21"/>
      <c r="AM92" s="21"/>
      <c r="AN92" s="21"/>
      <c r="AO92" s="21"/>
      <c r="AP92" s="21"/>
      <c r="AQ92" s="21"/>
      <c r="AR92" s="21"/>
      <c r="AS92" s="181"/>
      <c r="AT92" s="21"/>
      <c r="AU92" s="21"/>
      <c r="AV92" s="21"/>
      <c r="AW92" s="21"/>
      <c r="AX92" s="21"/>
      <c r="AY92" s="21"/>
      <c r="AZ92" s="21"/>
      <c r="BA92" s="21"/>
      <c r="BB92" s="21"/>
      <c r="BC92" s="200"/>
      <c r="BD92" s="21"/>
      <c r="BE92" s="20"/>
      <c r="BF92" s="21"/>
      <c r="BG92" s="20"/>
      <c r="BH92" s="23"/>
      <c r="BI92" s="23"/>
      <c r="BJ92" s="21"/>
      <c r="BK92" s="21"/>
      <c r="BL92" s="21"/>
      <c r="BM92" s="181"/>
      <c r="BN92" s="24"/>
      <c r="BO92" s="21"/>
      <c r="BP92" s="195">
        <v>43026</v>
      </c>
      <c r="BQ92" s="194" t="s">
        <v>331</v>
      </c>
      <c r="BR92" s="22">
        <f t="shared" si="78"/>
        <v>180</v>
      </c>
      <c r="BS92" s="193">
        <f t="shared" si="79"/>
        <v>43206</v>
      </c>
      <c r="BT92" s="25"/>
    </row>
    <row r="93" spans="1:72" s="22" customFormat="1" ht="12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20"/>
      <c r="L93" s="20"/>
      <c r="M93" s="20"/>
      <c r="N93" s="29"/>
      <c r="O93" s="29"/>
      <c r="P93" s="29"/>
      <c r="Q93" s="29"/>
      <c r="R93" s="29"/>
      <c r="S93" s="29"/>
      <c r="T93" s="29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181"/>
      <c r="AL93" s="21"/>
      <c r="AM93" s="21"/>
      <c r="AN93" s="21"/>
      <c r="AO93" s="21"/>
      <c r="AP93" s="21"/>
      <c r="AQ93" s="21"/>
      <c r="AR93" s="21"/>
      <c r="AS93" s="181"/>
      <c r="AT93" s="21"/>
      <c r="AU93" s="21"/>
      <c r="AV93" s="21"/>
      <c r="AW93" s="21"/>
      <c r="AX93" s="21"/>
      <c r="AY93" s="21"/>
      <c r="AZ93" s="21"/>
      <c r="BA93" s="21"/>
      <c r="BB93" s="21"/>
      <c r="BC93" s="200"/>
      <c r="BD93" s="21"/>
      <c r="BE93" s="20"/>
      <c r="BF93" s="21"/>
      <c r="BG93" s="20"/>
      <c r="BH93" s="23"/>
      <c r="BI93" s="23"/>
      <c r="BJ93" s="21"/>
      <c r="BK93" s="21"/>
      <c r="BL93" s="21"/>
      <c r="BM93" s="181"/>
      <c r="BN93" s="24"/>
      <c r="BO93" s="21"/>
      <c r="BP93" s="195">
        <v>43026</v>
      </c>
      <c r="BQ93" s="194" t="s">
        <v>331</v>
      </c>
      <c r="BR93" s="22">
        <f t="shared" si="78"/>
        <v>180</v>
      </c>
      <c r="BS93" s="193">
        <f t="shared" si="79"/>
        <v>43206</v>
      </c>
      <c r="BT93" s="25"/>
    </row>
    <row r="94" spans="1:72" s="22" customFormat="1" ht="282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20"/>
      <c r="L94" s="20"/>
      <c r="M94" s="20"/>
      <c r="N94" s="29"/>
      <c r="O94" s="29"/>
      <c r="P94" s="29"/>
      <c r="Q94" s="29"/>
      <c r="R94" s="29"/>
      <c r="S94" s="29"/>
      <c r="T94" s="29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0"/>
      <c r="AH94" s="29"/>
      <c r="AI94" s="21"/>
      <c r="AJ94" s="21"/>
      <c r="AK94" s="200"/>
      <c r="AL94" s="29"/>
      <c r="AM94" s="21"/>
      <c r="AN94" s="21"/>
      <c r="AO94" s="21"/>
      <c r="AP94" s="21"/>
      <c r="AQ94" s="21"/>
      <c r="AR94" s="21"/>
      <c r="AS94" s="200"/>
      <c r="AT94" s="29"/>
      <c r="AU94" s="21"/>
      <c r="AV94" s="21"/>
      <c r="AW94" s="21"/>
      <c r="AX94" s="21"/>
      <c r="AY94" s="21"/>
      <c r="AZ94" s="21"/>
      <c r="BA94" s="20"/>
      <c r="BB94" s="29"/>
      <c r="BC94" s="200"/>
      <c r="BD94" s="29"/>
      <c r="BE94" s="20"/>
      <c r="BF94" s="21"/>
      <c r="BG94" s="20"/>
      <c r="BH94" s="23"/>
      <c r="BI94" s="23"/>
      <c r="BJ94" s="21"/>
      <c r="BK94" s="21"/>
      <c r="BL94" s="21"/>
      <c r="BM94" s="181"/>
      <c r="BN94" s="24"/>
      <c r="BO94" s="21"/>
      <c r="BP94" s="195">
        <v>43026</v>
      </c>
      <c r="BQ94" s="194" t="s">
        <v>331</v>
      </c>
      <c r="BR94" s="22">
        <f t="shared" si="78"/>
        <v>180</v>
      </c>
      <c r="BS94" s="193">
        <f t="shared" si="79"/>
        <v>43206</v>
      </c>
      <c r="BT94" s="25"/>
    </row>
    <row r="95" spans="1:72" s="22" customFormat="1" ht="164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20"/>
      <c r="L95" s="20"/>
      <c r="M95" s="20"/>
      <c r="N95" s="20"/>
      <c r="O95" s="20"/>
      <c r="P95" s="29"/>
      <c r="Q95" s="29"/>
      <c r="R95" s="29"/>
      <c r="S95" s="29"/>
      <c r="T95" s="29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0"/>
      <c r="AH95" s="29"/>
      <c r="AI95" s="21"/>
      <c r="AJ95" s="21"/>
      <c r="AK95" s="200"/>
      <c r="AL95" s="29"/>
      <c r="AM95" s="21"/>
      <c r="AN95" s="21"/>
      <c r="AO95" s="21"/>
      <c r="AP95" s="21"/>
      <c r="AQ95" s="21"/>
      <c r="AR95" s="21"/>
      <c r="AS95" s="200"/>
      <c r="AT95" s="29"/>
      <c r="AU95" s="21"/>
      <c r="AV95" s="21"/>
      <c r="AW95" s="21"/>
      <c r="AX95" s="21"/>
      <c r="AY95" s="21"/>
      <c r="AZ95" s="21"/>
      <c r="BA95" s="21"/>
      <c r="BB95" s="21"/>
      <c r="BC95" s="200"/>
      <c r="BD95" s="29"/>
      <c r="BE95" s="20"/>
      <c r="BF95" s="21"/>
      <c r="BG95" s="20"/>
      <c r="BH95" s="23"/>
      <c r="BI95" s="23"/>
      <c r="BJ95" s="21"/>
      <c r="BK95" s="21"/>
      <c r="BL95" s="21"/>
      <c r="BM95" s="181"/>
      <c r="BN95" s="24"/>
      <c r="BO95" s="21"/>
      <c r="BP95" s="195">
        <v>43026</v>
      </c>
      <c r="BQ95" s="194" t="s">
        <v>331</v>
      </c>
      <c r="BR95" s="22">
        <f t="shared" si="78"/>
        <v>180</v>
      </c>
      <c r="BS95" s="193">
        <f t="shared" si="79"/>
        <v>43206</v>
      </c>
      <c r="BT95" s="25"/>
    </row>
    <row r="96" spans="1:72" s="22" customFormat="1" ht="222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20"/>
      <c r="L96" s="20"/>
      <c r="M96" s="20"/>
      <c r="N96" s="29"/>
      <c r="O96" s="29"/>
      <c r="P96" s="29"/>
      <c r="Q96" s="29"/>
      <c r="R96" s="29"/>
      <c r="S96" s="29"/>
      <c r="T96" s="29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181"/>
      <c r="AL96" s="21"/>
      <c r="AM96" s="21"/>
      <c r="AN96" s="21"/>
      <c r="AO96" s="21"/>
      <c r="AP96" s="21"/>
      <c r="AQ96" s="21"/>
      <c r="AR96" s="21"/>
      <c r="AS96" s="181"/>
      <c r="AT96" s="21"/>
      <c r="AU96" s="21"/>
      <c r="AV96" s="21"/>
      <c r="AW96" s="21"/>
      <c r="AX96" s="21"/>
      <c r="AY96" s="21"/>
      <c r="AZ96" s="21"/>
      <c r="BA96" s="21"/>
      <c r="BB96" s="21"/>
      <c r="BC96" s="200"/>
      <c r="BD96" s="21"/>
      <c r="BE96" s="20"/>
      <c r="BF96" s="21"/>
      <c r="BG96" s="20"/>
      <c r="BH96" s="23"/>
      <c r="BI96" s="23"/>
      <c r="BJ96" s="21"/>
      <c r="BK96" s="21"/>
      <c r="BL96" s="21"/>
      <c r="BM96" s="181"/>
      <c r="BN96" s="24"/>
      <c r="BO96" s="21"/>
      <c r="BP96" s="195">
        <v>43026</v>
      </c>
      <c r="BQ96" s="194" t="s">
        <v>331</v>
      </c>
      <c r="BR96" s="22">
        <f t="shared" si="78"/>
        <v>180</v>
      </c>
      <c r="BS96" s="193">
        <f t="shared" si="79"/>
        <v>43206</v>
      </c>
      <c r="BT96" s="25"/>
    </row>
    <row r="97" spans="1:72" s="22" customFormat="1" ht="244.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20"/>
      <c r="L97" s="20"/>
      <c r="M97" s="20"/>
      <c r="N97" s="29"/>
      <c r="O97" s="29"/>
      <c r="P97" s="29"/>
      <c r="Q97" s="29"/>
      <c r="R97" s="29"/>
      <c r="S97" s="29"/>
      <c r="T97" s="29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181"/>
      <c r="AL97" s="21"/>
      <c r="AM97" s="21"/>
      <c r="AN97" s="21"/>
      <c r="AO97" s="21"/>
      <c r="AP97" s="21"/>
      <c r="AQ97" s="21"/>
      <c r="AR97" s="21"/>
      <c r="AS97" s="181"/>
      <c r="AT97" s="21"/>
      <c r="AU97" s="21"/>
      <c r="AV97" s="21"/>
      <c r="AW97" s="21"/>
      <c r="AX97" s="21"/>
      <c r="AY97" s="21"/>
      <c r="AZ97" s="21"/>
      <c r="BA97" s="21"/>
      <c r="BB97" s="21"/>
      <c r="BC97" s="200"/>
      <c r="BD97" s="21"/>
      <c r="BE97" s="20"/>
      <c r="BF97" s="21"/>
      <c r="BG97" s="20"/>
      <c r="BH97" s="23"/>
      <c r="BI97" s="23"/>
      <c r="BJ97" s="21"/>
      <c r="BK97" s="21"/>
      <c r="BL97" s="21"/>
      <c r="BM97" s="181"/>
      <c r="BN97" s="24"/>
      <c r="BO97" s="21"/>
      <c r="BP97" s="195">
        <v>43026</v>
      </c>
      <c r="BQ97" s="194" t="s">
        <v>331</v>
      </c>
      <c r="BR97" s="22">
        <f t="shared" si="78"/>
        <v>180</v>
      </c>
      <c r="BS97" s="193">
        <f t="shared" si="79"/>
        <v>43206</v>
      </c>
      <c r="BT97" s="25"/>
    </row>
    <row r="98" spans="1:72" s="22" customFormat="1" ht="179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20"/>
      <c r="L98" s="20"/>
      <c r="M98" s="20"/>
      <c r="N98" s="29"/>
      <c r="O98" s="29"/>
      <c r="P98" s="29"/>
      <c r="Q98" s="29"/>
      <c r="R98" s="29"/>
      <c r="S98" s="29"/>
      <c r="T98" s="29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181"/>
      <c r="AL98" s="21"/>
      <c r="AM98" s="21"/>
      <c r="AN98" s="21"/>
      <c r="AO98" s="21"/>
      <c r="AP98" s="21"/>
      <c r="AQ98" s="21"/>
      <c r="AR98" s="21"/>
      <c r="AS98" s="181"/>
      <c r="AT98" s="21"/>
      <c r="AU98" s="21"/>
      <c r="AV98" s="21"/>
      <c r="AW98" s="21"/>
      <c r="AX98" s="21"/>
      <c r="AY98" s="21"/>
      <c r="AZ98" s="21"/>
      <c r="BA98" s="21"/>
      <c r="BB98" s="21"/>
      <c r="BC98" s="200"/>
      <c r="BD98" s="21"/>
      <c r="BE98" s="20"/>
      <c r="BF98" s="21"/>
      <c r="BG98" s="20"/>
      <c r="BH98" s="23"/>
      <c r="BI98" s="23"/>
      <c r="BJ98" s="21"/>
      <c r="BK98" s="21"/>
      <c r="BL98" s="21"/>
      <c r="BM98" s="181"/>
      <c r="BN98" s="24"/>
      <c r="BO98" s="21"/>
      <c r="BP98" s="195">
        <v>43026</v>
      </c>
      <c r="BQ98" s="194" t="s">
        <v>331</v>
      </c>
      <c r="BR98" s="22">
        <f t="shared" si="78"/>
        <v>180</v>
      </c>
      <c r="BS98" s="193">
        <f t="shared" si="79"/>
        <v>43206</v>
      </c>
      <c r="BT98" s="25"/>
    </row>
    <row r="99" spans="1:72" s="22" customFormat="1" ht="25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20"/>
      <c r="L99" s="20"/>
      <c r="M99" s="20"/>
      <c r="N99" s="20"/>
      <c r="O99" s="20"/>
      <c r="P99" s="29"/>
      <c r="Q99" s="29"/>
      <c r="R99" s="29"/>
      <c r="S99" s="29"/>
      <c r="T99" s="29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181"/>
      <c r="AL99" s="21"/>
      <c r="AM99" s="21"/>
      <c r="AN99" s="21"/>
      <c r="AO99" s="21"/>
      <c r="AP99" s="21"/>
      <c r="AQ99" s="21"/>
      <c r="AR99" s="21"/>
      <c r="AS99" s="181"/>
      <c r="AT99" s="21"/>
      <c r="AU99" s="21"/>
      <c r="AV99" s="21"/>
      <c r="AW99" s="21"/>
      <c r="AX99" s="21"/>
      <c r="AY99" s="21"/>
      <c r="AZ99" s="21"/>
      <c r="BA99" s="21"/>
      <c r="BB99" s="21"/>
      <c r="BC99" s="200"/>
      <c r="BD99" s="20"/>
      <c r="BE99" s="20"/>
      <c r="BF99" s="21"/>
      <c r="BG99" s="20"/>
      <c r="BH99" s="23"/>
      <c r="BI99" s="23"/>
      <c r="BJ99" s="21"/>
      <c r="BK99" s="21"/>
      <c r="BL99" s="21"/>
      <c r="BM99" s="181"/>
      <c r="BN99" s="24"/>
      <c r="BO99" s="21"/>
      <c r="BP99" s="21"/>
      <c r="BQ99" s="23"/>
      <c r="BR99" s="23"/>
      <c r="BS99" s="24"/>
      <c r="BT99" s="25"/>
    </row>
    <row r="100" spans="1:72" s="22" customFormat="1" ht="15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20"/>
      <c r="L100" s="20"/>
      <c r="M100" s="20"/>
      <c r="N100" s="20"/>
      <c r="O100" s="20"/>
      <c r="P100" s="29"/>
      <c r="Q100" s="29"/>
      <c r="R100" s="29"/>
      <c r="S100" s="29"/>
      <c r="T100" s="29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181"/>
      <c r="AL100" s="21"/>
      <c r="AM100" s="21"/>
      <c r="AN100" s="21"/>
      <c r="AO100" s="21"/>
      <c r="AP100" s="21"/>
      <c r="AQ100" s="21"/>
      <c r="AR100" s="21"/>
      <c r="AS100" s="18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00"/>
      <c r="BD100" s="21"/>
      <c r="BE100" s="20"/>
      <c r="BF100" s="21"/>
      <c r="BG100" s="20"/>
      <c r="BH100" s="23"/>
      <c r="BI100" s="23"/>
      <c r="BJ100" s="21"/>
      <c r="BK100" s="21"/>
      <c r="BL100" s="21"/>
      <c r="BM100" s="181"/>
      <c r="BN100" s="24"/>
      <c r="BO100" s="21"/>
      <c r="BP100" s="21"/>
      <c r="BQ100" s="23"/>
      <c r="BR100" s="23"/>
      <c r="BS100" s="24"/>
      <c r="BT100" s="25"/>
    </row>
    <row r="101" spans="1:72" s="22" customFormat="1" ht="232.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200"/>
      <c r="L101" s="200"/>
      <c r="M101" s="200"/>
      <c r="N101" s="181"/>
      <c r="O101" s="181"/>
      <c r="P101" s="181"/>
      <c r="Q101" s="181"/>
      <c r="R101" s="181"/>
      <c r="S101" s="181"/>
      <c r="T101" s="18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181"/>
      <c r="AL101" s="21"/>
      <c r="AM101" s="21"/>
      <c r="AN101" s="21"/>
      <c r="AO101" s="21"/>
      <c r="AP101" s="21"/>
      <c r="AQ101" s="21"/>
      <c r="AR101" s="21"/>
      <c r="AS101" s="181"/>
      <c r="AT101" s="21"/>
      <c r="AU101" s="21"/>
      <c r="AV101" s="21"/>
      <c r="AW101" s="21"/>
      <c r="AX101" s="21"/>
      <c r="AY101" s="21"/>
      <c r="AZ101" s="21"/>
      <c r="BA101" s="20"/>
      <c r="BB101" s="29"/>
      <c r="BC101" s="200"/>
      <c r="BD101" s="181"/>
      <c r="BE101" s="29"/>
      <c r="BF101" s="21"/>
      <c r="BG101" s="20"/>
      <c r="BH101" s="23"/>
      <c r="BI101" s="23"/>
      <c r="BJ101" s="21"/>
      <c r="BK101" s="21"/>
      <c r="BL101" s="21"/>
      <c r="BM101" s="181"/>
      <c r="BN101" s="24"/>
      <c r="BO101" s="21"/>
      <c r="BP101" s="21"/>
      <c r="BQ101" s="23"/>
      <c r="BR101" s="23"/>
      <c r="BS101" s="24"/>
      <c r="BT101" s="25"/>
    </row>
    <row r="102" spans="1:72" s="22" customFormat="1" ht="132.7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200"/>
      <c r="L102" s="200"/>
      <c r="M102" s="200"/>
      <c r="N102" s="181"/>
      <c r="O102" s="181"/>
      <c r="P102" s="181"/>
      <c r="Q102" s="181"/>
      <c r="R102" s="181"/>
      <c r="S102" s="181"/>
      <c r="T102" s="18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181"/>
      <c r="AL102" s="21"/>
      <c r="AM102" s="21"/>
      <c r="AN102" s="21"/>
      <c r="AO102" s="21"/>
      <c r="AP102" s="21"/>
      <c r="AQ102" s="21"/>
      <c r="AR102" s="21"/>
      <c r="AS102" s="181"/>
      <c r="AT102" s="21"/>
      <c r="AU102" s="21"/>
      <c r="AV102" s="21"/>
      <c r="AW102" s="21"/>
      <c r="AX102" s="21"/>
      <c r="AY102" s="21"/>
      <c r="AZ102" s="21"/>
      <c r="BA102" s="20"/>
      <c r="BB102" s="29"/>
      <c r="BC102" s="200"/>
      <c r="BD102" s="29"/>
      <c r="BE102" s="29"/>
      <c r="BF102" s="21"/>
      <c r="BG102" s="20"/>
      <c r="BH102" s="23"/>
      <c r="BI102" s="23"/>
      <c r="BJ102" s="21"/>
      <c r="BK102" s="21"/>
      <c r="BL102" s="21"/>
      <c r="BM102" s="181"/>
      <c r="BN102" s="24"/>
      <c r="BO102" s="21"/>
      <c r="BP102" s="21"/>
      <c r="BQ102" s="23"/>
      <c r="BR102" s="23"/>
      <c r="BS102" s="24"/>
      <c r="BT102" s="25"/>
    </row>
    <row r="103" spans="1:72" s="22" customFormat="1" ht="232.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20"/>
      <c r="L103" s="20"/>
      <c r="M103" s="20"/>
      <c r="N103" s="29"/>
      <c r="O103" s="29"/>
      <c r="P103" s="29"/>
      <c r="Q103" s="29"/>
      <c r="R103" s="29"/>
      <c r="S103" s="29"/>
      <c r="T103" s="29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181"/>
      <c r="AL103" s="21"/>
      <c r="AM103" s="21"/>
      <c r="AN103" s="21"/>
      <c r="AO103" s="21"/>
      <c r="AP103" s="21"/>
      <c r="AQ103" s="21"/>
      <c r="AR103" s="21"/>
      <c r="AS103" s="181"/>
      <c r="AT103" s="21"/>
      <c r="AU103" s="21"/>
      <c r="AV103" s="21"/>
      <c r="AW103" s="21"/>
      <c r="AX103" s="21"/>
      <c r="AY103" s="21"/>
      <c r="AZ103" s="21"/>
      <c r="BA103" s="20"/>
      <c r="BB103" s="29"/>
      <c r="BC103" s="200"/>
      <c r="BD103" s="29"/>
      <c r="BE103" s="29"/>
      <c r="BF103" s="21"/>
      <c r="BG103" s="20"/>
      <c r="BH103" s="23"/>
      <c r="BI103" s="23"/>
      <c r="BJ103" s="21"/>
      <c r="BK103" s="21"/>
      <c r="BL103" s="21"/>
      <c r="BM103" s="181"/>
      <c r="BN103" s="24"/>
      <c r="BO103" s="21"/>
      <c r="BP103" s="21"/>
      <c r="BQ103" s="23"/>
      <c r="BR103" s="23"/>
      <c r="BS103" s="24"/>
      <c r="BT103" s="25"/>
    </row>
    <row r="104" spans="1:72" s="22" customFormat="1" ht="140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20"/>
      <c r="L104" s="20"/>
      <c r="M104" s="20"/>
      <c r="N104" s="29"/>
      <c r="O104" s="29"/>
      <c r="P104" s="29"/>
      <c r="Q104" s="29"/>
      <c r="R104" s="29"/>
      <c r="S104" s="29"/>
      <c r="T104" s="29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181"/>
      <c r="AL104" s="21"/>
      <c r="AM104" s="21"/>
      <c r="AN104" s="21"/>
      <c r="AO104" s="21"/>
      <c r="AP104" s="21"/>
      <c r="AQ104" s="21"/>
      <c r="AR104" s="21"/>
      <c r="AS104" s="181"/>
      <c r="AT104" s="21"/>
      <c r="AU104" s="21"/>
      <c r="AV104" s="21"/>
      <c r="AW104" s="21"/>
      <c r="AX104" s="21"/>
      <c r="AY104" s="21"/>
      <c r="AZ104" s="21"/>
      <c r="BA104" s="20"/>
      <c r="BB104" s="29"/>
      <c r="BC104" s="200"/>
      <c r="BD104" s="29"/>
      <c r="BE104" s="29"/>
      <c r="BF104" s="21"/>
      <c r="BG104" s="20"/>
      <c r="BH104" s="23"/>
      <c r="BI104" s="23"/>
      <c r="BJ104" s="21"/>
      <c r="BK104" s="21"/>
      <c r="BL104" s="21"/>
      <c r="BM104" s="181"/>
      <c r="BN104" s="24"/>
      <c r="BO104" s="21"/>
      <c r="BP104" s="21"/>
      <c r="BQ104" s="23"/>
      <c r="BR104" s="23"/>
      <c r="BS104" s="24"/>
      <c r="BT104" s="25"/>
    </row>
    <row r="105" spans="1:72" s="22" customFormat="1" ht="232.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20"/>
      <c r="L105" s="20"/>
      <c r="M105" s="29"/>
      <c r="N105" s="29"/>
      <c r="O105" s="29"/>
      <c r="P105" s="29"/>
      <c r="Q105" s="29"/>
      <c r="R105" s="29"/>
      <c r="S105" s="29"/>
      <c r="T105" s="29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181"/>
      <c r="AL105" s="21"/>
      <c r="AM105" s="21"/>
      <c r="AN105" s="21"/>
      <c r="AO105" s="21"/>
      <c r="AP105" s="21"/>
      <c r="AQ105" s="21"/>
      <c r="AR105" s="21"/>
      <c r="AS105" s="181"/>
      <c r="AT105" s="21"/>
      <c r="AU105" s="21"/>
      <c r="AV105" s="21"/>
      <c r="AW105" s="21"/>
      <c r="AX105" s="21"/>
      <c r="AY105" s="21"/>
      <c r="AZ105" s="21"/>
      <c r="BA105" s="20"/>
      <c r="BB105" s="29"/>
      <c r="BC105" s="200"/>
      <c r="BD105" s="29"/>
      <c r="BE105" s="29"/>
      <c r="BF105" s="21"/>
      <c r="BG105" s="20"/>
      <c r="BH105" s="23"/>
      <c r="BI105" s="23"/>
      <c r="BJ105" s="21"/>
      <c r="BK105" s="21"/>
      <c r="BL105" s="21"/>
      <c r="BM105" s="181"/>
      <c r="BN105" s="24"/>
      <c r="BO105" s="21"/>
      <c r="BP105" s="21"/>
      <c r="BQ105" s="23"/>
      <c r="BR105" s="23"/>
      <c r="BS105" s="24"/>
      <c r="BT105" s="25"/>
    </row>
    <row r="106" spans="1:72" s="22" customFormat="1" ht="142.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20"/>
      <c r="L106" s="20"/>
      <c r="M106" s="29"/>
      <c r="N106" s="29"/>
      <c r="O106" s="29"/>
      <c r="P106" s="29"/>
      <c r="Q106" s="29"/>
      <c r="R106" s="29"/>
      <c r="S106" s="29"/>
      <c r="T106" s="29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181"/>
      <c r="AL106" s="21"/>
      <c r="AM106" s="21"/>
      <c r="AN106" s="21"/>
      <c r="AO106" s="21"/>
      <c r="AP106" s="21"/>
      <c r="AQ106" s="21"/>
      <c r="AR106" s="21"/>
      <c r="AS106" s="181"/>
      <c r="AT106" s="21"/>
      <c r="AU106" s="21"/>
      <c r="AV106" s="21"/>
      <c r="AW106" s="21"/>
      <c r="AX106" s="21"/>
      <c r="AY106" s="21"/>
      <c r="AZ106" s="21"/>
      <c r="BA106" s="20"/>
      <c r="BB106" s="29"/>
      <c r="BC106" s="200"/>
      <c r="BD106" s="29"/>
      <c r="BE106" s="29"/>
      <c r="BF106" s="21"/>
      <c r="BG106" s="20"/>
      <c r="BH106" s="23"/>
      <c r="BI106" s="23"/>
      <c r="BJ106" s="21"/>
      <c r="BK106" s="21"/>
      <c r="BL106" s="21"/>
      <c r="BM106" s="181"/>
      <c r="BN106" s="24"/>
      <c r="BO106" s="21"/>
      <c r="BP106" s="21"/>
      <c r="BQ106" s="23"/>
      <c r="BR106" s="23"/>
      <c r="BS106" s="24"/>
      <c r="BT106" s="25"/>
    </row>
    <row r="107" spans="1:72" s="22" customFormat="1" ht="232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"/>
      <c r="L107" s="20"/>
      <c r="M107" s="20"/>
      <c r="N107" s="29"/>
      <c r="O107" s="29"/>
      <c r="P107" s="29"/>
      <c r="Q107" s="29"/>
      <c r="R107" s="29"/>
      <c r="S107" s="29"/>
      <c r="T107" s="29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181"/>
      <c r="AL107" s="21"/>
      <c r="AM107" s="21"/>
      <c r="AN107" s="21"/>
      <c r="AO107" s="21"/>
      <c r="AP107" s="21"/>
      <c r="AQ107" s="21"/>
      <c r="AR107" s="21"/>
      <c r="AS107" s="18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00"/>
      <c r="BD107" s="21"/>
      <c r="BE107" s="20"/>
      <c r="BF107" s="21"/>
      <c r="BG107" s="20"/>
      <c r="BH107" s="23"/>
      <c r="BI107" s="23"/>
      <c r="BJ107" s="21"/>
      <c r="BK107" s="21"/>
      <c r="BL107" s="21"/>
      <c r="BM107" s="181"/>
      <c r="BN107" s="24"/>
      <c r="BO107" s="21"/>
      <c r="BP107" s="21"/>
      <c r="BQ107" s="23"/>
      <c r="BR107" s="23"/>
      <c r="BS107" s="24"/>
      <c r="BT107" s="25"/>
    </row>
    <row r="108" spans="1:72" s="22" customFormat="1" ht="289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0"/>
      <c r="L108" s="200"/>
      <c r="M108" s="200"/>
      <c r="N108" s="182"/>
      <c r="O108" s="182"/>
      <c r="P108" s="182"/>
      <c r="Q108" s="182"/>
      <c r="R108" s="182"/>
      <c r="S108" s="182"/>
      <c r="T108" s="182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181"/>
      <c r="AF108" s="181"/>
      <c r="AG108" s="181"/>
      <c r="AH108" s="20"/>
      <c r="AI108" s="21"/>
      <c r="AJ108" s="21"/>
      <c r="AK108" s="181"/>
      <c r="AL108" s="20"/>
      <c r="AM108" s="21"/>
      <c r="AN108" s="21"/>
      <c r="AO108" s="21"/>
      <c r="AP108" s="21"/>
      <c r="AQ108" s="21"/>
      <c r="AR108" s="21"/>
      <c r="AS108" s="18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00"/>
      <c r="BD108" s="21"/>
      <c r="BE108" s="20"/>
      <c r="BF108" s="21"/>
      <c r="BG108" s="20"/>
      <c r="BH108" s="23"/>
      <c r="BI108" s="23"/>
      <c r="BJ108" s="21"/>
      <c r="BK108" s="21"/>
      <c r="BL108" s="21"/>
      <c r="BM108" s="181"/>
      <c r="BN108" s="24"/>
      <c r="BO108" s="21"/>
      <c r="BP108" s="21"/>
      <c r="BQ108" s="23"/>
      <c r="BR108" s="23"/>
      <c r="BS108" s="24"/>
      <c r="BT108" s="25"/>
    </row>
    <row r="109" spans="1:72" s="22" customFormat="1" ht="156.7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20"/>
      <c r="L109" s="20"/>
      <c r="M109" s="20"/>
      <c r="N109" s="23"/>
      <c r="O109" s="20"/>
      <c r="P109" s="23"/>
      <c r="Q109" s="23"/>
      <c r="R109" s="23"/>
      <c r="S109" s="23"/>
      <c r="T109" s="23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181"/>
      <c r="AL109" s="21"/>
      <c r="AM109" s="21"/>
      <c r="AN109" s="21"/>
      <c r="AO109" s="21"/>
      <c r="AP109" s="21"/>
      <c r="AQ109" s="21"/>
      <c r="AR109" s="21"/>
      <c r="AS109" s="18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00"/>
      <c r="BD109" s="21"/>
      <c r="BE109" s="20"/>
      <c r="BF109" s="21"/>
      <c r="BG109" s="20"/>
      <c r="BH109" s="23"/>
      <c r="BI109" s="23"/>
      <c r="BJ109" s="21"/>
      <c r="BK109" s="21"/>
      <c r="BL109" s="21"/>
      <c r="BM109" s="181"/>
      <c r="BN109" s="24"/>
      <c r="BO109" s="21"/>
      <c r="BP109" s="21"/>
      <c r="BQ109" s="23"/>
      <c r="BR109" s="23"/>
      <c r="BS109" s="24"/>
      <c r="BT109" s="25"/>
    </row>
    <row r="110" spans="1:72" s="22" customFormat="1" ht="156.7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0"/>
      <c r="N110" s="23"/>
      <c r="O110" s="20"/>
      <c r="P110" s="23"/>
      <c r="Q110" s="23"/>
      <c r="R110" s="23"/>
      <c r="S110" s="23"/>
      <c r="T110" s="23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181"/>
      <c r="AL110" s="21"/>
      <c r="AM110" s="21"/>
      <c r="AN110" s="21"/>
      <c r="AO110" s="21"/>
      <c r="AP110" s="21"/>
      <c r="AQ110" s="21"/>
      <c r="AR110" s="21"/>
      <c r="AS110" s="18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00"/>
      <c r="BD110" s="21"/>
      <c r="BE110" s="20"/>
      <c r="BF110" s="21"/>
      <c r="BG110" s="20"/>
      <c r="BH110" s="23"/>
      <c r="BI110" s="23"/>
      <c r="BJ110" s="21"/>
      <c r="BK110" s="21"/>
      <c r="BL110" s="21"/>
      <c r="BM110" s="181"/>
      <c r="BN110" s="24"/>
      <c r="BO110" s="21"/>
      <c r="BP110" s="21"/>
      <c r="BQ110" s="23"/>
      <c r="BR110" s="23"/>
      <c r="BS110" s="24"/>
      <c r="BT110" s="25"/>
    </row>
    <row r="111" spans="1:72" s="22" customFormat="1" ht="347.2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20"/>
      <c r="N111" s="23"/>
      <c r="O111" s="23"/>
      <c r="P111" s="23"/>
      <c r="Q111" s="23"/>
      <c r="R111" s="23"/>
      <c r="S111" s="23"/>
      <c r="T111" s="23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0"/>
      <c r="AJ111" s="21"/>
      <c r="AK111" s="181"/>
      <c r="AL111" s="20"/>
      <c r="AM111" s="20"/>
      <c r="AN111" s="21"/>
      <c r="AO111" s="21"/>
      <c r="AP111" s="21"/>
      <c r="AQ111" s="21"/>
      <c r="AR111" s="21"/>
      <c r="AS111" s="200"/>
      <c r="AT111" s="21"/>
      <c r="AU111" s="21"/>
      <c r="AV111" s="21"/>
      <c r="AW111" s="21"/>
      <c r="AX111" s="21"/>
      <c r="AY111" s="21"/>
      <c r="AZ111" s="21"/>
      <c r="BA111" s="21"/>
      <c r="BB111" s="21"/>
      <c r="BC111" s="200"/>
      <c r="BD111" s="21"/>
      <c r="BE111" s="20"/>
      <c r="BF111" s="21"/>
      <c r="BG111" s="20"/>
      <c r="BH111" s="23"/>
      <c r="BI111" s="23"/>
      <c r="BJ111" s="21"/>
      <c r="BK111" s="21"/>
      <c r="BL111" s="21"/>
      <c r="BM111" s="181"/>
      <c r="BN111" s="24"/>
      <c r="BO111" s="21"/>
      <c r="BP111" s="21"/>
      <c r="BQ111" s="23"/>
      <c r="BR111" s="23"/>
      <c r="BS111" s="24"/>
      <c r="BT111" s="25"/>
    </row>
    <row r="112" spans="1:72" s="22" customFormat="1" ht="129.7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0"/>
      <c r="N112" s="23"/>
      <c r="O112" s="20"/>
      <c r="P112" s="23"/>
      <c r="Q112" s="23"/>
      <c r="R112" s="23"/>
      <c r="S112" s="23"/>
      <c r="T112" s="23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0"/>
      <c r="AH112" s="21"/>
      <c r="AI112" s="20"/>
      <c r="AJ112" s="21"/>
      <c r="AK112" s="200"/>
      <c r="AL112" s="21"/>
      <c r="AM112" s="20"/>
      <c r="AN112" s="21"/>
      <c r="AO112" s="21"/>
      <c r="AP112" s="21"/>
      <c r="AQ112" s="21"/>
      <c r="AR112" s="21"/>
      <c r="AS112" s="200"/>
      <c r="AT112" s="21"/>
      <c r="AU112" s="21"/>
      <c r="AV112" s="21"/>
      <c r="AW112" s="21"/>
      <c r="AX112" s="21"/>
      <c r="AY112" s="21"/>
      <c r="AZ112" s="21"/>
      <c r="BA112" s="21"/>
      <c r="BB112" s="21"/>
      <c r="BC112" s="200"/>
      <c r="BD112" s="181"/>
      <c r="BE112" s="20"/>
      <c r="BF112" s="21"/>
      <c r="BG112" s="20"/>
      <c r="BH112" s="23"/>
      <c r="BI112" s="23"/>
      <c r="BJ112" s="21"/>
      <c r="BK112" s="21"/>
      <c r="BL112" s="21"/>
      <c r="BM112" s="181"/>
      <c r="BN112" s="24"/>
      <c r="BO112" s="21"/>
      <c r="BP112" s="21"/>
      <c r="BQ112" s="23"/>
      <c r="BR112" s="23"/>
      <c r="BS112" s="24"/>
      <c r="BT112" s="25"/>
    </row>
    <row r="113" spans="1:72" s="22" customFormat="1" ht="129.7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"/>
      <c r="L113" s="20"/>
      <c r="M113" s="20"/>
      <c r="N113" s="23"/>
      <c r="O113" s="20"/>
      <c r="P113" s="23"/>
      <c r="Q113" s="23"/>
      <c r="R113" s="23"/>
      <c r="S113" s="23"/>
      <c r="T113" s="23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0"/>
      <c r="AH113" s="21"/>
      <c r="AI113" s="20"/>
      <c r="AJ113" s="21"/>
      <c r="AK113" s="200"/>
      <c r="AL113" s="21"/>
      <c r="AM113" s="20"/>
      <c r="AN113" s="21"/>
      <c r="AO113" s="21"/>
      <c r="AP113" s="21"/>
      <c r="AQ113" s="21"/>
      <c r="AR113" s="21"/>
      <c r="AS113" s="200"/>
      <c r="AT113" s="21"/>
      <c r="AU113" s="21"/>
      <c r="AV113" s="21"/>
      <c r="AW113" s="21"/>
      <c r="AX113" s="21"/>
      <c r="AY113" s="21"/>
      <c r="AZ113" s="21"/>
      <c r="BA113" s="21"/>
      <c r="BB113" s="21"/>
      <c r="BC113" s="200"/>
      <c r="BD113" s="181"/>
      <c r="BE113" s="20"/>
      <c r="BF113" s="21"/>
      <c r="BG113" s="20"/>
      <c r="BH113" s="23"/>
      <c r="BI113" s="23"/>
      <c r="BJ113" s="21"/>
      <c r="BK113" s="21"/>
      <c r="BL113" s="21"/>
      <c r="BM113" s="181"/>
      <c r="BN113" s="24"/>
      <c r="BO113" s="21"/>
      <c r="BP113" s="21"/>
      <c r="BQ113" s="23"/>
      <c r="BR113" s="23"/>
      <c r="BS113" s="24"/>
      <c r="BT113" s="25"/>
    </row>
    <row r="114" spans="1:72" s="22" customFormat="1" ht="409.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0"/>
      <c r="M114" s="20"/>
      <c r="N114" s="29"/>
      <c r="O114" s="29"/>
      <c r="P114" s="29"/>
      <c r="Q114" s="29"/>
      <c r="R114" s="29"/>
      <c r="S114" s="29"/>
      <c r="T114" s="29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0"/>
      <c r="AH114" s="20"/>
      <c r="AI114" s="20"/>
      <c r="AJ114" s="21"/>
      <c r="AK114" s="200"/>
      <c r="AL114" s="20"/>
      <c r="AM114" s="20"/>
      <c r="AN114" s="21"/>
      <c r="AO114" s="21"/>
      <c r="AP114" s="21"/>
      <c r="AQ114" s="21"/>
      <c r="AR114" s="21"/>
      <c r="AS114" s="200"/>
      <c r="AT114" s="20"/>
      <c r="AU114" s="21"/>
      <c r="AV114" s="21"/>
      <c r="AW114" s="21"/>
      <c r="AX114" s="21"/>
      <c r="AY114" s="21"/>
      <c r="AZ114" s="21"/>
      <c r="BA114" s="21"/>
      <c r="BB114" s="21"/>
      <c r="BC114" s="200"/>
      <c r="BD114" s="20"/>
      <c r="BE114" s="20"/>
      <c r="BF114" s="21"/>
      <c r="BG114" s="20"/>
      <c r="BH114" s="23"/>
      <c r="BI114" s="23"/>
      <c r="BJ114" s="21"/>
      <c r="BK114" s="21"/>
      <c r="BL114" s="21"/>
      <c r="BM114" s="181"/>
      <c r="BN114" s="24"/>
      <c r="BO114" s="21"/>
      <c r="BP114" s="21"/>
      <c r="BQ114" s="23"/>
      <c r="BR114" s="23"/>
      <c r="BS114" s="24"/>
      <c r="BT114" s="25"/>
    </row>
    <row r="115" spans="1:72" s="22" customFormat="1" ht="134.2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"/>
      <c r="L115" s="20"/>
      <c r="M115" s="21"/>
      <c r="N115" s="20"/>
      <c r="O115" s="20"/>
      <c r="P115" s="20"/>
      <c r="Q115" s="20"/>
      <c r="R115" s="20"/>
      <c r="S115" s="20"/>
      <c r="T115" s="20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181"/>
      <c r="AL115" s="21"/>
      <c r="AM115" s="21"/>
      <c r="AN115" s="21"/>
      <c r="AO115" s="21"/>
      <c r="AP115" s="21"/>
      <c r="AQ115" s="21"/>
      <c r="AR115" s="21"/>
      <c r="AS115" s="200"/>
      <c r="AT115" s="23"/>
      <c r="AU115" s="21"/>
      <c r="AV115" s="21"/>
      <c r="AW115" s="21"/>
      <c r="AX115" s="21"/>
      <c r="AY115" s="21"/>
      <c r="AZ115" s="21"/>
      <c r="BA115" s="21"/>
      <c r="BB115" s="21"/>
      <c r="BC115" s="200"/>
      <c r="BD115" s="181"/>
      <c r="BE115" s="20"/>
      <c r="BF115" s="21"/>
      <c r="BG115" s="20"/>
      <c r="BH115" s="23"/>
      <c r="BI115" s="23"/>
      <c r="BJ115" s="21"/>
      <c r="BK115" s="21"/>
      <c r="BL115" s="21"/>
      <c r="BM115" s="181"/>
      <c r="BN115" s="24"/>
      <c r="BO115" s="21"/>
      <c r="BP115" s="21"/>
      <c r="BQ115" s="23"/>
      <c r="BR115" s="23"/>
      <c r="BS115" s="24"/>
      <c r="BT115" s="25"/>
    </row>
    <row r="116" spans="1:72" s="22" customFormat="1" ht="134.2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181"/>
      <c r="AL116" s="21"/>
      <c r="AM116" s="21"/>
      <c r="AN116" s="21"/>
      <c r="AO116" s="21"/>
      <c r="AP116" s="21"/>
      <c r="AQ116" s="21"/>
      <c r="AR116" s="21"/>
      <c r="AS116" s="200"/>
      <c r="AT116" s="23"/>
      <c r="AU116" s="21"/>
      <c r="AV116" s="21"/>
      <c r="AW116" s="21"/>
      <c r="AX116" s="21"/>
      <c r="AY116" s="21"/>
      <c r="AZ116" s="21"/>
      <c r="BA116" s="21"/>
      <c r="BB116" s="21"/>
      <c r="BC116" s="200"/>
      <c r="BD116" s="181"/>
      <c r="BE116" s="20"/>
      <c r="BF116" s="21"/>
      <c r="BG116" s="20"/>
      <c r="BH116" s="23"/>
      <c r="BI116" s="23"/>
      <c r="BJ116" s="21"/>
      <c r="BK116" s="21"/>
      <c r="BL116" s="21"/>
      <c r="BM116" s="181"/>
      <c r="BN116" s="24"/>
      <c r="BO116" s="21"/>
      <c r="BP116" s="21"/>
      <c r="BQ116" s="23"/>
      <c r="BR116" s="23"/>
      <c r="BS116" s="24"/>
      <c r="BT116" s="25"/>
    </row>
    <row r="117" spans="1:72" s="22" customFormat="1" ht="134.2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181"/>
      <c r="AL117" s="21"/>
      <c r="AM117" s="21"/>
      <c r="AN117" s="21"/>
      <c r="AO117" s="21"/>
      <c r="AP117" s="21"/>
      <c r="AQ117" s="21"/>
      <c r="AR117" s="21"/>
      <c r="AS117" s="200"/>
      <c r="AT117" s="23"/>
      <c r="AU117" s="21"/>
      <c r="AV117" s="21"/>
      <c r="AW117" s="21"/>
      <c r="AX117" s="21"/>
      <c r="AY117" s="21"/>
      <c r="AZ117" s="21"/>
      <c r="BA117" s="21"/>
      <c r="BB117" s="21"/>
      <c r="BC117" s="200"/>
      <c r="BD117" s="181"/>
      <c r="BE117" s="20"/>
      <c r="BF117" s="21"/>
      <c r="BG117" s="20"/>
      <c r="BH117" s="23"/>
      <c r="BI117" s="23"/>
      <c r="BJ117" s="21"/>
      <c r="BK117" s="21"/>
      <c r="BL117" s="21"/>
      <c r="BM117" s="181"/>
      <c r="BN117" s="24"/>
      <c r="BO117" s="21"/>
      <c r="BP117" s="21"/>
      <c r="BQ117" s="23"/>
      <c r="BR117" s="23"/>
      <c r="BS117" s="24"/>
      <c r="BT117" s="25"/>
    </row>
    <row r="118" spans="1:72" s="22" customFormat="1" ht="134.2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181"/>
      <c r="AL118" s="21"/>
      <c r="AM118" s="21"/>
      <c r="AN118" s="21"/>
      <c r="AO118" s="21"/>
      <c r="AP118" s="21"/>
      <c r="AQ118" s="21"/>
      <c r="AR118" s="21"/>
      <c r="AS118" s="200"/>
      <c r="AT118" s="23"/>
      <c r="AU118" s="21"/>
      <c r="AV118" s="21"/>
      <c r="AW118" s="21"/>
      <c r="AX118" s="21"/>
      <c r="AY118" s="21"/>
      <c r="AZ118" s="21"/>
      <c r="BA118" s="21"/>
      <c r="BB118" s="21"/>
      <c r="BC118" s="200"/>
      <c r="BD118" s="181"/>
      <c r="BE118" s="20"/>
      <c r="BF118" s="21"/>
      <c r="BG118" s="20"/>
      <c r="BH118" s="23"/>
      <c r="BI118" s="23"/>
      <c r="BJ118" s="21"/>
      <c r="BK118" s="21"/>
      <c r="BL118" s="21"/>
      <c r="BM118" s="181"/>
      <c r="BN118" s="24"/>
      <c r="BO118" s="21"/>
      <c r="BP118" s="21"/>
      <c r="BQ118" s="23"/>
      <c r="BR118" s="23"/>
      <c r="BS118" s="24"/>
      <c r="BT118" s="25"/>
    </row>
    <row r="119" spans="1:72" s="22" customFormat="1" ht="216.7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20"/>
      <c r="N119" s="23"/>
      <c r="O119" s="23"/>
      <c r="P119" s="23"/>
      <c r="Q119" s="23"/>
      <c r="R119" s="23"/>
      <c r="S119" s="23"/>
      <c r="T119" s="23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181"/>
      <c r="AL119" s="21"/>
      <c r="AM119" s="21"/>
      <c r="AN119" s="21"/>
      <c r="AO119" s="21"/>
      <c r="AP119" s="21"/>
      <c r="AQ119" s="21"/>
      <c r="AR119" s="21"/>
      <c r="AS119" s="200"/>
      <c r="AT119" s="23"/>
      <c r="AU119" s="21"/>
      <c r="AV119" s="21"/>
      <c r="AW119" s="21"/>
      <c r="AX119" s="21"/>
      <c r="AY119" s="21"/>
      <c r="AZ119" s="21"/>
      <c r="BA119" s="21"/>
      <c r="BB119" s="21"/>
      <c r="BC119" s="200"/>
      <c r="BD119" s="181"/>
      <c r="BE119" s="20"/>
      <c r="BF119" s="21"/>
      <c r="BG119" s="20"/>
      <c r="BH119" s="29"/>
      <c r="BI119" s="23"/>
      <c r="BJ119" s="21"/>
      <c r="BK119" s="21"/>
      <c r="BL119" s="21"/>
      <c r="BM119" s="181"/>
      <c r="BN119" s="24"/>
      <c r="BO119" s="21"/>
      <c r="BP119" s="21"/>
      <c r="BQ119" s="23"/>
      <c r="BR119" s="23"/>
      <c r="BS119" s="24"/>
      <c r="BT119" s="25"/>
    </row>
    <row r="120" spans="1:72" s="22" customFormat="1" ht="149.2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20"/>
      <c r="N120" s="29"/>
      <c r="O120" s="29"/>
      <c r="P120" s="29"/>
      <c r="Q120" s="29"/>
      <c r="R120" s="29"/>
      <c r="S120" s="29"/>
      <c r="T120" s="29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181"/>
      <c r="AL120" s="21"/>
      <c r="AM120" s="21"/>
      <c r="AN120" s="21"/>
      <c r="AO120" s="21"/>
      <c r="AP120" s="21"/>
      <c r="AQ120" s="21"/>
      <c r="AR120" s="21"/>
      <c r="AS120" s="200"/>
      <c r="AT120" s="23"/>
      <c r="AU120" s="21"/>
      <c r="AV120" s="21"/>
      <c r="AW120" s="21"/>
      <c r="AX120" s="21"/>
      <c r="AY120" s="21"/>
      <c r="AZ120" s="21"/>
      <c r="BA120" s="21"/>
      <c r="BB120" s="21"/>
      <c r="BC120" s="200"/>
      <c r="BD120" s="181"/>
      <c r="BE120" s="20"/>
      <c r="BF120" s="21"/>
      <c r="BG120" s="20"/>
      <c r="BH120" s="23"/>
      <c r="BI120" s="23"/>
      <c r="BJ120" s="21"/>
      <c r="BK120" s="21"/>
      <c r="BL120" s="21"/>
      <c r="BM120" s="181"/>
      <c r="BN120" s="24"/>
      <c r="BO120" s="21"/>
      <c r="BP120" s="21"/>
      <c r="BQ120" s="23"/>
      <c r="BR120" s="23"/>
      <c r="BS120" s="24"/>
      <c r="BT120" s="25"/>
    </row>
    <row r="121" spans="1:72" s="22" customFormat="1" ht="149.2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20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181"/>
      <c r="AL121" s="21"/>
      <c r="AM121" s="21"/>
      <c r="AN121" s="21"/>
      <c r="AO121" s="21"/>
      <c r="AP121" s="21"/>
      <c r="AQ121" s="21"/>
      <c r="AR121" s="21"/>
      <c r="AS121" s="200"/>
      <c r="AT121" s="23"/>
      <c r="AU121" s="21"/>
      <c r="AV121" s="21"/>
      <c r="AW121" s="21"/>
      <c r="AX121" s="21"/>
      <c r="AY121" s="21"/>
      <c r="AZ121" s="21"/>
      <c r="BA121" s="21"/>
      <c r="BB121" s="21"/>
      <c r="BC121" s="200"/>
      <c r="BD121" s="181"/>
      <c r="BE121" s="20"/>
      <c r="BF121" s="21"/>
      <c r="BG121" s="20"/>
      <c r="BH121" s="23"/>
      <c r="BI121" s="23"/>
      <c r="BJ121" s="21"/>
      <c r="BK121" s="21"/>
      <c r="BL121" s="21"/>
      <c r="BM121" s="181"/>
      <c r="BN121" s="24"/>
      <c r="BO121" s="21"/>
      <c r="BP121" s="21"/>
      <c r="BQ121" s="23"/>
      <c r="BR121" s="23"/>
      <c r="BS121" s="24"/>
      <c r="BT121" s="25"/>
    </row>
    <row r="122" spans="1:72" s="22" customFormat="1" ht="216.7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20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181"/>
      <c r="AL122" s="21"/>
      <c r="AM122" s="21"/>
      <c r="AN122" s="21"/>
      <c r="AO122" s="21"/>
      <c r="AP122" s="21"/>
      <c r="AQ122" s="21"/>
      <c r="AR122" s="21"/>
      <c r="AS122" s="200"/>
      <c r="AT122" s="23"/>
      <c r="AU122" s="21"/>
      <c r="AV122" s="21"/>
      <c r="AW122" s="21"/>
      <c r="AX122" s="21"/>
      <c r="AY122" s="21"/>
      <c r="AZ122" s="21"/>
      <c r="BA122" s="21"/>
      <c r="BB122" s="21"/>
      <c r="BC122" s="200"/>
      <c r="BD122" s="182"/>
      <c r="BE122" s="23"/>
      <c r="BF122" s="21"/>
      <c r="BG122" s="20"/>
      <c r="BH122" s="23"/>
      <c r="BI122" s="23"/>
      <c r="BJ122" s="21"/>
      <c r="BK122" s="21"/>
      <c r="BL122" s="21"/>
      <c r="BM122" s="181"/>
      <c r="BN122" s="24"/>
      <c r="BO122" s="21"/>
      <c r="BP122" s="21"/>
      <c r="BQ122" s="23"/>
      <c r="BR122" s="23"/>
      <c r="BS122" s="24"/>
      <c r="BT122" s="25"/>
    </row>
    <row r="123" spans="1:72" s="22" customFormat="1" ht="204.7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20"/>
      <c r="M123" s="20"/>
      <c r="N123" s="23"/>
      <c r="O123" s="23"/>
      <c r="P123" s="23"/>
      <c r="Q123" s="23"/>
      <c r="R123" s="23"/>
      <c r="S123" s="23"/>
      <c r="T123" s="23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181"/>
      <c r="AL123" s="21"/>
      <c r="AM123" s="21"/>
      <c r="AN123" s="21"/>
      <c r="AO123" s="21"/>
      <c r="AP123" s="21"/>
      <c r="AQ123" s="21"/>
      <c r="AR123" s="21"/>
      <c r="AS123" s="181"/>
      <c r="AT123" s="21"/>
      <c r="AU123" s="21"/>
      <c r="AV123" s="21"/>
      <c r="AW123" s="21"/>
      <c r="AX123" s="21"/>
      <c r="AY123" s="21"/>
      <c r="AZ123" s="21"/>
      <c r="BA123" s="21"/>
      <c r="BB123" s="21"/>
      <c r="BC123" s="181"/>
      <c r="BD123" s="181"/>
      <c r="BE123" s="21"/>
      <c r="BF123" s="21"/>
      <c r="BG123" s="20"/>
      <c r="BH123" s="23"/>
      <c r="BI123" s="23"/>
      <c r="BJ123" s="21"/>
      <c r="BK123" s="21"/>
      <c r="BL123" s="21"/>
      <c r="BM123" s="181"/>
      <c r="BN123" s="24"/>
      <c r="BO123" s="21"/>
      <c r="BP123" s="21"/>
      <c r="BQ123" s="23"/>
      <c r="BR123" s="23"/>
      <c r="BS123" s="24"/>
      <c r="BT123" s="25"/>
    </row>
    <row r="124" spans="1:72" s="22" customFormat="1" ht="319.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21"/>
      <c r="M124" s="20"/>
      <c r="N124" s="23"/>
      <c r="O124" s="23"/>
      <c r="P124" s="23"/>
      <c r="Q124" s="23"/>
      <c r="R124" s="23"/>
      <c r="S124" s="23"/>
      <c r="T124" s="23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181"/>
      <c r="AL124" s="21"/>
      <c r="AM124" s="21"/>
      <c r="AN124" s="21"/>
      <c r="AO124" s="21"/>
      <c r="AP124" s="21"/>
      <c r="AQ124" s="21"/>
      <c r="AR124" s="21"/>
      <c r="AS124" s="181"/>
      <c r="AT124" s="21"/>
      <c r="AU124" s="21"/>
      <c r="AV124" s="21"/>
      <c r="AW124" s="21"/>
      <c r="AX124" s="21"/>
      <c r="AY124" s="21"/>
      <c r="AZ124" s="21"/>
      <c r="BA124" s="21"/>
      <c r="BB124" s="21"/>
      <c r="BC124" s="181"/>
      <c r="BD124" s="181"/>
      <c r="BE124" s="21"/>
      <c r="BF124" s="21"/>
      <c r="BG124" s="20"/>
      <c r="BH124" s="23"/>
      <c r="BI124" s="23"/>
      <c r="BJ124" s="21"/>
      <c r="BK124" s="21"/>
      <c r="BL124" s="21"/>
      <c r="BM124" s="181"/>
      <c r="BN124" s="24"/>
      <c r="BO124" s="21"/>
      <c r="BP124" s="21"/>
      <c r="BQ124" s="23"/>
      <c r="BR124" s="23"/>
      <c r="BS124" s="24"/>
      <c r="BT124" s="25"/>
    </row>
    <row r="125" spans="1:72" s="22" customFormat="1" ht="247.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9"/>
      <c r="O125" s="29"/>
      <c r="P125" s="29"/>
      <c r="Q125" s="29"/>
      <c r="R125" s="29"/>
      <c r="S125" s="29"/>
      <c r="T125" s="29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181"/>
      <c r="AL125" s="21"/>
      <c r="AM125" s="21"/>
      <c r="AN125" s="21"/>
      <c r="AO125" s="21"/>
      <c r="AP125" s="21"/>
      <c r="AQ125" s="21"/>
      <c r="AR125" s="21"/>
      <c r="AS125" s="18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00"/>
      <c r="BD125" s="29"/>
      <c r="BE125" s="29"/>
      <c r="BF125" s="21"/>
      <c r="BG125" s="20"/>
      <c r="BH125" s="23"/>
      <c r="BI125" s="23"/>
      <c r="BJ125" s="21"/>
      <c r="BK125" s="21"/>
      <c r="BL125" s="21"/>
      <c r="BM125" s="181"/>
      <c r="BN125" s="24"/>
      <c r="BO125" s="21"/>
      <c r="BP125" s="21"/>
      <c r="BQ125" s="23"/>
      <c r="BR125" s="23"/>
      <c r="BS125" s="24"/>
      <c r="BT125" s="25"/>
    </row>
    <row r="126" spans="1:72" s="22" customFormat="1" ht="140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9"/>
      <c r="O126" s="29"/>
      <c r="P126" s="29"/>
      <c r="Q126" s="29"/>
      <c r="R126" s="29"/>
      <c r="S126" s="29"/>
      <c r="T126" s="29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181"/>
      <c r="AL126" s="21"/>
      <c r="AM126" s="21"/>
      <c r="AN126" s="21"/>
      <c r="AO126" s="21"/>
      <c r="AP126" s="21"/>
      <c r="AQ126" s="21"/>
      <c r="AR126" s="21"/>
      <c r="AS126" s="181"/>
      <c r="AT126" s="21"/>
      <c r="AU126" s="21"/>
      <c r="AV126" s="21"/>
      <c r="AW126" s="21"/>
      <c r="AX126" s="21"/>
      <c r="AY126" s="21"/>
      <c r="AZ126" s="21"/>
      <c r="BA126" s="21"/>
      <c r="BB126" s="21"/>
      <c r="BC126" s="181"/>
      <c r="BD126" s="181"/>
      <c r="BE126" s="21"/>
      <c r="BF126" s="21"/>
      <c r="BG126" s="20"/>
      <c r="BH126" s="23"/>
      <c r="BI126" s="23"/>
      <c r="BJ126" s="21"/>
      <c r="BK126" s="21"/>
      <c r="BL126" s="21"/>
      <c r="BM126" s="181"/>
      <c r="BN126" s="24"/>
      <c r="BO126" s="21"/>
      <c r="BP126" s="21"/>
      <c r="BQ126" s="23"/>
      <c r="BR126" s="23"/>
      <c r="BS126" s="24"/>
      <c r="BT126" s="25"/>
    </row>
    <row r="127" spans="1:72" s="22" customFormat="1" ht="246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0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0"/>
      <c r="AH127" s="23"/>
      <c r="AI127" s="23"/>
      <c r="AJ127" s="21"/>
      <c r="AK127" s="200"/>
      <c r="AL127" s="23"/>
      <c r="AM127" s="23"/>
      <c r="AN127" s="21"/>
      <c r="AO127" s="21"/>
      <c r="AP127" s="21"/>
      <c r="AQ127" s="21"/>
      <c r="AR127" s="21"/>
      <c r="AS127" s="200"/>
      <c r="AT127" s="23"/>
      <c r="AU127" s="21"/>
      <c r="AV127" s="21"/>
      <c r="AW127" s="21"/>
      <c r="AX127" s="21"/>
      <c r="AY127" s="21"/>
      <c r="AZ127" s="21"/>
      <c r="BA127" s="21"/>
      <c r="BB127" s="21"/>
      <c r="BC127" s="200"/>
      <c r="BD127" s="21"/>
      <c r="BE127" s="20"/>
      <c r="BF127" s="21"/>
      <c r="BG127" s="20"/>
      <c r="BH127" s="23"/>
      <c r="BI127" s="23"/>
      <c r="BJ127" s="21"/>
      <c r="BK127" s="21"/>
      <c r="BL127" s="21"/>
      <c r="BM127" s="181"/>
      <c r="BN127" s="24"/>
      <c r="BO127" s="21"/>
      <c r="BP127" s="21"/>
      <c r="BQ127" s="23"/>
      <c r="BR127" s="23"/>
      <c r="BS127" s="24"/>
      <c r="BT127" s="25"/>
    </row>
    <row r="128" spans="1:72" s="22" customFormat="1" ht="197.2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0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0"/>
      <c r="AH128" s="23"/>
      <c r="AI128" s="23"/>
      <c r="AJ128" s="21"/>
      <c r="AK128" s="200"/>
      <c r="AL128" s="23"/>
      <c r="AM128" s="23"/>
      <c r="AN128" s="21"/>
      <c r="AO128" s="21"/>
      <c r="AP128" s="21"/>
      <c r="AQ128" s="21"/>
      <c r="AR128" s="21"/>
      <c r="AS128" s="200"/>
      <c r="AT128" s="23"/>
      <c r="AU128" s="21"/>
      <c r="AV128" s="21"/>
      <c r="AW128" s="21"/>
      <c r="AX128" s="21"/>
      <c r="AY128" s="21"/>
      <c r="AZ128" s="21"/>
      <c r="BA128" s="21"/>
      <c r="BB128" s="21"/>
      <c r="BC128" s="200"/>
      <c r="BD128" s="181"/>
      <c r="BE128" s="20"/>
      <c r="BF128" s="21"/>
      <c r="BG128" s="20"/>
      <c r="BH128" s="23"/>
      <c r="BI128" s="23"/>
      <c r="BJ128" s="21"/>
      <c r="BK128" s="21"/>
      <c r="BL128" s="21"/>
      <c r="BM128" s="181"/>
      <c r="BN128" s="24"/>
      <c r="BO128" s="21"/>
      <c r="BP128" s="21"/>
      <c r="BQ128" s="23"/>
      <c r="BR128" s="23"/>
      <c r="BS128" s="24"/>
      <c r="BT128" s="25"/>
    </row>
    <row r="129" spans="1:72" s="22" customFormat="1" ht="409.6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0"/>
      <c r="N129" s="21"/>
      <c r="O129" s="20"/>
      <c r="P129" s="20"/>
      <c r="Q129" s="20"/>
      <c r="R129" s="20"/>
      <c r="S129" s="20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0"/>
      <c r="AH129" s="23"/>
      <c r="AI129" s="23"/>
      <c r="AJ129" s="21"/>
      <c r="AK129" s="200"/>
      <c r="AL129" s="23"/>
      <c r="AM129" s="23"/>
      <c r="AN129" s="21"/>
      <c r="AO129" s="21"/>
      <c r="AP129" s="21"/>
      <c r="AQ129" s="21"/>
      <c r="AR129" s="21"/>
      <c r="AS129" s="200"/>
      <c r="AT129" s="23"/>
      <c r="AU129" s="21"/>
      <c r="AV129" s="21"/>
      <c r="AW129" s="21"/>
      <c r="AX129" s="21"/>
      <c r="AY129" s="21"/>
      <c r="AZ129" s="21"/>
      <c r="BA129" s="21"/>
      <c r="BB129" s="21"/>
      <c r="BC129" s="200"/>
      <c r="BD129" s="181"/>
      <c r="BE129" s="20"/>
      <c r="BF129" s="21"/>
      <c r="BG129" s="20"/>
      <c r="BH129" s="23"/>
      <c r="BI129" s="23"/>
      <c r="BJ129" s="21"/>
      <c r="BK129" s="21"/>
      <c r="BL129" s="21"/>
      <c r="BM129" s="181"/>
      <c r="BN129" s="24"/>
      <c r="BO129" s="21"/>
      <c r="BP129" s="21"/>
      <c r="BQ129" s="23"/>
      <c r="BR129" s="23"/>
      <c r="BS129" s="24"/>
      <c r="BT129" s="25"/>
    </row>
    <row r="130" spans="1:72" s="22" customFormat="1" ht="273.7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0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0"/>
      <c r="AH130" s="23"/>
      <c r="AI130" s="23"/>
      <c r="AJ130" s="21"/>
      <c r="AK130" s="200"/>
      <c r="AL130" s="23"/>
      <c r="AM130" s="23"/>
      <c r="AN130" s="21"/>
      <c r="AO130" s="21"/>
      <c r="AP130" s="21"/>
      <c r="AQ130" s="21"/>
      <c r="AR130" s="21"/>
      <c r="AS130" s="200"/>
      <c r="AT130" s="23"/>
      <c r="AU130" s="21"/>
      <c r="AV130" s="21"/>
      <c r="AW130" s="21"/>
      <c r="AX130" s="21"/>
      <c r="AY130" s="21"/>
      <c r="AZ130" s="21"/>
      <c r="BA130" s="21"/>
      <c r="BB130" s="21"/>
      <c r="BC130" s="200"/>
      <c r="BD130" s="181"/>
      <c r="BE130" s="20"/>
      <c r="BF130" s="21"/>
      <c r="BG130" s="20"/>
      <c r="BH130" s="23"/>
      <c r="BI130" s="23"/>
      <c r="BJ130" s="21"/>
      <c r="BK130" s="21"/>
      <c r="BL130" s="21"/>
      <c r="BM130" s="181"/>
      <c r="BN130" s="24"/>
      <c r="BO130" s="21"/>
      <c r="BP130" s="21"/>
      <c r="BQ130" s="23"/>
      <c r="BR130" s="23"/>
      <c r="BS130" s="24"/>
      <c r="BT130" s="25"/>
    </row>
    <row r="131" spans="1:72" s="22" customFormat="1" ht="211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0"/>
      <c r="AH131" s="23"/>
      <c r="AI131" s="23"/>
      <c r="AJ131" s="21"/>
      <c r="AK131" s="200"/>
      <c r="AL131" s="23"/>
      <c r="AM131" s="23"/>
      <c r="AN131" s="21"/>
      <c r="AO131" s="21"/>
      <c r="AP131" s="21"/>
      <c r="AQ131" s="21"/>
      <c r="AR131" s="21"/>
      <c r="AS131" s="200"/>
      <c r="AT131" s="23"/>
      <c r="AU131" s="21"/>
      <c r="AV131" s="21"/>
      <c r="AW131" s="21"/>
      <c r="AX131" s="21"/>
      <c r="AY131" s="21"/>
      <c r="AZ131" s="21"/>
      <c r="BA131" s="21"/>
      <c r="BB131" s="21"/>
      <c r="BC131" s="200"/>
      <c r="BD131" s="182"/>
      <c r="BE131" s="23"/>
      <c r="BF131" s="21"/>
      <c r="BG131" s="20"/>
      <c r="BH131" s="23"/>
      <c r="BI131" s="20"/>
      <c r="BJ131" s="21"/>
      <c r="BK131" s="21"/>
      <c r="BL131" s="21"/>
      <c r="BM131" s="181"/>
      <c r="BN131" s="24"/>
      <c r="BO131" s="21"/>
      <c r="BP131" s="21"/>
      <c r="BQ131" s="23"/>
      <c r="BR131" s="23"/>
      <c r="BS131" s="24"/>
      <c r="BT131" s="25"/>
    </row>
    <row r="132" spans="1:72" s="22" customFormat="1" ht="408.7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0"/>
      <c r="AH132" s="20"/>
      <c r="AI132" s="20"/>
      <c r="AJ132" s="21"/>
      <c r="AK132" s="200"/>
      <c r="AL132" s="20"/>
      <c r="AM132" s="20"/>
      <c r="AN132" s="20"/>
      <c r="AO132" s="20"/>
      <c r="AP132" s="21"/>
      <c r="AQ132" s="21"/>
      <c r="AR132" s="21"/>
      <c r="AS132" s="200"/>
      <c r="AT132" s="20"/>
      <c r="AU132" s="21"/>
      <c r="AV132" s="21"/>
      <c r="AW132" s="21"/>
      <c r="AX132" s="21"/>
      <c r="AY132" s="21"/>
      <c r="AZ132" s="21"/>
      <c r="BA132" s="21"/>
      <c r="BB132" s="21"/>
      <c r="BC132" s="200"/>
      <c r="BD132" s="20"/>
      <c r="BE132" s="20"/>
      <c r="BF132" s="20"/>
      <c r="BG132" s="20"/>
      <c r="BH132" s="23"/>
      <c r="BI132" s="23"/>
      <c r="BJ132" s="21"/>
      <c r="BK132" s="21"/>
      <c r="BL132" s="21"/>
      <c r="BM132" s="181"/>
      <c r="BN132" s="24"/>
      <c r="BO132" s="21"/>
      <c r="BP132" s="21"/>
      <c r="BQ132" s="23"/>
      <c r="BR132" s="23"/>
      <c r="BS132" s="24"/>
      <c r="BT132" s="25"/>
    </row>
    <row r="133" spans="1:72" s="22" customFormat="1" ht="138.7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0"/>
      <c r="AH133" s="20"/>
      <c r="AI133" s="20"/>
      <c r="AJ133" s="21"/>
      <c r="AK133" s="200"/>
      <c r="AL133" s="20"/>
      <c r="AM133" s="20"/>
      <c r="AN133" s="21"/>
      <c r="AO133" s="21"/>
      <c r="AP133" s="21"/>
      <c r="AQ133" s="21"/>
      <c r="AR133" s="21"/>
      <c r="AS133" s="200"/>
      <c r="AT133" s="20"/>
      <c r="AU133" s="21"/>
      <c r="AV133" s="21"/>
      <c r="AW133" s="21"/>
      <c r="AX133" s="21"/>
      <c r="AY133" s="21"/>
      <c r="AZ133" s="21"/>
      <c r="BA133" s="21"/>
      <c r="BB133" s="21"/>
      <c r="BC133" s="200"/>
      <c r="BD133" s="200"/>
      <c r="BE133" s="20"/>
      <c r="BF133" s="20"/>
      <c r="BG133" s="20"/>
      <c r="BH133" s="23"/>
      <c r="BI133" s="23"/>
      <c r="BJ133" s="21"/>
      <c r="BK133" s="21"/>
      <c r="BL133" s="21"/>
      <c r="BM133" s="181"/>
      <c r="BN133" s="24"/>
      <c r="BO133" s="21"/>
      <c r="BP133" s="21"/>
      <c r="BQ133" s="23"/>
      <c r="BR133" s="23"/>
      <c r="BS133" s="24"/>
      <c r="BT133" s="25"/>
    </row>
    <row r="134" spans="1:72" s="22" customFormat="1" ht="138.7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0"/>
      <c r="AH134" s="20"/>
      <c r="AI134" s="20"/>
      <c r="AJ134" s="21"/>
      <c r="AK134" s="200"/>
      <c r="AL134" s="20"/>
      <c r="AM134" s="20"/>
      <c r="AN134" s="21"/>
      <c r="AO134" s="21"/>
      <c r="AP134" s="21"/>
      <c r="AQ134" s="21"/>
      <c r="AR134" s="21"/>
      <c r="AS134" s="200"/>
      <c r="AT134" s="20"/>
      <c r="AU134" s="21"/>
      <c r="AV134" s="21"/>
      <c r="AW134" s="21"/>
      <c r="AX134" s="21"/>
      <c r="AY134" s="21"/>
      <c r="AZ134" s="21"/>
      <c r="BA134" s="21"/>
      <c r="BB134" s="21"/>
      <c r="BC134" s="200"/>
      <c r="BD134" s="200"/>
      <c r="BE134" s="20"/>
      <c r="BF134" s="20"/>
      <c r="BG134" s="20"/>
      <c r="BH134" s="23"/>
      <c r="BI134" s="23"/>
      <c r="BJ134" s="21"/>
      <c r="BK134" s="21"/>
      <c r="BL134" s="21"/>
      <c r="BM134" s="181"/>
      <c r="BN134" s="24"/>
      <c r="BO134" s="21"/>
      <c r="BP134" s="21"/>
      <c r="BQ134" s="23"/>
      <c r="BR134" s="23"/>
      <c r="BS134" s="24"/>
      <c r="BT134" s="25"/>
    </row>
    <row r="135" spans="1:72" s="22" customFormat="1" ht="138.7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0"/>
      <c r="AH135" s="20"/>
      <c r="AI135" s="20"/>
      <c r="AJ135" s="21"/>
      <c r="AK135" s="200"/>
      <c r="AL135" s="20"/>
      <c r="AM135" s="20"/>
      <c r="AN135" s="21"/>
      <c r="AO135" s="21"/>
      <c r="AP135" s="21"/>
      <c r="AQ135" s="21"/>
      <c r="AR135" s="21"/>
      <c r="AS135" s="200"/>
      <c r="AT135" s="20"/>
      <c r="AU135" s="21"/>
      <c r="AV135" s="21"/>
      <c r="AW135" s="21"/>
      <c r="AX135" s="21"/>
      <c r="AY135" s="21"/>
      <c r="AZ135" s="21"/>
      <c r="BA135" s="21"/>
      <c r="BB135" s="21"/>
      <c r="BC135" s="200"/>
      <c r="BD135" s="200"/>
      <c r="BE135" s="20"/>
      <c r="BF135" s="20"/>
      <c r="BG135" s="20"/>
      <c r="BH135" s="23"/>
      <c r="BI135" s="23"/>
      <c r="BJ135" s="21"/>
      <c r="BK135" s="21"/>
      <c r="BL135" s="21"/>
      <c r="BM135" s="181"/>
      <c r="BN135" s="24"/>
      <c r="BO135" s="21"/>
      <c r="BP135" s="21"/>
      <c r="BQ135" s="23"/>
      <c r="BR135" s="23"/>
      <c r="BS135" s="24"/>
      <c r="BT135" s="25"/>
    </row>
    <row r="136" spans="1:72" s="22" customFormat="1" ht="138.7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0"/>
      <c r="AH136" s="20"/>
      <c r="AI136" s="20"/>
      <c r="AJ136" s="21"/>
      <c r="AK136" s="200"/>
      <c r="AL136" s="20"/>
      <c r="AM136" s="20"/>
      <c r="AN136" s="21"/>
      <c r="AO136" s="21"/>
      <c r="AP136" s="21"/>
      <c r="AQ136" s="21"/>
      <c r="AR136" s="21"/>
      <c r="AS136" s="200"/>
      <c r="AT136" s="20"/>
      <c r="AU136" s="21"/>
      <c r="AV136" s="21"/>
      <c r="AW136" s="21"/>
      <c r="AX136" s="21"/>
      <c r="AY136" s="21"/>
      <c r="AZ136" s="21"/>
      <c r="BA136" s="21"/>
      <c r="BB136" s="21"/>
      <c r="BC136" s="200"/>
      <c r="BD136" s="200"/>
      <c r="BE136" s="20"/>
      <c r="BF136" s="20"/>
      <c r="BG136" s="20"/>
      <c r="BH136" s="23"/>
      <c r="BI136" s="23"/>
      <c r="BJ136" s="21"/>
      <c r="BK136" s="21"/>
      <c r="BL136" s="21"/>
      <c r="BM136" s="181"/>
      <c r="BN136" s="24"/>
      <c r="BO136" s="21"/>
      <c r="BP136" s="21"/>
      <c r="BQ136" s="23"/>
      <c r="BR136" s="23"/>
      <c r="BS136" s="24"/>
      <c r="BT136" s="25"/>
    </row>
    <row r="137" spans="1:72" s="22" customFormat="1" ht="294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0"/>
      <c r="AH137" s="23"/>
      <c r="AI137" s="23"/>
      <c r="AJ137" s="21"/>
      <c r="AK137" s="200"/>
      <c r="AL137" s="23"/>
      <c r="AM137" s="23"/>
      <c r="AN137" s="21"/>
      <c r="AO137" s="21"/>
      <c r="AP137" s="21"/>
      <c r="AQ137" s="21"/>
      <c r="AR137" s="21"/>
      <c r="AS137" s="200"/>
      <c r="AT137" s="23"/>
      <c r="AU137" s="21"/>
      <c r="AV137" s="21"/>
      <c r="AW137" s="21"/>
      <c r="AX137" s="21"/>
      <c r="AY137" s="21"/>
      <c r="AZ137" s="21"/>
      <c r="BA137" s="21"/>
      <c r="BB137" s="21"/>
      <c r="BC137" s="200"/>
      <c r="BD137" s="182"/>
      <c r="BE137" s="23"/>
      <c r="BF137" s="21"/>
      <c r="BG137" s="20"/>
      <c r="BH137" s="23"/>
      <c r="BI137" s="23"/>
      <c r="BJ137" s="21"/>
      <c r="BK137" s="21"/>
      <c r="BL137" s="21"/>
      <c r="BM137" s="181"/>
      <c r="BN137" s="24"/>
      <c r="BO137" s="21"/>
      <c r="BP137" s="21"/>
      <c r="BQ137" s="23"/>
      <c r="BR137" s="23"/>
      <c r="BS137" s="24"/>
      <c r="BT137" s="25"/>
    </row>
    <row r="138" spans="1:72" s="22" customFormat="1" ht="23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0"/>
      <c r="M138" s="20"/>
      <c r="N138" s="23"/>
      <c r="O138" s="23"/>
      <c r="P138" s="23"/>
      <c r="Q138" s="23"/>
      <c r="R138" s="23"/>
      <c r="S138" s="23"/>
      <c r="T138" s="23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0"/>
      <c r="AH138" s="23"/>
      <c r="AI138" s="23"/>
      <c r="AJ138" s="21"/>
      <c r="AK138" s="200"/>
      <c r="AL138" s="23"/>
      <c r="AM138" s="23"/>
      <c r="AN138" s="21"/>
      <c r="AO138" s="21"/>
      <c r="AP138" s="21"/>
      <c r="AQ138" s="21"/>
      <c r="AR138" s="21"/>
      <c r="AS138" s="200"/>
      <c r="AT138" s="23"/>
      <c r="AU138" s="21"/>
      <c r="AV138" s="21"/>
      <c r="AW138" s="21"/>
      <c r="AX138" s="21"/>
      <c r="AY138" s="21"/>
      <c r="AZ138" s="21"/>
      <c r="BA138" s="21"/>
      <c r="BB138" s="21"/>
      <c r="BC138" s="200"/>
      <c r="BD138" s="23"/>
      <c r="BE138" s="23"/>
      <c r="BF138" s="21"/>
      <c r="BG138" s="20"/>
      <c r="BH138" s="23"/>
      <c r="BI138" s="23"/>
      <c r="BJ138" s="21"/>
      <c r="BK138" s="21"/>
      <c r="BL138" s="21"/>
      <c r="BM138" s="181"/>
      <c r="BN138" s="24"/>
      <c r="BO138" s="21"/>
      <c r="BP138" s="21"/>
      <c r="BQ138" s="23"/>
      <c r="BR138" s="23"/>
      <c r="BS138" s="24"/>
      <c r="BT138" s="25"/>
    </row>
    <row r="139" spans="1:72" s="22" customFormat="1" ht="149.2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3"/>
      <c r="O139" s="20"/>
      <c r="P139" s="23"/>
      <c r="Q139" s="23"/>
      <c r="R139" s="23"/>
      <c r="S139" s="23"/>
      <c r="T139" s="23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0"/>
      <c r="AH139" s="23"/>
      <c r="AI139" s="23"/>
      <c r="AJ139" s="21"/>
      <c r="AK139" s="200"/>
      <c r="AL139" s="23"/>
      <c r="AM139" s="23"/>
      <c r="AN139" s="21"/>
      <c r="AO139" s="21"/>
      <c r="AP139" s="21"/>
      <c r="AQ139" s="21"/>
      <c r="AR139" s="21"/>
      <c r="AS139" s="200"/>
      <c r="AT139" s="23"/>
      <c r="AU139" s="21"/>
      <c r="AV139" s="21"/>
      <c r="AW139" s="21"/>
      <c r="AX139" s="21"/>
      <c r="AY139" s="21"/>
      <c r="AZ139" s="21"/>
      <c r="BA139" s="21"/>
      <c r="BB139" s="21"/>
      <c r="BC139" s="200"/>
      <c r="BD139" s="182"/>
      <c r="BE139" s="23"/>
      <c r="BF139" s="21"/>
      <c r="BG139" s="20"/>
      <c r="BH139" s="23"/>
      <c r="BI139" s="23"/>
      <c r="BJ139" s="21"/>
      <c r="BK139" s="21"/>
      <c r="BL139" s="21"/>
      <c r="BM139" s="181"/>
      <c r="BN139" s="24"/>
      <c r="BO139" s="21"/>
      <c r="BP139" s="21"/>
      <c r="BQ139" s="23"/>
      <c r="BR139" s="23"/>
      <c r="BS139" s="24"/>
      <c r="BT139" s="25"/>
    </row>
    <row r="140" spans="1:72" s="22" customFormat="1" ht="213.7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0"/>
      <c r="AH140" s="23"/>
      <c r="AI140" s="23"/>
      <c r="AJ140" s="21"/>
      <c r="AK140" s="200"/>
      <c r="AL140" s="23"/>
      <c r="AM140" s="23"/>
      <c r="AN140" s="21"/>
      <c r="AO140" s="21"/>
      <c r="AP140" s="21"/>
      <c r="AQ140" s="21"/>
      <c r="AR140" s="21"/>
      <c r="AS140" s="200"/>
      <c r="AT140" s="23"/>
      <c r="AU140" s="21"/>
      <c r="AV140" s="21"/>
      <c r="AW140" s="21"/>
      <c r="AX140" s="21"/>
      <c r="AY140" s="21"/>
      <c r="AZ140" s="21"/>
      <c r="BA140" s="21"/>
      <c r="BB140" s="21"/>
      <c r="BC140" s="200"/>
      <c r="BD140" s="182"/>
      <c r="BE140" s="23"/>
      <c r="BF140" s="21"/>
      <c r="BG140" s="20"/>
      <c r="BH140" s="23"/>
      <c r="BI140" s="23"/>
      <c r="BJ140" s="21"/>
      <c r="BK140" s="21"/>
      <c r="BL140" s="21"/>
      <c r="BM140" s="181"/>
      <c r="BN140" s="24"/>
      <c r="BO140" s="21"/>
      <c r="BP140" s="21"/>
      <c r="BQ140" s="23"/>
      <c r="BR140" s="23"/>
      <c r="BS140" s="24"/>
      <c r="BT140" s="25"/>
    </row>
    <row r="141" spans="1:72" s="22" customFormat="1" ht="180.7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18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0"/>
      <c r="BB141" s="20"/>
      <c r="BC141" s="200"/>
      <c r="BD141" s="20"/>
      <c r="BE141" s="20"/>
      <c r="BF141" s="21"/>
      <c r="BG141" s="20"/>
      <c r="BH141" s="23"/>
      <c r="BI141" s="23"/>
      <c r="BJ141" s="21"/>
      <c r="BK141" s="21"/>
      <c r="BL141" s="21"/>
      <c r="BM141" s="181"/>
      <c r="BN141" s="24"/>
      <c r="BO141" s="21"/>
      <c r="BP141" s="21"/>
      <c r="BQ141" s="23"/>
      <c r="BR141" s="23"/>
      <c r="BS141" s="24"/>
      <c r="BT141" s="25"/>
    </row>
    <row r="142" spans="1:72" s="22" customFormat="1" ht="180.7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18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00"/>
      <c r="BD142" s="21"/>
      <c r="BE142" s="20"/>
      <c r="BF142" s="21"/>
      <c r="BG142" s="20"/>
      <c r="BH142" s="23"/>
      <c r="BI142" s="23"/>
      <c r="BJ142" s="21"/>
      <c r="BK142" s="21"/>
      <c r="BL142" s="21"/>
      <c r="BM142" s="181"/>
      <c r="BN142" s="24"/>
      <c r="BO142" s="21"/>
      <c r="BP142" s="21"/>
      <c r="BQ142" s="23"/>
      <c r="BR142" s="23"/>
      <c r="BS142" s="24"/>
      <c r="BT142" s="25"/>
    </row>
    <row r="143" spans="1:72" s="22" customFormat="1" ht="180.7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18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00"/>
      <c r="BD143" s="21"/>
      <c r="BE143" s="20"/>
      <c r="BF143" s="21"/>
      <c r="BG143" s="20"/>
      <c r="BH143" s="23"/>
      <c r="BI143" s="23"/>
      <c r="BJ143" s="21"/>
      <c r="BK143" s="21"/>
      <c r="BL143" s="21"/>
      <c r="BM143" s="181"/>
      <c r="BN143" s="24"/>
      <c r="BO143" s="21"/>
      <c r="BP143" s="21"/>
      <c r="BQ143" s="23"/>
      <c r="BR143" s="23"/>
      <c r="BS143" s="24"/>
      <c r="BT143" s="25"/>
    </row>
    <row r="144" spans="1:72" s="22" customFormat="1" ht="226.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9"/>
      <c r="O144" s="29"/>
      <c r="P144" s="29"/>
      <c r="Q144" s="29"/>
      <c r="R144" s="29"/>
      <c r="S144" s="29"/>
      <c r="T144" s="29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18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00"/>
      <c r="BD144" s="21"/>
      <c r="BE144" s="200"/>
      <c r="BF144" s="29"/>
      <c r="BG144" s="29"/>
      <c r="BH144" s="23"/>
      <c r="BI144" s="23"/>
      <c r="BJ144" s="21"/>
      <c r="BK144" s="21"/>
      <c r="BL144" s="21"/>
      <c r="BM144" s="181"/>
      <c r="BN144" s="24"/>
      <c r="BO144" s="21"/>
      <c r="BP144" s="21"/>
      <c r="BQ144" s="23"/>
      <c r="BR144" s="23"/>
      <c r="BS144" s="24"/>
      <c r="BT144" s="25"/>
    </row>
    <row r="145" spans="1:72" s="22" customFormat="1" ht="174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9"/>
      <c r="O145" s="29"/>
      <c r="P145" s="29"/>
      <c r="Q145" s="29"/>
      <c r="R145" s="29"/>
      <c r="S145" s="29"/>
      <c r="T145" s="29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18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0"/>
      <c r="BB145" s="20"/>
      <c r="BC145" s="200"/>
      <c r="BD145" s="20"/>
      <c r="BE145" s="20"/>
      <c r="BF145" s="21"/>
      <c r="BG145" s="20"/>
      <c r="BH145" s="23"/>
      <c r="BI145" s="23"/>
      <c r="BJ145" s="21"/>
      <c r="BK145" s="21"/>
      <c r="BL145" s="21"/>
      <c r="BM145" s="181"/>
      <c r="BN145" s="24"/>
      <c r="BO145" s="21"/>
      <c r="BP145" s="21"/>
      <c r="BQ145" s="23"/>
      <c r="BR145" s="23"/>
      <c r="BS145" s="24"/>
      <c r="BT145" s="25"/>
    </row>
    <row r="146" spans="1:72" s="22" customFormat="1" ht="174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18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00"/>
      <c r="BD146" s="181"/>
      <c r="BE146" s="21"/>
      <c r="BF146" s="21"/>
      <c r="BG146" s="20"/>
      <c r="BH146" s="23"/>
      <c r="BI146" s="23"/>
      <c r="BJ146" s="21"/>
      <c r="BK146" s="21"/>
      <c r="BL146" s="21"/>
      <c r="BM146" s="181"/>
      <c r="BN146" s="24"/>
      <c r="BO146" s="21"/>
      <c r="BP146" s="21"/>
      <c r="BQ146" s="23"/>
      <c r="BR146" s="23"/>
      <c r="BS146" s="24"/>
      <c r="BT146" s="25"/>
    </row>
    <row r="147" spans="1:72" s="22" customFormat="1" ht="174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0"/>
      <c r="O147" s="20"/>
      <c r="P147" s="21"/>
      <c r="Q147" s="21"/>
      <c r="R147" s="21"/>
      <c r="S147" s="21"/>
      <c r="T147" s="20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18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00"/>
      <c r="BD147" s="181"/>
      <c r="BE147" s="21"/>
      <c r="BF147" s="21"/>
      <c r="BG147" s="20"/>
      <c r="BH147" s="23"/>
      <c r="BI147" s="23"/>
      <c r="BJ147" s="21"/>
      <c r="BK147" s="21"/>
      <c r="BL147" s="21"/>
      <c r="BM147" s="181"/>
      <c r="BN147" s="24"/>
      <c r="BO147" s="21"/>
      <c r="BP147" s="21"/>
      <c r="BQ147" s="23"/>
      <c r="BR147" s="23"/>
      <c r="BS147" s="24"/>
      <c r="BT147" s="25"/>
    </row>
    <row r="148" spans="1:72" s="22" customFormat="1" ht="189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18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181"/>
      <c r="BD148" s="181"/>
      <c r="BE148" s="21"/>
      <c r="BF148" s="21"/>
      <c r="BG148" s="20"/>
      <c r="BH148" s="23"/>
      <c r="BI148" s="23"/>
      <c r="BJ148" s="21"/>
      <c r="BK148" s="21"/>
      <c r="BL148" s="21"/>
      <c r="BM148" s="181"/>
      <c r="BN148" s="24"/>
      <c r="BO148" s="21"/>
      <c r="BP148" s="21"/>
      <c r="BQ148" s="23"/>
      <c r="BR148" s="23"/>
      <c r="BS148" s="24"/>
      <c r="BT148" s="25"/>
    </row>
    <row r="149" spans="1:72" s="22" customFormat="1" ht="409.6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0"/>
      <c r="AH149" s="21"/>
      <c r="AI149" s="20"/>
      <c r="AJ149" s="21"/>
      <c r="AK149" s="200"/>
      <c r="AL149" s="20"/>
      <c r="AM149" s="20"/>
      <c r="AN149" s="21"/>
      <c r="AO149" s="21"/>
      <c r="AP149" s="21"/>
      <c r="AQ149" s="21"/>
      <c r="AR149" s="21"/>
      <c r="AS149" s="200"/>
      <c r="AT149" s="20"/>
      <c r="AU149" s="20"/>
      <c r="AV149" s="21"/>
      <c r="AW149" s="21"/>
      <c r="AX149" s="21"/>
      <c r="AY149" s="21"/>
      <c r="AZ149" s="21"/>
      <c r="BA149" s="21"/>
      <c r="BB149" s="21"/>
      <c r="BC149" s="200"/>
      <c r="BD149" s="20"/>
      <c r="BE149" s="20"/>
      <c r="BF149" s="21"/>
      <c r="BG149" s="20"/>
      <c r="BH149" s="23"/>
      <c r="BI149" s="23"/>
      <c r="BJ149" s="21"/>
      <c r="BK149" s="21"/>
      <c r="BL149" s="21"/>
      <c r="BM149" s="181"/>
      <c r="BN149" s="24"/>
      <c r="BO149" s="21"/>
      <c r="BP149" s="21"/>
      <c r="BQ149" s="23"/>
      <c r="BR149" s="23"/>
      <c r="BS149" s="24"/>
      <c r="BT149" s="25"/>
    </row>
    <row r="150" spans="1:72" s="22" customFormat="1" ht="139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1"/>
      <c r="O150" s="20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181"/>
      <c r="AL150" s="21"/>
      <c r="AM150" s="21"/>
      <c r="AN150" s="21"/>
      <c r="AO150" s="21"/>
      <c r="AP150" s="21"/>
      <c r="AQ150" s="21"/>
      <c r="AR150" s="21"/>
      <c r="AS150" s="20"/>
      <c r="AT150" s="21"/>
      <c r="AU150" s="20"/>
      <c r="AV150" s="21"/>
      <c r="AW150" s="21"/>
      <c r="AX150" s="21"/>
      <c r="AY150" s="21"/>
      <c r="AZ150" s="21"/>
      <c r="BA150" s="21"/>
      <c r="BB150" s="21"/>
      <c r="BC150" s="200"/>
      <c r="BD150" s="181"/>
      <c r="BE150" s="20"/>
      <c r="BF150" s="21"/>
      <c r="BG150" s="20"/>
      <c r="BH150" s="23"/>
      <c r="BI150" s="23"/>
      <c r="BJ150" s="21"/>
      <c r="BK150" s="21"/>
      <c r="BL150" s="21"/>
      <c r="BM150" s="181"/>
      <c r="BN150" s="24"/>
      <c r="BO150" s="21"/>
      <c r="BP150" s="21"/>
      <c r="BQ150" s="23"/>
      <c r="BR150" s="23"/>
      <c r="BS150" s="24"/>
      <c r="BT150" s="25"/>
    </row>
    <row r="151" spans="1:72" s="22" customFormat="1" ht="139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181"/>
      <c r="AL151" s="21"/>
      <c r="AM151" s="21"/>
      <c r="AN151" s="21"/>
      <c r="AO151" s="21"/>
      <c r="AP151" s="21"/>
      <c r="AQ151" s="21"/>
      <c r="AR151" s="21"/>
      <c r="AS151" s="20"/>
      <c r="AT151" s="21"/>
      <c r="AU151" s="20"/>
      <c r="AV151" s="21"/>
      <c r="AW151" s="21"/>
      <c r="AX151" s="21"/>
      <c r="AY151" s="21"/>
      <c r="AZ151" s="21"/>
      <c r="BA151" s="21"/>
      <c r="BB151" s="21"/>
      <c r="BC151" s="200"/>
      <c r="BD151" s="181"/>
      <c r="BE151" s="20"/>
      <c r="BF151" s="21"/>
      <c r="BG151" s="20"/>
      <c r="BH151" s="23"/>
      <c r="BI151" s="23"/>
      <c r="BJ151" s="21"/>
      <c r="BK151" s="21"/>
      <c r="BL151" s="21"/>
      <c r="BM151" s="181"/>
      <c r="BN151" s="24"/>
      <c r="BO151" s="21"/>
      <c r="BP151" s="21"/>
      <c r="BQ151" s="23"/>
      <c r="BR151" s="23"/>
      <c r="BS151" s="24"/>
      <c r="BT151" s="25"/>
    </row>
    <row r="152" spans="1:72" s="22" customFormat="1" ht="139.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181"/>
      <c r="AL152" s="21"/>
      <c r="AM152" s="21"/>
      <c r="AN152" s="21"/>
      <c r="AO152" s="21"/>
      <c r="AP152" s="21"/>
      <c r="AQ152" s="21"/>
      <c r="AR152" s="21"/>
      <c r="AS152" s="20"/>
      <c r="AT152" s="21"/>
      <c r="AU152" s="20"/>
      <c r="AV152" s="21"/>
      <c r="AW152" s="21"/>
      <c r="AX152" s="21"/>
      <c r="AY152" s="21"/>
      <c r="AZ152" s="21"/>
      <c r="BA152" s="21"/>
      <c r="BB152" s="21"/>
      <c r="BC152" s="200"/>
      <c r="BD152" s="181"/>
      <c r="BE152" s="20"/>
      <c r="BF152" s="21"/>
      <c r="BG152" s="20"/>
      <c r="BH152" s="23"/>
      <c r="BI152" s="23"/>
      <c r="BJ152" s="21"/>
      <c r="BK152" s="21"/>
      <c r="BL152" s="21"/>
      <c r="BM152" s="181"/>
      <c r="BN152" s="24"/>
      <c r="BO152" s="21"/>
      <c r="BP152" s="21"/>
      <c r="BQ152" s="23"/>
      <c r="BR152" s="23"/>
      <c r="BS152" s="24"/>
      <c r="BT152" s="25"/>
    </row>
    <row r="153" spans="1:72" s="22" customFormat="1" ht="139.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0"/>
      <c r="O153" s="20"/>
      <c r="P153" s="21"/>
      <c r="Q153" s="21"/>
      <c r="R153" s="21"/>
      <c r="S153" s="21"/>
      <c r="T153" s="20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181"/>
      <c r="AL153" s="21"/>
      <c r="AM153" s="21"/>
      <c r="AN153" s="21"/>
      <c r="AO153" s="21"/>
      <c r="AP153" s="21"/>
      <c r="AQ153" s="21"/>
      <c r="AR153" s="21"/>
      <c r="AS153" s="20"/>
      <c r="AT153" s="21"/>
      <c r="AU153" s="20"/>
      <c r="AV153" s="21"/>
      <c r="AW153" s="21"/>
      <c r="AX153" s="21"/>
      <c r="AY153" s="21"/>
      <c r="AZ153" s="21"/>
      <c r="BA153" s="21"/>
      <c r="BB153" s="21"/>
      <c r="BC153" s="200"/>
      <c r="BD153" s="181"/>
      <c r="BE153" s="20"/>
      <c r="BF153" s="21"/>
      <c r="BG153" s="20"/>
      <c r="BH153" s="23"/>
      <c r="BI153" s="23"/>
      <c r="BJ153" s="21"/>
      <c r="BK153" s="21"/>
      <c r="BL153" s="21"/>
      <c r="BM153" s="181"/>
      <c r="BN153" s="24"/>
      <c r="BO153" s="21"/>
      <c r="BP153" s="21"/>
      <c r="BQ153" s="23"/>
      <c r="BR153" s="23"/>
      <c r="BS153" s="24"/>
      <c r="BT153" s="25"/>
    </row>
    <row r="154" spans="1:72" s="22" customFormat="1" ht="167.2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0"/>
      <c r="O154" s="20"/>
      <c r="P154" s="21"/>
      <c r="Q154" s="21"/>
      <c r="R154" s="21"/>
      <c r="S154" s="21"/>
      <c r="T154" s="20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181"/>
      <c r="AL154" s="21"/>
      <c r="AM154" s="21"/>
      <c r="AN154" s="21"/>
      <c r="AO154" s="21"/>
      <c r="AP154" s="21"/>
      <c r="AQ154" s="21"/>
      <c r="AR154" s="21"/>
      <c r="AS154" s="20"/>
      <c r="AT154" s="21"/>
      <c r="AU154" s="20"/>
      <c r="AV154" s="21"/>
      <c r="AW154" s="21"/>
      <c r="AX154" s="21"/>
      <c r="AY154" s="21"/>
      <c r="AZ154" s="21"/>
      <c r="BA154" s="21"/>
      <c r="BB154" s="21"/>
      <c r="BC154" s="200"/>
      <c r="BD154" s="20"/>
      <c r="BE154" s="20"/>
      <c r="BF154" s="21"/>
      <c r="BG154" s="20"/>
      <c r="BH154" s="23"/>
      <c r="BI154" s="23"/>
      <c r="BJ154" s="21"/>
      <c r="BK154" s="21"/>
      <c r="BL154" s="21"/>
      <c r="BM154" s="181"/>
      <c r="BN154" s="24"/>
      <c r="BO154" s="21"/>
      <c r="BP154" s="21"/>
      <c r="BQ154" s="23"/>
      <c r="BR154" s="23"/>
      <c r="BS154" s="24"/>
      <c r="BT154" s="25"/>
    </row>
    <row r="155" spans="1:72" s="22" customFormat="1" ht="167.2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0"/>
      <c r="O155" s="20"/>
      <c r="P155" s="21"/>
      <c r="Q155" s="21"/>
      <c r="R155" s="21"/>
      <c r="S155" s="21"/>
      <c r="T155" s="20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181"/>
      <c r="AL155" s="21"/>
      <c r="AM155" s="21"/>
      <c r="AN155" s="21"/>
      <c r="AO155" s="21"/>
      <c r="AP155" s="21"/>
      <c r="AQ155" s="21"/>
      <c r="AR155" s="21"/>
      <c r="AS155" s="20"/>
      <c r="AT155" s="21"/>
      <c r="AU155" s="20"/>
      <c r="AV155" s="21"/>
      <c r="AW155" s="21"/>
      <c r="AX155" s="21"/>
      <c r="AY155" s="21"/>
      <c r="AZ155" s="21"/>
      <c r="BA155" s="21"/>
      <c r="BB155" s="21"/>
      <c r="BC155" s="200"/>
      <c r="BD155" s="181"/>
      <c r="BE155" s="20"/>
      <c r="BF155" s="21"/>
      <c r="BG155" s="20"/>
      <c r="BH155" s="23"/>
      <c r="BI155" s="23"/>
      <c r="BJ155" s="21"/>
      <c r="BK155" s="21"/>
      <c r="BL155" s="21"/>
      <c r="BM155" s="181"/>
      <c r="BN155" s="24"/>
      <c r="BO155" s="21"/>
      <c r="BP155" s="21"/>
      <c r="BQ155" s="23"/>
      <c r="BR155" s="23"/>
      <c r="BS155" s="24"/>
      <c r="BT155" s="25"/>
    </row>
    <row r="156" spans="1:72" s="22" customFormat="1" ht="179.2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18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00"/>
      <c r="BD156" s="21"/>
      <c r="BE156" s="20"/>
      <c r="BF156" s="21"/>
      <c r="BG156" s="20"/>
      <c r="BH156" s="23"/>
      <c r="BI156" s="23"/>
      <c r="BJ156" s="21"/>
      <c r="BK156" s="21"/>
      <c r="BL156" s="21"/>
      <c r="BM156" s="181"/>
      <c r="BN156" s="24"/>
      <c r="BO156" s="21"/>
      <c r="BP156" s="21"/>
      <c r="BQ156" s="23"/>
      <c r="BR156" s="23"/>
      <c r="BS156" s="24"/>
      <c r="BT156" s="25"/>
    </row>
    <row r="157" spans="1:72" s="22" customFormat="1" ht="249.7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20"/>
      <c r="N157" s="20"/>
      <c r="O157" s="20"/>
      <c r="P157" s="21"/>
      <c r="Q157" s="21"/>
      <c r="R157" s="21"/>
      <c r="S157" s="21"/>
      <c r="T157" s="20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18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00"/>
      <c r="BD157" s="21"/>
      <c r="BE157" s="20"/>
      <c r="BF157" s="21"/>
      <c r="BG157" s="20"/>
      <c r="BH157" s="23"/>
      <c r="BI157" s="23"/>
      <c r="BJ157" s="21"/>
      <c r="BK157" s="21"/>
      <c r="BL157" s="21"/>
      <c r="BM157" s="181"/>
      <c r="BN157" s="24"/>
      <c r="BO157" s="21"/>
      <c r="BP157" s="21"/>
      <c r="BQ157" s="23"/>
      <c r="BR157" s="23"/>
      <c r="BS157" s="24"/>
      <c r="BT157" s="25"/>
    </row>
    <row r="158" spans="1:72" s="22" customFormat="1" ht="249.7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0"/>
      <c r="O158" s="20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18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181"/>
      <c r="BD158" s="181"/>
      <c r="BE158" s="21"/>
      <c r="BF158" s="21"/>
      <c r="BG158" s="20"/>
      <c r="BH158" s="23"/>
      <c r="BI158" s="23"/>
      <c r="BJ158" s="21"/>
      <c r="BK158" s="21"/>
      <c r="BL158" s="21"/>
      <c r="BM158" s="181"/>
      <c r="BN158" s="24"/>
      <c r="BO158" s="21"/>
      <c r="BP158" s="21"/>
      <c r="BQ158" s="23"/>
      <c r="BR158" s="23"/>
      <c r="BS158" s="24"/>
      <c r="BT158" s="25"/>
    </row>
    <row r="159" spans="1:72" s="22" customFormat="1" ht="207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20"/>
      <c r="N159" s="20"/>
      <c r="O159" s="20"/>
      <c r="P159" s="21"/>
      <c r="Q159" s="21"/>
      <c r="R159" s="21"/>
      <c r="S159" s="21"/>
      <c r="T159" s="20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18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00"/>
      <c r="BD159" s="21"/>
      <c r="BE159" s="20"/>
      <c r="BF159" s="21"/>
      <c r="BG159" s="20"/>
      <c r="BH159" s="23"/>
      <c r="BI159" s="23"/>
      <c r="BJ159" s="21"/>
      <c r="BK159" s="21"/>
      <c r="BL159" s="21"/>
      <c r="BM159" s="181"/>
      <c r="BN159" s="24"/>
      <c r="BO159" s="21"/>
      <c r="BP159" s="21"/>
      <c r="BQ159" s="23"/>
      <c r="BR159" s="23"/>
      <c r="BS159" s="24"/>
      <c r="BT159" s="25"/>
    </row>
    <row r="160" spans="1:72" s="22" customFormat="1" ht="207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"/>
      <c r="M160" s="20"/>
      <c r="N160" s="20"/>
      <c r="O160" s="20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18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00"/>
      <c r="BD160" s="181"/>
      <c r="BE160" s="20"/>
      <c r="BF160" s="21"/>
      <c r="BG160" s="20"/>
      <c r="BH160" s="23"/>
      <c r="BI160" s="23"/>
      <c r="BJ160" s="21"/>
      <c r="BK160" s="21"/>
      <c r="BL160" s="21"/>
      <c r="BM160" s="181"/>
      <c r="BN160" s="24"/>
      <c r="BO160" s="21"/>
      <c r="BP160" s="21"/>
      <c r="BQ160" s="23"/>
      <c r="BR160" s="23"/>
      <c r="BS160" s="24"/>
      <c r="BT160" s="25"/>
    </row>
    <row r="161" spans="1:72" s="22" customFormat="1" ht="154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18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0"/>
      <c r="BB161" s="21"/>
      <c r="BC161" s="200"/>
      <c r="BD161" s="21"/>
      <c r="BE161" s="20"/>
      <c r="BF161" s="21"/>
      <c r="BG161" s="20"/>
      <c r="BH161" s="23"/>
      <c r="BI161" s="23"/>
      <c r="BJ161" s="21"/>
      <c r="BK161" s="21"/>
      <c r="BL161" s="21"/>
      <c r="BM161" s="181"/>
      <c r="BN161" s="24"/>
      <c r="BO161" s="21"/>
      <c r="BP161" s="21"/>
      <c r="BQ161" s="23"/>
      <c r="BR161" s="23"/>
      <c r="BS161" s="24"/>
      <c r="BT161" s="25"/>
    </row>
    <row r="162" spans="1:72" s="22" customFormat="1" ht="154.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0"/>
      <c r="O162" s="20"/>
      <c r="P162" s="20"/>
      <c r="Q162" s="20"/>
      <c r="R162" s="20"/>
      <c r="S162" s="20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18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181"/>
      <c r="BD162" s="181"/>
      <c r="BE162" s="21"/>
      <c r="BF162" s="21"/>
      <c r="BG162" s="20"/>
      <c r="BH162" s="23"/>
      <c r="BI162" s="23"/>
      <c r="BJ162" s="21"/>
      <c r="BK162" s="21"/>
      <c r="BL162" s="21"/>
      <c r="BM162" s="181"/>
      <c r="BN162" s="24"/>
      <c r="BO162" s="21"/>
      <c r="BP162" s="21"/>
      <c r="BQ162" s="23"/>
      <c r="BR162" s="23"/>
      <c r="BS162" s="24"/>
      <c r="BT162" s="25"/>
    </row>
    <row r="163" spans="1:72" s="22" customFormat="1" ht="15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0"/>
      <c r="O163" s="20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18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181"/>
      <c r="BD163" s="181"/>
      <c r="BE163" s="21"/>
      <c r="BF163" s="21"/>
      <c r="BG163" s="20"/>
      <c r="BH163" s="23"/>
      <c r="BI163" s="23"/>
      <c r="BJ163" s="21"/>
      <c r="BK163" s="21"/>
      <c r="BL163" s="21"/>
      <c r="BM163" s="181"/>
      <c r="BN163" s="24"/>
      <c r="BO163" s="21"/>
      <c r="BP163" s="21"/>
      <c r="BQ163" s="23"/>
      <c r="BR163" s="23"/>
      <c r="BS163" s="24"/>
      <c r="BT163" s="25"/>
    </row>
    <row r="164" spans="1:72" s="22" customFormat="1" ht="193.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20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18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00"/>
      <c r="BD164" s="21"/>
      <c r="BE164" s="21"/>
      <c r="BF164" s="21"/>
      <c r="BG164" s="20"/>
      <c r="BH164" s="23"/>
      <c r="BI164" s="20"/>
      <c r="BJ164" s="21"/>
      <c r="BK164" s="21"/>
      <c r="BL164" s="21"/>
      <c r="BM164" s="181"/>
      <c r="BN164" s="24"/>
      <c r="BO164" s="21"/>
      <c r="BP164" s="21"/>
      <c r="BQ164" s="23"/>
      <c r="BR164" s="23"/>
      <c r="BS164" s="24"/>
      <c r="BT164" s="25"/>
    </row>
    <row r="165" spans="1:72" s="22" customFormat="1" ht="193.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20"/>
      <c r="M165" s="20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18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00"/>
      <c r="BD165" s="21"/>
      <c r="BE165" s="21"/>
      <c r="BF165" s="21"/>
      <c r="BG165" s="20"/>
      <c r="BH165" s="23"/>
      <c r="BI165" s="23"/>
      <c r="BJ165" s="21"/>
      <c r="BK165" s="21"/>
      <c r="BL165" s="21"/>
      <c r="BM165" s="181"/>
      <c r="BN165" s="24"/>
      <c r="BO165" s="21"/>
      <c r="BP165" s="21"/>
      <c r="BQ165" s="23"/>
      <c r="BR165" s="23"/>
      <c r="BS165" s="24"/>
      <c r="BT165" s="25"/>
    </row>
    <row r="166" spans="1:72" s="22" customFormat="1" ht="193.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20"/>
      <c r="N166" s="20"/>
      <c r="O166" s="20"/>
      <c r="P166" s="21"/>
      <c r="Q166" s="21"/>
      <c r="R166" s="21"/>
      <c r="S166" s="21"/>
      <c r="T166" s="20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18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00"/>
      <c r="BD166" s="20"/>
      <c r="BE166" s="20"/>
      <c r="BF166" s="21"/>
      <c r="BG166" s="20"/>
      <c r="BH166" s="23"/>
      <c r="BI166" s="23"/>
      <c r="BJ166" s="21"/>
      <c r="BK166" s="21"/>
      <c r="BL166" s="21"/>
      <c r="BM166" s="181"/>
      <c r="BN166" s="24"/>
      <c r="BO166" s="21"/>
      <c r="BP166" s="21"/>
      <c r="BQ166" s="23"/>
      <c r="BR166" s="23"/>
      <c r="BS166" s="24"/>
      <c r="BT166" s="25"/>
    </row>
    <row r="167" spans="1:72" s="22" customFormat="1" ht="193.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20"/>
      <c r="N167" s="20"/>
      <c r="O167" s="20"/>
      <c r="P167" s="21"/>
      <c r="Q167" s="21"/>
      <c r="R167" s="21"/>
      <c r="S167" s="21"/>
      <c r="T167" s="20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181"/>
      <c r="AL167" s="21"/>
      <c r="AM167" s="21"/>
      <c r="AN167" s="21"/>
      <c r="AO167" s="21"/>
      <c r="AP167" s="21"/>
      <c r="AQ167" s="21"/>
      <c r="AR167" s="21"/>
      <c r="AS167" s="18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00"/>
      <c r="BD167" s="181"/>
      <c r="BE167" s="21"/>
      <c r="BF167" s="21"/>
      <c r="BG167" s="20"/>
      <c r="BH167" s="23"/>
      <c r="BI167" s="23"/>
      <c r="BJ167" s="21"/>
      <c r="BK167" s="21"/>
      <c r="BL167" s="21"/>
      <c r="BM167" s="181"/>
      <c r="BN167" s="24"/>
      <c r="BO167" s="21"/>
      <c r="BP167" s="21"/>
      <c r="BQ167" s="23"/>
      <c r="BR167" s="23"/>
      <c r="BS167" s="24"/>
      <c r="BT167" s="25"/>
    </row>
    <row r="168" spans="1:72" s="22" customFormat="1" ht="20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20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0"/>
      <c r="AH168" s="20"/>
      <c r="AI168" s="20"/>
      <c r="AJ168" s="21"/>
      <c r="AK168" s="200"/>
      <c r="AL168" s="20"/>
      <c r="AM168" s="20"/>
      <c r="AN168" s="21"/>
      <c r="AO168" s="21"/>
      <c r="AP168" s="21"/>
      <c r="AQ168" s="21"/>
      <c r="AR168" s="21"/>
      <c r="AS168" s="200"/>
      <c r="AT168" s="20"/>
      <c r="AU168" s="21"/>
      <c r="AV168" s="21"/>
      <c r="AW168" s="21"/>
      <c r="AX168" s="21"/>
      <c r="AY168" s="21"/>
      <c r="AZ168" s="21"/>
      <c r="BA168" s="21"/>
      <c r="BB168" s="21"/>
      <c r="BC168" s="200"/>
      <c r="BD168" s="21"/>
      <c r="BE168" s="21"/>
      <c r="BF168" s="21"/>
      <c r="BG168" s="20"/>
      <c r="BH168" s="23"/>
      <c r="BI168" s="20"/>
      <c r="BJ168" s="21"/>
      <c r="BK168" s="21"/>
      <c r="BL168" s="21"/>
      <c r="BM168" s="181"/>
      <c r="BN168" s="24"/>
      <c r="BO168" s="21"/>
      <c r="BP168" s="21"/>
      <c r="BQ168" s="23"/>
      <c r="BR168" s="23"/>
      <c r="BS168" s="24"/>
      <c r="BT168" s="25"/>
    </row>
    <row r="169" spans="1:72" s="22" customFormat="1" ht="20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20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0"/>
      <c r="AH169" s="20"/>
      <c r="AI169" s="20"/>
      <c r="AJ169" s="21"/>
      <c r="AK169" s="200"/>
      <c r="AL169" s="20"/>
      <c r="AM169" s="20"/>
      <c r="AN169" s="21"/>
      <c r="AO169" s="21"/>
      <c r="AP169" s="21"/>
      <c r="AQ169" s="21"/>
      <c r="AR169" s="21"/>
      <c r="AS169" s="200"/>
      <c r="AT169" s="20"/>
      <c r="AU169" s="21"/>
      <c r="AV169" s="21"/>
      <c r="AW169" s="21"/>
      <c r="AX169" s="21"/>
      <c r="AY169" s="21"/>
      <c r="AZ169" s="21"/>
      <c r="BA169" s="21"/>
      <c r="BB169" s="21"/>
      <c r="BC169" s="200"/>
      <c r="BD169" s="181"/>
      <c r="BE169" s="21"/>
      <c r="BF169" s="21"/>
      <c r="BG169" s="20"/>
      <c r="BH169" s="23"/>
      <c r="BI169" s="23"/>
      <c r="BJ169" s="21"/>
      <c r="BK169" s="21"/>
      <c r="BL169" s="21"/>
      <c r="BM169" s="181"/>
      <c r="BN169" s="24"/>
      <c r="BO169" s="21"/>
      <c r="BP169" s="21"/>
      <c r="BQ169" s="23"/>
      <c r="BR169" s="23"/>
      <c r="BS169" s="24"/>
      <c r="BT169" s="25"/>
    </row>
    <row r="170" spans="1:72" s="22" customFormat="1" ht="147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20"/>
      <c r="N170" s="20"/>
      <c r="O170" s="20"/>
      <c r="P170" s="21"/>
      <c r="Q170" s="21"/>
      <c r="R170" s="21"/>
      <c r="S170" s="21"/>
      <c r="T170" s="20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18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00"/>
      <c r="BD170" s="20"/>
      <c r="BE170" s="20"/>
      <c r="BF170" s="21"/>
      <c r="BG170" s="20"/>
      <c r="BH170" s="23"/>
      <c r="BI170" s="23"/>
      <c r="BJ170" s="21"/>
      <c r="BK170" s="21"/>
      <c r="BL170" s="21"/>
      <c r="BM170" s="181"/>
      <c r="BN170" s="24"/>
      <c r="BO170" s="21"/>
      <c r="BP170" s="21"/>
      <c r="BQ170" s="23"/>
      <c r="BR170" s="23"/>
      <c r="BS170" s="24"/>
      <c r="BT170" s="25"/>
    </row>
    <row r="171" spans="1:72" s="22" customFormat="1" ht="147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"/>
      <c r="N171" s="20"/>
      <c r="O171" s="20"/>
      <c r="P171" s="21"/>
      <c r="Q171" s="21"/>
      <c r="R171" s="21"/>
      <c r="S171" s="21"/>
      <c r="T171" s="20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18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00"/>
      <c r="BD171" s="181"/>
      <c r="BE171" s="20"/>
      <c r="BF171" s="21"/>
      <c r="BG171" s="20"/>
      <c r="BH171" s="23"/>
      <c r="BI171" s="23"/>
      <c r="BJ171" s="21"/>
      <c r="BK171" s="21"/>
      <c r="BL171" s="21"/>
      <c r="BM171" s="181"/>
      <c r="BN171" s="24"/>
      <c r="BO171" s="21"/>
      <c r="BP171" s="21"/>
      <c r="BQ171" s="23"/>
      <c r="BR171" s="23"/>
      <c r="BS171" s="24"/>
      <c r="BT171" s="25"/>
    </row>
    <row r="172" spans="1:72" s="22" customFormat="1" ht="147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20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18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00"/>
      <c r="BD172" s="21"/>
      <c r="BE172" s="20"/>
      <c r="BF172" s="21"/>
      <c r="BG172" s="20"/>
      <c r="BH172" s="23"/>
      <c r="BI172" s="23"/>
      <c r="BJ172" s="21"/>
      <c r="BK172" s="21"/>
      <c r="BL172" s="21"/>
      <c r="BM172" s="181"/>
      <c r="BN172" s="24"/>
      <c r="BO172" s="21"/>
      <c r="BP172" s="21"/>
      <c r="BQ172" s="23"/>
      <c r="BR172" s="23"/>
      <c r="BS172" s="24"/>
      <c r="BT172" s="25"/>
    </row>
    <row r="173" spans="1:72" s="22" customFormat="1" ht="147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20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18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00"/>
      <c r="BD173" s="181"/>
      <c r="BE173" s="20"/>
      <c r="BF173" s="21"/>
      <c r="BG173" s="20"/>
      <c r="BH173" s="23"/>
      <c r="BI173" s="23"/>
      <c r="BJ173" s="21"/>
      <c r="BK173" s="21"/>
      <c r="BL173" s="21"/>
      <c r="BM173" s="181"/>
      <c r="BN173" s="24"/>
      <c r="BO173" s="21"/>
      <c r="BP173" s="21"/>
      <c r="BQ173" s="23"/>
      <c r="BR173" s="23"/>
      <c r="BS173" s="24"/>
      <c r="BT173" s="25"/>
    </row>
    <row r="174" spans="1:72" s="22" customFormat="1" ht="147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20"/>
      <c r="L174" s="20"/>
      <c r="M174" s="20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18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00"/>
      <c r="BD174" s="21"/>
      <c r="BE174" s="20"/>
      <c r="BF174" s="21"/>
      <c r="BG174" s="20"/>
      <c r="BH174" s="23"/>
      <c r="BI174" s="23"/>
      <c r="BJ174" s="21"/>
      <c r="BK174" s="21"/>
      <c r="BL174" s="21"/>
      <c r="BM174" s="181"/>
      <c r="BN174" s="24"/>
      <c r="BO174" s="21"/>
      <c r="BP174" s="21"/>
      <c r="BQ174" s="23"/>
      <c r="BR174" s="23"/>
      <c r="BS174" s="24"/>
      <c r="BT174" s="25"/>
    </row>
    <row r="175" spans="1:72" s="22" customFormat="1" ht="147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20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18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00"/>
      <c r="BD175" s="181"/>
      <c r="BE175" s="20"/>
      <c r="BF175" s="21"/>
      <c r="BG175" s="20"/>
      <c r="BH175" s="23"/>
      <c r="BI175" s="23"/>
      <c r="BJ175" s="21"/>
      <c r="BK175" s="21"/>
      <c r="BL175" s="21"/>
      <c r="BM175" s="181"/>
      <c r="BN175" s="24"/>
      <c r="BO175" s="21"/>
      <c r="BP175" s="21"/>
      <c r="BQ175" s="23"/>
      <c r="BR175" s="23"/>
      <c r="BS175" s="24"/>
      <c r="BT175" s="25"/>
    </row>
    <row r="176" spans="1:72" s="22" customFormat="1" ht="147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20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18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00"/>
      <c r="BD176" s="21"/>
      <c r="BE176" s="20"/>
      <c r="BF176" s="21"/>
      <c r="BG176" s="20"/>
      <c r="BH176" s="23"/>
      <c r="BI176" s="23"/>
      <c r="BJ176" s="21"/>
      <c r="BK176" s="21"/>
      <c r="BL176" s="21"/>
      <c r="BM176" s="181"/>
      <c r="BN176" s="24"/>
      <c r="BO176" s="21"/>
      <c r="BP176" s="21"/>
      <c r="BQ176" s="23"/>
      <c r="BR176" s="23"/>
      <c r="BS176" s="24"/>
      <c r="BT176" s="25"/>
    </row>
    <row r="177" spans="1:72" s="22" customFormat="1" ht="147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20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18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00"/>
      <c r="BD177" s="181"/>
      <c r="BE177" s="20"/>
      <c r="BF177" s="21"/>
      <c r="BG177" s="20"/>
      <c r="BH177" s="23"/>
      <c r="BI177" s="23"/>
      <c r="BJ177" s="21"/>
      <c r="BK177" s="21"/>
      <c r="BL177" s="21"/>
      <c r="BM177" s="181"/>
      <c r="BN177" s="24"/>
      <c r="BO177" s="21"/>
      <c r="BP177" s="21"/>
      <c r="BQ177" s="23"/>
      <c r="BR177" s="23"/>
      <c r="BS177" s="24"/>
      <c r="BT177" s="25"/>
    </row>
    <row r="178" spans="1:72" s="22" customFormat="1" ht="193.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20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18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00"/>
      <c r="BD178" s="21"/>
      <c r="BE178" s="20"/>
      <c r="BF178" s="21"/>
      <c r="BG178" s="20"/>
      <c r="BH178" s="23"/>
      <c r="BI178" s="23"/>
      <c r="BJ178" s="21"/>
      <c r="BK178" s="21"/>
      <c r="BL178" s="21"/>
      <c r="BM178" s="181"/>
      <c r="BN178" s="24"/>
      <c r="BO178" s="21"/>
      <c r="BP178" s="21"/>
      <c r="BQ178" s="23"/>
      <c r="BR178" s="23"/>
      <c r="BS178" s="24"/>
      <c r="BT178" s="25"/>
    </row>
    <row r="179" spans="1:72" s="22" customFormat="1" ht="193.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20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18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00"/>
      <c r="BD179" s="181"/>
      <c r="BE179" s="20"/>
      <c r="BF179" s="21"/>
      <c r="BG179" s="20"/>
      <c r="BH179" s="23"/>
      <c r="BI179" s="23"/>
      <c r="BJ179" s="21"/>
      <c r="BK179" s="21"/>
      <c r="BL179" s="21"/>
      <c r="BM179" s="181"/>
      <c r="BN179" s="24"/>
      <c r="BO179" s="21"/>
      <c r="BP179" s="21"/>
      <c r="BQ179" s="23"/>
      <c r="BR179" s="23"/>
      <c r="BS179" s="24"/>
      <c r="BT179" s="25"/>
    </row>
    <row r="180" spans="1:72" s="22" customFormat="1" ht="193.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20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18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00"/>
      <c r="BD180" s="21"/>
      <c r="BE180" s="20"/>
      <c r="BF180" s="21"/>
      <c r="BG180" s="20"/>
      <c r="BH180" s="23"/>
      <c r="BI180" s="23"/>
      <c r="BJ180" s="21"/>
      <c r="BK180" s="21"/>
      <c r="BL180" s="21"/>
      <c r="BM180" s="181"/>
      <c r="BN180" s="24"/>
      <c r="BO180" s="21"/>
      <c r="BP180" s="21"/>
      <c r="BQ180" s="23"/>
      <c r="BR180" s="23"/>
      <c r="BS180" s="24"/>
      <c r="BT180" s="25"/>
    </row>
    <row r="181" spans="1:72" s="22" customFormat="1" ht="193.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20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18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181"/>
      <c r="BD181" s="181"/>
      <c r="BE181" s="21"/>
      <c r="BF181" s="21"/>
      <c r="BG181" s="20"/>
      <c r="BH181" s="23"/>
      <c r="BI181" s="23"/>
      <c r="BJ181" s="21"/>
      <c r="BK181" s="21"/>
      <c r="BL181" s="21"/>
      <c r="BM181" s="181"/>
      <c r="BN181" s="24"/>
      <c r="BO181" s="21"/>
      <c r="BP181" s="21"/>
      <c r="BQ181" s="23"/>
      <c r="BR181" s="23"/>
      <c r="BS181" s="24"/>
      <c r="BT181" s="25"/>
    </row>
    <row r="182" spans="1:72" s="22" customFormat="1" ht="239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0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0"/>
      <c r="AH182" s="20"/>
      <c r="AI182" s="20"/>
      <c r="AJ182" s="21"/>
      <c r="AK182" s="200"/>
      <c r="AL182" s="20"/>
      <c r="AM182" s="20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00"/>
      <c r="BD182" s="21"/>
      <c r="BE182" s="20"/>
      <c r="BF182" s="20"/>
      <c r="BG182" s="20"/>
      <c r="BH182" s="23"/>
      <c r="BI182" s="23"/>
      <c r="BJ182" s="20"/>
      <c r="BK182" s="23"/>
      <c r="BL182" s="21"/>
      <c r="BM182" s="181"/>
      <c r="BN182" s="24"/>
      <c r="BO182" s="21"/>
      <c r="BP182" s="21"/>
      <c r="BQ182" s="23"/>
      <c r="BR182" s="23"/>
      <c r="BS182" s="24"/>
      <c r="BT182" s="25"/>
    </row>
    <row r="183" spans="1:72" s="22" customFormat="1" ht="239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20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0"/>
      <c r="AH183" s="20"/>
      <c r="AI183" s="20"/>
      <c r="AJ183" s="21"/>
      <c r="AK183" s="200"/>
      <c r="AL183" s="20"/>
      <c r="AM183" s="20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00"/>
      <c r="BD183" s="21"/>
      <c r="BE183" s="20"/>
      <c r="BF183" s="20"/>
      <c r="BG183" s="20"/>
      <c r="BH183" s="23"/>
      <c r="BI183" s="23"/>
      <c r="BJ183" s="20"/>
      <c r="BK183" s="23"/>
      <c r="BL183" s="21"/>
      <c r="BM183" s="181"/>
      <c r="BN183" s="24"/>
      <c r="BO183" s="21"/>
      <c r="BP183" s="21"/>
      <c r="BQ183" s="23"/>
      <c r="BR183" s="23"/>
      <c r="BS183" s="24"/>
      <c r="BT183" s="25"/>
    </row>
    <row r="184" spans="1:72" s="22" customFormat="1" ht="409.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20"/>
      <c r="N184" s="21"/>
      <c r="O184" s="20"/>
      <c r="P184" s="21"/>
      <c r="Q184" s="21"/>
      <c r="R184" s="20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0"/>
      <c r="AH184" s="20"/>
      <c r="AI184" s="20"/>
      <c r="AJ184" s="21"/>
      <c r="AK184" s="200"/>
      <c r="AL184" s="20"/>
      <c r="AM184" s="20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00"/>
      <c r="BD184" s="21"/>
      <c r="BE184" s="21"/>
      <c r="BF184" s="20"/>
      <c r="BG184" s="20"/>
      <c r="BH184" s="23"/>
      <c r="BI184" s="23"/>
      <c r="BJ184" s="20"/>
      <c r="BK184" s="23"/>
      <c r="BL184" s="21"/>
      <c r="BM184" s="181"/>
      <c r="BN184" s="24"/>
      <c r="BO184" s="21"/>
      <c r="BP184" s="21"/>
      <c r="BQ184" s="23"/>
      <c r="BR184" s="23"/>
      <c r="BS184" s="24"/>
      <c r="BT184" s="25"/>
    </row>
    <row r="185" spans="1:72" s="22" customFormat="1" ht="229.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20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0"/>
      <c r="AH185" s="20"/>
      <c r="AI185" s="20"/>
      <c r="AJ185" s="21"/>
      <c r="AK185" s="200"/>
      <c r="AL185" s="20"/>
      <c r="AM185" s="20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00"/>
      <c r="BD185" s="21"/>
      <c r="BE185" s="20"/>
      <c r="BF185" s="20"/>
      <c r="BG185" s="20"/>
      <c r="BH185" s="23"/>
      <c r="BI185" s="23"/>
      <c r="BJ185" s="20"/>
      <c r="BK185" s="23"/>
      <c r="BL185" s="21"/>
      <c r="BM185" s="181"/>
      <c r="BN185" s="24"/>
      <c r="BO185" s="21"/>
      <c r="BP185" s="21"/>
      <c r="BQ185" s="23"/>
      <c r="BR185" s="23"/>
      <c r="BS185" s="24"/>
      <c r="BT185" s="25"/>
    </row>
    <row r="186" spans="1:72" s="22" customFormat="1" ht="229.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20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0"/>
      <c r="AH186" s="20"/>
      <c r="AI186" s="20"/>
      <c r="AJ186" s="21"/>
      <c r="AK186" s="200"/>
      <c r="AL186" s="20"/>
      <c r="AM186" s="20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00"/>
      <c r="BD186" s="21"/>
      <c r="BE186" s="20"/>
      <c r="BF186" s="20"/>
      <c r="BG186" s="20"/>
      <c r="BH186" s="23"/>
      <c r="BI186" s="23"/>
      <c r="BJ186" s="20"/>
      <c r="BK186" s="23"/>
      <c r="BL186" s="21"/>
      <c r="BM186" s="181"/>
      <c r="BN186" s="24"/>
      <c r="BO186" s="21"/>
      <c r="BP186" s="21"/>
      <c r="BQ186" s="23"/>
      <c r="BR186" s="23"/>
      <c r="BS186" s="24"/>
      <c r="BT186" s="25"/>
    </row>
    <row r="187" spans="1:72" s="22" customFormat="1" ht="229.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20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0"/>
      <c r="AH187" s="20"/>
      <c r="AI187" s="20"/>
      <c r="AJ187" s="21"/>
      <c r="AK187" s="200"/>
      <c r="AL187" s="20"/>
      <c r="AM187" s="20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00"/>
      <c r="BD187" s="21"/>
      <c r="BE187" s="20"/>
      <c r="BF187" s="20"/>
      <c r="BG187" s="20"/>
      <c r="BH187" s="23"/>
      <c r="BI187" s="23"/>
      <c r="BJ187" s="20"/>
      <c r="BK187" s="23"/>
      <c r="BL187" s="21"/>
      <c r="BM187" s="181"/>
      <c r="BN187" s="24"/>
      <c r="BO187" s="21"/>
      <c r="BP187" s="21"/>
      <c r="BQ187" s="23"/>
      <c r="BR187" s="23"/>
      <c r="BS187" s="24"/>
      <c r="BT187" s="25"/>
    </row>
    <row r="188" spans="1:72" s="22" customFormat="1" ht="229.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20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0"/>
      <c r="AH188" s="20"/>
      <c r="AI188" s="20"/>
      <c r="AJ188" s="21"/>
      <c r="AK188" s="200"/>
      <c r="AL188" s="20"/>
      <c r="AM188" s="20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00"/>
      <c r="BD188" s="21"/>
      <c r="BE188" s="20"/>
      <c r="BF188" s="20"/>
      <c r="BG188" s="20"/>
      <c r="BH188" s="23"/>
      <c r="BI188" s="23"/>
      <c r="BJ188" s="20"/>
      <c r="BK188" s="23"/>
      <c r="BL188" s="21"/>
      <c r="BM188" s="181"/>
      <c r="BN188" s="24"/>
      <c r="BO188" s="21"/>
      <c r="BP188" s="21"/>
      <c r="BQ188" s="23"/>
      <c r="BR188" s="23"/>
      <c r="BS188" s="24"/>
      <c r="BT188" s="25"/>
    </row>
    <row r="189" spans="1:72" s="22" customFormat="1" ht="194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20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0"/>
      <c r="AH189" s="20"/>
      <c r="AI189" s="20"/>
      <c r="AJ189" s="21"/>
      <c r="AK189" s="200"/>
      <c r="AL189" s="20"/>
      <c r="AM189" s="20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00"/>
      <c r="BD189" s="21"/>
      <c r="BE189" s="20"/>
      <c r="BF189" s="20"/>
      <c r="BG189" s="20"/>
      <c r="BH189" s="23"/>
      <c r="BI189" s="23"/>
      <c r="BJ189" s="20"/>
      <c r="BK189" s="23"/>
      <c r="BL189" s="21"/>
      <c r="BM189" s="181"/>
      <c r="BN189" s="24"/>
      <c r="BO189" s="21"/>
      <c r="BP189" s="21"/>
      <c r="BQ189" s="23"/>
      <c r="BR189" s="23"/>
      <c r="BS189" s="24"/>
      <c r="BT189" s="25"/>
    </row>
    <row r="190" spans="1:72" s="22" customFormat="1" ht="409.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1"/>
      <c r="O190" s="20"/>
      <c r="P190" s="21"/>
      <c r="Q190" s="21"/>
      <c r="R190" s="20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0"/>
      <c r="AH190" s="20"/>
      <c r="AI190" s="20"/>
      <c r="AJ190" s="21"/>
      <c r="AK190" s="200"/>
      <c r="AL190" s="20"/>
      <c r="AM190" s="20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00"/>
      <c r="BD190" s="23"/>
      <c r="BE190" s="23"/>
      <c r="BF190" s="20"/>
      <c r="BG190" s="20"/>
      <c r="BH190" s="23"/>
      <c r="BI190" s="23"/>
      <c r="BJ190" s="20"/>
      <c r="BK190" s="23"/>
      <c r="BL190" s="21"/>
      <c r="BM190" s="181"/>
      <c r="BN190" s="24"/>
      <c r="BO190" s="21"/>
      <c r="BP190" s="21"/>
      <c r="BQ190" s="23"/>
      <c r="BR190" s="23"/>
      <c r="BS190" s="24"/>
      <c r="BT190" s="25"/>
    </row>
    <row r="191" spans="1:72" s="22" customFormat="1" ht="409.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0"/>
      <c r="AH191" s="20"/>
      <c r="AI191" s="20"/>
      <c r="AJ191" s="21"/>
      <c r="AK191" s="200"/>
      <c r="AL191" s="20"/>
      <c r="AM191" s="20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00"/>
      <c r="BD191" s="21"/>
      <c r="BE191" s="20"/>
      <c r="BF191" s="20"/>
      <c r="BG191" s="20"/>
      <c r="BH191" s="23"/>
      <c r="BI191" s="23"/>
      <c r="BJ191" s="20"/>
      <c r="BK191" s="23"/>
      <c r="BL191" s="21"/>
      <c r="BM191" s="181"/>
      <c r="BN191" s="24"/>
      <c r="BO191" s="21"/>
      <c r="BP191" s="21"/>
      <c r="BQ191" s="23"/>
      <c r="BR191" s="23"/>
      <c r="BS191" s="24"/>
      <c r="BT191" s="25"/>
    </row>
    <row r="192" spans="1:72" s="22" customFormat="1" ht="409.6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20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0"/>
      <c r="AH192" s="20"/>
      <c r="AI192" s="20"/>
      <c r="AJ192" s="21"/>
      <c r="AK192" s="200"/>
      <c r="AL192" s="20"/>
      <c r="AM192" s="20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00"/>
      <c r="BD192" s="21"/>
      <c r="BE192" s="20"/>
      <c r="BF192" s="20"/>
      <c r="BG192" s="20"/>
      <c r="BH192" s="23"/>
      <c r="BI192" s="23"/>
      <c r="BJ192" s="20"/>
      <c r="BK192" s="23"/>
      <c r="BL192" s="21"/>
      <c r="BM192" s="181"/>
      <c r="BN192" s="24"/>
      <c r="BO192" s="21"/>
      <c r="BP192" s="21"/>
      <c r="BQ192" s="23"/>
      <c r="BR192" s="23"/>
      <c r="BS192" s="24"/>
      <c r="BT192" s="25"/>
    </row>
    <row r="193" spans="1:72" s="22" customFormat="1" ht="184.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20"/>
      <c r="M193" s="20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0"/>
      <c r="AH193" s="20"/>
      <c r="AI193" s="20"/>
      <c r="AJ193" s="21"/>
      <c r="AK193" s="200"/>
      <c r="AL193" s="20"/>
      <c r="AM193" s="20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00"/>
      <c r="BD193" s="23"/>
      <c r="BE193" s="23"/>
      <c r="BF193" s="20"/>
      <c r="BG193" s="20"/>
      <c r="BH193" s="23"/>
      <c r="BI193" s="23"/>
      <c r="BJ193" s="20"/>
      <c r="BK193" s="23"/>
      <c r="BL193" s="21"/>
      <c r="BM193" s="181"/>
      <c r="BN193" s="24"/>
      <c r="BO193" s="21"/>
      <c r="BP193" s="21"/>
      <c r="BQ193" s="23"/>
      <c r="BR193" s="23"/>
      <c r="BS193" s="24"/>
      <c r="BT193" s="25"/>
    </row>
    <row r="194" spans="1:72" s="22" customFormat="1" ht="221.2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20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0"/>
      <c r="AH194" s="20"/>
      <c r="AI194" s="20"/>
      <c r="AJ194" s="21"/>
      <c r="AK194" s="200"/>
      <c r="AL194" s="20"/>
      <c r="AM194" s="20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0"/>
      <c r="BB194" s="20"/>
      <c r="BC194" s="200"/>
      <c r="BD194" s="21"/>
      <c r="BE194" s="20"/>
      <c r="BF194" s="20"/>
      <c r="BG194" s="20"/>
      <c r="BH194" s="23"/>
      <c r="BI194" s="23"/>
      <c r="BJ194" s="20"/>
      <c r="BK194" s="23"/>
      <c r="BL194" s="21"/>
      <c r="BM194" s="181"/>
      <c r="BN194" s="24"/>
      <c r="BO194" s="21"/>
      <c r="BP194" s="21"/>
      <c r="BQ194" s="23"/>
      <c r="BR194" s="23"/>
      <c r="BS194" s="24"/>
      <c r="BT194" s="25"/>
    </row>
    <row r="195" spans="1:72" s="22" customFormat="1" ht="156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20"/>
      <c r="N195" s="21"/>
      <c r="O195" s="20"/>
      <c r="P195" s="21"/>
      <c r="Q195" s="21"/>
      <c r="R195" s="20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0"/>
      <c r="AH195" s="20"/>
      <c r="AI195" s="20"/>
      <c r="AJ195" s="21"/>
      <c r="AK195" s="200"/>
      <c r="AL195" s="20"/>
      <c r="AM195" s="20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0"/>
      <c r="BB195" s="20"/>
      <c r="BC195" s="200"/>
      <c r="BD195" s="23"/>
      <c r="BE195" s="23"/>
      <c r="BF195" s="20"/>
      <c r="BG195" s="20"/>
      <c r="BH195" s="23"/>
      <c r="BI195" s="23"/>
      <c r="BJ195" s="20"/>
      <c r="BK195" s="23"/>
      <c r="BL195" s="21"/>
      <c r="BM195" s="181"/>
      <c r="BN195" s="24"/>
      <c r="BO195" s="21"/>
      <c r="BP195" s="21"/>
      <c r="BQ195" s="23"/>
      <c r="BR195" s="23"/>
      <c r="BS195" s="24"/>
      <c r="BT195" s="25"/>
    </row>
    <row r="196" spans="1:72" s="22" customFormat="1" ht="216.7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20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0"/>
      <c r="AH196" s="20"/>
      <c r="AI196" s="20"/>
      <c r="AJ196" s="21"/>
      <c r="AK196" s="200"/>
      <c r="AL196" s="20"/>
      <c r="AM196" s="20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00"/>
      <c r="BD196" s="21"/>
      <c r="BE196" s="20"/>
      <c r="BF196" s="20"/>
      <c r="BG196" s="20"/>
      <c r="BH196" s="23"/>
      <c r="BI196" s="23"/>
      <c r="BJ196" s="20"/>
      <c r="BK196" s="23"/>
      <c r="BL196" s="21"/>
      <c r="BM196" s="181"/>
      <c r="BN196" s="24"/>
      <c r="BO196" s="21"/>
      <c r="BP196" s="21"/>
      <c r="BQ196" s="23"/>
      <c r="BR196" s="23"/>
      <c r="BS196" s="24"/>
      <c r="BT196" s="25"/>
    </row>
    <row r="197" spans="1:72" s="22" customFormat="1" ht="216.7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1"/>
      <c r="O197" s="20"/>
      <c r="P197" s="21"/>
      <c r="Q197" s="21"/>
      <c r="R197" s="20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0"/>
      <c r="AH197" s="20"/>
      <c r="AI197" s="20"/>
      <c r="AJ197" s="21"/>
      <c r="AK197" s="200"/>
      <c r="AL197" s="20"/>
      <c r="AM197" s="20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00"/>
      <c r="BD197" s="21"/>
      <c r="BE197" s="20"/>
      <c r="BF197" s="20"/>
      <c r="BG197" s="20"/>
      <c r="BH197" s="23"/>
      <c r="BI197" s="23"/>
      <c r="BJ197" s="20"/>
      <c r="BK197" s="23"/>
      <c r="BL197" s="21"/>
      <c r="BM197" s="181"/>
      <c r="BN197" s="24"/>
      <c r="BO197" s="21"/>
      <c r="BP197" s="21"/>
      <c r="BQ197" s="23"/>
      <c r="BR197" s="23"/>
      <c r="BS197" s="24"/>
      <c r="BT197" s="25"/>
    </row>
    <row r="198" spans="1:72" s="22" customFormat="1" ht="171.7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20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0"/>
      <c r="AH198" s="20"/>
      <c r="AI198" s="20"/>
      <c r="AJ198" s="21"/>
      <c r="AK198" s="200"/>
      <c r="AL198" s="20"/>
      <c r="AM198" s="20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00"/>
      <c r="BD198" s="21"/>
      <c r="BE198" s="20"/>
      <c r="BF198" s="20"/>
      <c r="BG198" s="20"/>
      <c r="BH198" s="23"/>
      <c r="BI198" s="23"/>
      <c r="BJ198" s="20"/>
      <c r="BK198" s="23"/>
      <c r="BL198" s="21"/>
      <c r="BM198" s="181"/>
      <c r="BN198" s="24"/>
      <c r="BO198" s="21"/>
      <c r="BP198" s="21"/>
      <c r="BQ198" s="23"/>
      <c r="BR198" s="23"/>
      <c r="BS198" s="24"/>
      <c r="BT198" s="25"/>
    </row>
    <row r="199" spans="1:72" s="22" customFormat="1" ht="171.7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20"/>
      <c r="N199" s="21"/>
      <c r="O199" s="20"/>
      <c r="P199" s="21"/>
      <c r="Q199" s="21"/>
      <c r="R199" s="20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0"/>
      <c r="AH199" s="20"/>
      <c r="AI199" s="20"/>
      <c r="AJ199" s="21"/>
      <c r="AK199" s="200"/>
      <c r="AL199" s="20"/>
      <c r="AM199" s="20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00"/>
      <c r="BD199" s="23"/>
      <c r="BE199" s="23"/>
      <c r="BF199" s="20"/>
      <c r="BG199" s="20"/>
      <c r="BH199" s="23"/>
      <c r="BI199" s="23"/>
      <c r="BJ199" s="20"/>
      <c r="BK199" s="23"/>
      <c r="BL199" s="21"/>
      <c r="BM199" s="181"/>
      <c r="BN199" s="24"/>
      <c r="BO199" s="21"/>
      <c r="BP199" s="21"/>
      <c r="BQ199" s="23"/>
      <c r="BR199" s="23"/>
      <c r="BS199" s="24"/>
      <c r="BT199" s="25"/>
    </row>
    <row r="200" spans="1:72" s="22" customFormat="1" ht="171.7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"/>
      <c r="N200" s="23"/>
      <c r="O200" s="20"/>
      <c r="P200" s="23"/>
      <c r="Q200" s="23"/>
      <c r="R200" s="23"/>
      <c r="S200" s="23"/>
      <c r="T200" s="23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0"/>
      <c r="AH200" s="20"/>
      <c r="AI200" s="20"/>
      <c r="AJ200" s="21"/>
      <c r="AK200" s="200"/>
      <c r="AL200" s="20"/>
      <c r="AM200" s="20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00"/>
      <c r="BD200" s="23"/>
      <c r="BE200" s="23"/>
      <c r="BF200" s="20"/>
      <c r="BG200" s="20"/>
      <c r="BH200" s="23"/>
      <c r="BI200" s="23"/>
      <c r="BJ200" s="20"/>
      <c r="BK200" s="23"/>
      <c r="BL200" s="21"/>
      <c r="BM200" s="181"/>
      <c r="BN200" s="24"/>
      <c r="BO200" s="21"/>
      <c r="BP200" s="21"/>
      <c r="BQ200" s="23"/>
      <c r="BR200" s="23"/>
      <c r="BS200" s="24"/>
      <c r="BT200" s="25"/>
    </row>
    <row r="201" spans="1:72" s="22" customFormat="1" ht="227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20"/>
      <c r="N201" s="20"/>
      <c r="O201" s="20"/>
      <c r="P201" s="21"/>
      <c r="Q201" s="21"/>
      <c r="R201" s="21"/>
      <c r="S201" s="21"/>
      <c r="T201" s="20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0"/>
      <c r="AH201" s="20"/>
      <c r="AI201" s="20"/>
      <c r="AJ201" s="21"/>
      <c r="AK201" s="200"/>
      <c r="AL201" s="20"/>
      <c r="AM201" s="20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00"/>
      <c r="BD201" s="20"/>
      <c r="BE201" s="20"/>
      <c r="BF201" s="20"/>
      <c r="BG201" s="20"/>
      <c r="BH201" s="23"/>
      <c r="BI201" s="23"/>
      <c r="BJ201" s="20"/>
      <c r="BK201" s="23"/>
      <c r="BL201" s="21"/>
      <c r="BM201" s="181"/>
      <c r="BN201" s="24"/>
      <c r="BO201" s="21"/>
      <c r="BP201" s="21"/>
      <c r="BQ201" s="23"/>
      <c r="BR201" s="23"/>
      <c r="BS201" s="24"/>
      <c r="BT201" s="25"/>
    </row>
    <row r="202" spans="1:72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20"/>
      <c r="N202" s="20"/>
      <c r="O202" s="20"/>
      <c r="P202" s="21"/>
      <c r="Q202" s="21"/>
      <c r="R202" s="21"/>
      <c r="S202" s="21"/>
      <c r="T202" s="20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0"/>
      <c r="AH202" s="20"/>
      <c r="AI202" s="20"/>
      <c r="AJ202" s="21"/>
      <c r="AK202" s="200"/>
      <c r="AL202" s="20"/>
      <c r="AM202" s="20"/>
      <c r="AN202" s="21"/>
      <c r="AO202" s="21"/>
      <c r="AP202" s="21"/>
      <c r="AQ202" s="21"/>
      <c r="AR202" s="21"/>
      <c r="AS202" s="18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00"/>
      <c r="BD202" s="23"/>
      <c r="BE202" s="23"/>
      <c r="BF202" s="20"/>
      <c r="BG202" s="20"/>
      <c r="BH202" s="23"/>
      <c r="BI202" s="23"/>
      <c r="BJ202" s="20"/>
      <c r="BK202" s="23"/>
      <c r="BL202" s="21"/>
      <c r="BM202" s="181"/>
      <c r="BN202" s="24"/>
      <c r="BO202" s="21"/>
      <c r="BP202" s="21"/>
      <c r="BQ202" s="23"/>
      <c r="BR202" s="23"/>
      <c r="BS202" s="24"/>
      <c r="BT202" s="25"/>
    </row>
    <row r="203" spans="1:72" s="22" customFormat="1" ht="169.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"/>
      <c r="N203" s="20"/>
      <c r="O203" s="20"/>
      <c r="P203" s="21"/>
      <c r="Q203" s="21"/>
      <c r="R203" s="21"/>
      <c r="S203" s="21"/>
      <c r="T203" s="20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0"/>
      <c r="AH203" s="20"/>
      <c r="AI203" s="20"/>
      <c r="AJ203" s="21"/>
      <c r="AK203" s="200"/>
      <c r="AL203" s="21"/>
      <c r="AM203" s="20"/>
      <c r="AN203" s="21"/>
      <c r="AO203" s="21"/>
      <c r="AP203" s="21"/>
      <c r="AQ203" s="21"/>
      <c r="AR203" s="21"/>
      <c r="AS203" s="200"/>
      <c r="AT203" s="21"/>
      <c r="AU203" s="21"/>
      <c r="AV203" s="21"/>
      <c r="AW203" s="21"/>
      <c r="AX203" s="21"/>
      <c r="AY203" s="21"/>
      <c r="AZ203" s="21"/>
      <c r="BA203" s="20"/>
      <c r="BB203" s="20"/>
      <c r="BC203" s="200"/>
      <c r="BD203" s="20"/>
      <c r="BE203" s="20"/>
      <c r="BF203" s="20"/>
      <c r="BG203" s="20"/>
      <c r="BH203" s="23"/>
      <c r="BI203" s="23"/>
      <c r="BJ203" s="20"/>
      <c r="BK203" s="23"/>
      <c r="BL203" s="21"/>
      <c r="BM203" s="181"/>
      <c r="BN203" s="24"/>
      <c r="BO203" s="21"/>
      <c r="BP203" s="21"/>
      <c r="BQ203" s="23"/>
      <c r="BR203" s="23"/>
      <c r="BS203" s="24"/>
      <c r="BT203" s="25"/>
    </row>
    <row r="204" spans="1:72" s="22" customFormat="1" ht="171.7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20"/>
      <c r="N204" s="20"/>
      <c r="O204" s="20"/>
      <c r="P204" s="21"/>
      <c r="Q204" s="21"/>
      <c r="R204" s="21"/>
      <c r="S204" s="21"/>
      <c r="T204" s="20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0"/>
      <c r="AH204" s="20"/>
      <c r="AI204" s="20"/>
      <c r="AJ204" s="21"/>
      <c r="AK204" s="200"/>
      <c r="AL204" s="20"/>
      <c r="AM204" s="20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0"/>
      <c r="BB204" s="20"/>
      <c r="BC204" s="200"/>
      <c r="BD204" s="23"/>
      <c r="BE204" s="23"/>
      <c r="BF204" s="20"/>
      <c r="BG204" s="20"/>
      <c r="BH204" s="23"/>
      <c r="BI204" s="23"/>
      <c r="BJ204" s="20"/>
      <c r="BK204" s="23"/>
      <c r="BL204" s="21"/>
      <c r="BM204" s="181"/>
      <c r="BN204" s="24"/>
      <c r="BO204" s="21"/>
      <c r="BP204" s="21"/>
      <c r="BQ204" s="23"/>
      <c r="BR204" s="23"/>
      <c r="BS204" s="24"/>
      <c r="BT204" s="25"/>
    </row>
    <row r="205" spans="1:72" s="22" customFormat="1" ht="171.7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20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0"/>
      <c r="AH205" s="20"/>
      <c r="AI205" s="20"/>
      <c r="AJ205" s="21"/>
      <c r="AK205" s="200"/>
      <c r="AL205" s="20"/>
      <c r="AM205" s="20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0"/>
      <c r="BB205" s="20"/>
      <c r="BC205" s="200"/>
      <c r="BD205" s="23"/>
      <c r="BE205" s="23"/>
      <c r="BF205" s="20"/>
      <c r="BG205" s="20"/>
      <c r="BH205" s="23"/>
      <c r="BI205" s="23"/>
      <c r="BJ205" s="20"/>
      <c r="BK205" s="23"/>
      <c r="BL205" s="21"/>
      <c r="BM205" s="181"/>
      <c r="BN205" s="24"/>
      <c r="BO205" s="21"/>
      <c r="BP205" s="21"/>
      <c r="BQ205" s="23"/>
      <c r="BR205" s="23"/>
      <c r="BS205" s="24"/>
      <c r="BT205" s="25"/>
    </row>
    <row r="206" spans="1:72" s="22" customFormat="1" ht="171.7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0"/>
      <c r="AH206" s="20"/>
      <c r="AI206" s="20"/>
      <c r="AJ206" s="21"/>
      <c r="AK206" s="200"/>
      <c r="AL206" s="20"/>
      <c r="AM206" s="20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0"/>
      <c r="BB206" s="20"/>
      <c r="BC206" s="200"/>
      <c r="BD206" s="23"/>
      <c r="BE206" s="23"/>
      <c r="BF206" s="20"/>
      <c r="BG206" s="20"/>
      <c r="BH206" s="23"/>
      <c r="BI206" s="23"/>
      <c r="BJ206" s="20"/>
      <c r="BK206" s="23"/>
      <c r="BL206" s="21"/>
      <c r="BM206" s="181"/>
      <c r="BN206" s="24"/>
      <c r="BO206" s="21"/>
      <c r="BP206" s="21"/>
      <c r="BQ206" s="23"/>
      <c r="BR206" s="23"/>
      <c r="BS206" s="24"/>
      <c r="BT206" s="25"/>
    </row>
    <row r="207" spans="1:72" s="22" customFormat="1" ht="171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0"/>
      <c r="AH207" s="20"/>
      <c r="AI207" s="20"/>
      <c r="AJ207" s="21"/>
      <c r="AK207" s="200"/>
      <c r="AL207" s="20"/>
      <c r="AM207" s="20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0"/>
      <c r="BB207" s="20"/>
      <c r="BC207" s="200"/>
      <c r="BD207" s="23"/>
      <c r="BE207" s="23"/>
      <c r="BF207" s="20"/>
      <c r="BG207" s="20"/>
      <c r="BH207" s="23"/>
      <c r="BI207" s="23"/>
      <c r="BJ207" s="20"/>
      <c r="BK207" s="23"/>
      <c r="BL207" s="21"/>
      <c r="BM207" s="181"/>
      <c r="BN207" s="24"/>
      <c r="BO207" s="21"/>
      <c r="BP207" s="21"/>
      <c r="BQ207" s="23"/>
      <c r="BR207" s="23"/>
      <c r="BS207" s="24"/>
      <c r="BT207" s="25"/>
    </row>
    <row r="208" spans="1:72" s="22" customFormat="1" ht="171.7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20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0"/>
      <c r="AH208" s="20"/>
      <c r="AI208" s="20"/>
      <c r="AJ208" s="21"/>
      <c r="AK208" s="200"/>
      <c r="AL208" s="20"/>
      <c r="AM208" s="20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0"/>
      <c r="BB208" s="20"/>
      <c r="BC208" s="200"/>
      <c r="BD208" s="23"/>
      <c r="BE208" s="23"/>
      <c r="BF208" s="20"/>
      <c r="BG208" s="20"/>
      <c r="BH208" s="23"/>
      <c r="BI208" s="23"/>
      <c r="BJ208" s="20"/>
      <c r="BK208" s="23"/>
      <c r="BL208" s="21"/>
      <c r="BM208" s="181"/>
      <c r="BN208" s="24"/>
      <c r="BO208" s="21"/>
      <c r="BP208" s="21"/>
      <c r="BQ208" s="23"/>
      <c r="BR208" s="23"/>
      <c r="BS208" s="24"/>
      <c r="BT208" s="25"/>
    </row>
    <row r="209" spans="1:72" s="22" customFormat="1" ht="171.7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0"/>
      <c r="AH209" s="20"/>
      <c r="AI209" s="20"/>
      <c r="AJ209" s="21"/>
      <c r="AK209" s="200"/>
      <c r="AL209" s="20"/>
      <c r="AM209" s="20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00"/>
      <c r="BD209" s="21"/>
      <c r="BE209" s="21"/>
      <c r="BF209" s="20"/>
      <c r="BG209" s="20"/>
      <c r="BH209" s="23"/>
      <c r="BI209" s="23"/>
      <c r="BJ209" s="20"/>
      <c r="BK209" s="23"/>
      <c r="BL209" s="21"/>
      <c r="BM209" s="181"/>
      <c r="BN209" s="24"/>
      <c r="BO209" s="21"/>
      <c r="BP209" s="21"/>
      <c r="BQ209" s="23"/>
      <c r="BR209" s="23"/>
      <c r="BS209" s="24"/>
      <c r="BT209" s="25"/>
    </row>
    <row r="210" spans="1:72" s="22" customFormat="1" ht="171.7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0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0"/>
      <c r="AH210" s="20"/>
      <c r="AI210" s="20"/>
      <c r="AJ210" s="21"/>
      <c r="AK210" s="200"/>
      <c r="AL210" s="20"/>
      <c r="AM210" s="20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00"/>
      <c r="BD210" s="23"/>
      <c r="BE210" s="23"/>
      <c r="BF210" s="20"/>
      <c r="BG210" s="20"/>
      <c r="BH210" s="23"/>
      <c r="BI210" s="23"/>
      <c r="BJ210" s="20"/>
      <c r="BK210" s="23"/>
      <c r="BL210" s="21"/>
      <c r="BM210" s="181"/>
      <c r="BN210" s="24"/>
      <c r="BO210" s="21"/>
      <c r="BP210" s="21"/>
      <c r="BQ210" s="23"/>
      <c r="BR210" s="23"/>
      <c r="BS210" s="24"/>
      <c r="BT210" s="25"/>
    </row>
    <row r="211" spans="1:72" s="22" customFormat="1" ht="171.7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75"/>
      <c r="J211" s="18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0"/>
      <c r="AH211" s="20"/>
      <c r="AI211" s="20"/>
      <c r="AJ211" s="21"/>
      <c r="AK211" s="200"/>
      <c r="AL211" s="20"/>
      <c r="AM211" s="20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0"/>
      <c r="BB211" s="21"/>
      <c r="BC211" s="20"/>
      <c r="BD211" s="23"/>
      <c r="BE211" s="23"/>
      <c r="BF211" s="20"/>
      <c r="BG211" s="20"/>
      <c r="BH211" s="23"/>
      <c r="BI211" s="23"/>
      <c r="BJ211" s="20"/>
      <c r="BK211" s="23"/>
      <c r="BL211" s="21"/>
      <c r="BM211" s="181"/>
      <c r="BN211" s="24"/>
      <c r="BO211" s="21"/>
      <c r="BP211" s="21"/>
      <c r="BQ211" s="23"/>
      <c r="BR211" s="23"/>
      <c r="BS211" s="24"/>
      <c r="BT211" s="25"/>
    </row>
    <row r="212" spans="1:72" s="22" customFormat="1" ht="197.2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0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0"/>
      <c r="AH212" s="20"/>
      <c r="AI212" s="20"/>
      <c r="AJ212" s="21"/>
      <c r="AK212" s="200"/>
      <c r="AL212" s="20"/>
      <c r="AM212" s="20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00"/>
      <c r="BD212" s="21"/>
      <c r="BE212" s="21"/>
      <c r="BF212" s="20"/>
      <c r="BG212" s="20"/>
      <c r="BH212" s="23"/>
      <c r="BI212" s="20"/>
      <c r="BJ212" s="23"/>
      <c r="BK212" s="23"/>
      <c r="BL212" s="21"/>
      <c r="BM212" s="181"/>
      <c r="BN212" s="24"/>
      <c r="BO212" s="21"/>
      <c r="BP212" s="21"/>
      <c r="BQ212" s="23"/>
      <c r="BR212" s="23"/>
      <c r="BS212" s="24"/>
      <c r="BT212" s="25"/>
    </row>
    <row r="213" spans="1:72" s="22" customFormat="1" ht="197.2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0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0"/>
      <c r="AH213" s="20"/>
      <c r="AI213" s="20"/>
      <c r="AJ213" s="21"/>
      <c r="AK213" s="200"/>
      <c r="AL213" s="20"/>
      <c r="AM213" s="20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00"/>
      <c r="BD213" s="182"/>
      <c r="BE213" s="23"/>
      <c r="BF213" s="20"/>
      <c r="BG213" s="20"/>
      <c r="BH213" s="23"/>
      <c r="BI213" s="20"/>
      <c r="BJ213" s="20"/>
      <c r="BK213" s="23"/>
      <c r="BL213" s="21"/>
      <c r="BM213" s="181"/>
      <c r="BN213" s="24"/>
      <c r="BO213" s="21"/>
      <c r="BP213" s="21"/>
      <c r="BQ213" s="23"/>
      <c r="BR213" s="23"/>
      <c r="BS213" s="24"/>
      <c r="BT213" s="25"/>
    </row>
    <row r="214" spans="1:72" s="22" customFormat="1" ht="197.2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200"/>
      <c r="N214" s="21"/>
      <c r="O214" s="20"/>
      <c r="P214" s="23"/>
      <c r="Q214" s="23"/>
      <c r="R214" s="23"/>
      <c r="S214" s="23"/>
      <c r="T214" s="23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0"/>
      <c r="AH214" s="20"/>
      <c r="AI214" s="20"/>
      <c r="AJ214" s="21"/>
      <c r="AK214" s="200"/>
      <c r="AL214" s="20"/>
      <c r="AM214" s="20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00"/>
      <c r="BD214" s="182"/>
      <c r="BE214" s="23"/>
      <c r="BF214" s="20"/>
      <c r="BG214" s="20"/>
      <c r="BH214" s="23"/>
      <c r="BI214" s="20"/>
      <c r="BJ214" s="20"/>
      <c r="BK214" s="23"/>
      <c r="BL214" s="21"/>
      <c r="BM214" s="181"/>
      <c r="BN214" s="24"/>
      <c r="BO214" s="21"/>
      <c r="BP214" s="21"/>
      <c r="BQ214" s="23"/>
      <c r="BR214" s="23"/>
      <c r="BS214" s="24"/>
      <c r="BT214" s="25"/>
    </row>
    <row r="215" spans="1:72" s="22" customFormat="1" ht="197.2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0"/>
      <c r="N215" s="23"/>
      <c r="O215" s="20"/>
      <c r="P215" s="23"/>
      <c r="Q215" s="23"/>
      <c r="R215" s="23"/>
      <c r="S215" s="23"/>
      <c r="T215" s="23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0"/>
      <c r="AH215" s="20"/>
      <c r="AI215" s="20"/>
      <c r="AJ215" s="21"/>
      <c r="AK215" s="200"/>
      <c r="AL215" s="20"/>
      <c r="AM215" s="20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00"/>
      <c r="BD215" s="182"/>
      <c r="BE215" s="23"/>
      <c r="BF215" s="20"/>
      <c r="BG215" s="20"/>
      <c r="BH215" s="23"/>
      <c r="BI215" s="20"/>
      <c r="BJ215" s="20"/>
      <c r="BK215" s="23"/>
      <c r="BL215" s="21"/>
      <c r="BM215" s="181"/>
      <c r="BN215" s="24"/>
      <c r="BO215" s="21"/>
      <c r="BP215" s="21"/>
      <c r="BQ215" s="23"/>
      <c r="BR215" s="23"/>
      <c r="BS215" s="24"/>
      <c r="BT215" s="25"/>
    </row>
    <row r="216" spans="1:72" s="22" customFormat="1" ht="171.7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0"/>
      <c r="AH216" s="20"/>
      <c r="AI216" s="20"/>
      <c r="AJ216" s="21"/>
      <c r="AK216" s="200"/>
      <c r="AL216" s="20"/>
      <c r="AM216" s="20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0"/>
      <c r="BB216" s="21"/>
      <c r="BC216" s="20"/>
      <c r="BD216" s="23"/>
      <c r="BE216" s="23"/>
      <c r="BF216" s="20"/>
      <c r="BG216" s="20"/>
      <c r="BH216" s="23"/>
      <c r="BI216" s="23"/>
      <c r="BJ216" s="20"/>
      <c r="BK216" s="23"/>
      <c r="BL216" s="21"/>
      <c r="BM216" s="181"/>
      <c r="BN216" s="24"/>
      <c r="BO216" s="21"/>
      <c r="BP216" s="21"/>
      <c r="BQ216" s="23"/>
      <c r="BR216" s="23"/>
      <c r="BS216" s="24"/>
      <c r="BT216" s="25"/>
    </row>
    <row r="217" spans="1:72" s="22" customFormat="1" ht="197.2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0"/>
      <c r="AH217" s="20"/>
      <c r="AI217" s="20"/>
      <c r="AJ217" s="21"/>
      <c r="AK217" s="200"/>
      <c r="AL217" s="20"/>
      <c r="AM217" s="20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00"/>
      <c r="BD217" s="21"/>
      <c r="BE217" s="21"/>
      <c r="BF217" s="20"/>
      <c r="BG217" s="20"/>
      <c r="BH217" s="23"/>
      <c r="BI217" s="20"/>
      <c r="BJ217" s="20"/>
      <c r="BK217" s="23"/>
      <c r="BL217" s="21"/>
      <c r="BM217" s="181"/>
      <c r="BN217" s="24"/>
      <c r="BO217" s="21"/>
      <c r="BP217" s="21"/>
      <c r="BQ217" s="23"/>
      <c r="BR217" s="23"/>
      <c r="BS217" s="24"/>
      <c r="BT217" s="25"/>
    </row>
    <row r="218" spans="1:72" s="22" customFormat="1" ht="197.2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0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0"/>
      <c r="AH218" s="20"/>
      <c r="AI218" s="20"/>
      <c r="AJ218" s="21"/>
      <c r="AK218" s="200"/>
      <c r="AL218" s="20"/>
      <c r="AM218" s="20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00"/>
      <c r="BD218" s="182"/>
      <c r="BE218" s="23"/>
      <c r="BF218" s="20"/>
      <c r="BG218" s="20"/>
      <c r="BH218" s="23"/>
      <c r="BI218" s="20"/>
      <c r="BJ218" s="20"/>
      <c r="BK218" s="23"/>
      <c r="BL218" s="21"/>
      <c r="BM218" s="181"/>
      <c r="BN218" s="24"/>
      <c r="BO218" s="21"/>
      <c r="BP218" s="21"/>
      <c r="BQ218" s="23"/>
      <c r="BR218" s="23"/>
      <c r="BS218" s="24"/>
      <c r="BT218" s="25"/>
    </row>
    <row r="219" spans="1:72" s="22" customFormat="1" ht="197.2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0"/>
      <c r="AH219" s="20"/>
      <c r="AI219" s="20"/>
      <c r="AJ219" s="21"/>
      <c r="AK219" s="200"/>
      <c r="AL219" s="20"/>
      <c r="AM219" s="20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00"/>
      <c r="BD219" s="21"/>
      <c r="BE219" s="21"/>
      <c r="BF219" s="20"/>
      <c r="BG219" s="20"/>
      <c r="BH219" s="23"/>
      <c r="BI219" s="20"/>
      <c r="BJ219" s="20"/>
      <c r="BK219" s="23"/>
      <c r="BL219" s="21"/>
      <c r="BM219" s="181"/>
      <c r="BN219" s="24"/>
      <c r="BO219" s="21"/>
      <c r="BP219" s="21"/>
      <c r="BQ219" s="23"/>
      <c r="BR219" s="23"/>
      <c r="BS219" s="24"/>
      <c r="BT219" s="25"/>
    </row>
    <row r="220" spans="1:72" s="22" customFormat="1" ht="197.2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0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0"/>
      <c r="AH220" s="20"/>
      <c r="AI220" s="20"/>
      <c r="AJ220" s="21"/>
      <c r="AK220" s="200"/>
      <c r="AL220" s="20"/>
      <c r="AM220" s="20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00"/>
      <c r="BD220" s="181"/>
      <c r="BE220" s="21"/>
      <c r="BF220" s="20"/>
      <c r="BG220" s="20"/>
      <c r="BH220" s="23"/>
      <c r="BI220" s="20"/>
      <c r="BJ220" s="20"/>
      <c r="BK220" s="23"/>
      <c r="BL220" s="21"/>
      <c r="BM220" s="181"/>
      <c r="BN220" s="24"/>
      <c r="BO220" s="21"/>
      <c r="BP220" s="21"/>
      <c r="BQ220" s="23"/>
      <c r="BR220" s="23"/>
      <c r="BS220" s="24"/>
      <c r="BT220" s="25"/>
    </row>
    <row r="221" spans="1:72" s="22" customFormat="1" ht="197.2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20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0"/>
      <c r="AH221" s="20"/>
      <c r="AI221" s="20"/>
      <c r="AJ221" s="21"/>
      <c r="AK221" s="200"/>
      <c r="AL221" s="20"/>
      <c r="AM221" s="20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00"/>
      <c r="BD221" s="21"/>
      <c r="BE221" s="21"/>
      <c r="BF221" s="20"/>
      <c r="BG221" s="20"/>
      <c r="BH221" s="23"/>
      <c r="BI221" s="20"/>
      <c r="BJ221" s="20"/>
      <c r="BK221" s="23"/>
      <c r="BL221" s="21"/>
      <c r="BM221" s="181"/>
      <c r="BN221" s="24"/>
      <c r="BO221" s="21"/>
      <c r="BP221" s="21"/>
      <c r="BQ221" s="23"/>
      <c r="BR221" s="23"/>
      <c r="BS221" s="24"/>
      <c r="BT221" s="25"/>
    </row>
    <row r="222" spans="1:72" s="22" customFormat="1" ht="197.2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0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0"/>
      <c r="AH222" s="20"/>
      <c r="AI222" s="20"/>
      <c r="AJ222" s="21"/>
      <c r="AK222" s="200"/>
      <c r="AL222" s="20"/>
      <c r="AM222" s="20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00"/>
      <c r="BD222" s="182"/>
      <c r="BE222" s="23"/>
      <c r="BF222" s="20"/>
      <c r="BG222" s="20"/>
      <c r="BH222" s="23"/>
      <c r="BI222" s="20"/>
      <c r="BJ222" s="20"/>
      <c r="BK222" s="23"/>
      <c r="BL222" s="21"/>
      <c r="BM222" s="181"/>
      <c r="BN222" s="24"/>
      <c r="BO222" s="21"/>
      <c r="BP222" s="21"/>
      <c r="BQ222" s="23"/>
      <c r="BR222" s="23"/>
      <c r="BS222" s="24"/>
      <c r="BT222" s="25"/>
    </row>
    <row r="223" spans="1:72" s="22" customFormat="1" ht="252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0"/>
      <c r="AH223" s="23"/>
      <c r="AI223" s="23"/>
      <c r="AJ223" s="21"/>
      <c r="AK223" s="200"/>
      <c r="AL223" s="23"/>
      <c r="AM223" s="23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00"/>
      <c r="BD223" s="21"/>
      <c r="BE223" s="20"/>
      <c r="BF223" s="20"/>
      <c r="BG223" s="20"/>
      <c r="BH223" s="23"/>
      <c r="BI223" s="20"/>
      <c r="BJ223" s="20"/>
      <c r="BK223" s="23"/>
      <c r="BL223" s="21"/>
      <c r="BM223" s="181"/>
      <c r="BN223" s="24"/>
      <c r="BO223" s="21"/>
      <c r="BP223" s="21"/>
      <c r="BQ223" s="23"/>
      <c r="BR223" s="23"/>
      <c r="BS223" s="24"/>
      <c r="BT223" s="25"/>
    </row>
    <row r="224" spans="1:72" s="22" customFormat="1" ht="252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0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0"/>
      <c r="AH224" s="23"/>
      <c r="AI224" s="23"/>
      <c r="AJ224" s="21"/>
      <c r="AK224" s="200"/>
      <c r="AL224" s="23"/>
      <c r="AM224" s="23"/>
      <c r="AN224" s="21"/>
      <c r="AO224" s="21"/>
      <c r="AP224" s="21"/>
      <c r="AQ224" s="21"/>
      <c r="AR224" s="21"/>
      <c r="AS224" s="18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00"/>
      <c r="BD224" s="181"/>
      <c r="BE224" s="21"/>
      <c r="BF224" s="20"/>
      <c r="BG224" s="20"/>
      <c r="BH224" s="23"/>
      <c r="BI224" s="20"/>
      <c r="BJ224" s="20"/>
      <c r="BK224" s="23"/>
      <c r="BL224" s="21"/>
      <c r="BM224" s="181"/>
      <c r="BN224" s="24"/>
      <c r="BO224" s="21"/>
      <c r="BP224" s="21"/>
      <c r="BQ224" s="23"/>
      <c r="BR224" s="23"/>
      <c r="BS224" s="24"/>
      <c r="BT224" s="25"/>
    </row>
    <row r="225" spans="1:72" s="22" customFormat="1" ht="2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0"/>
      <c r="AH225" s="23"/>
      <c r="AI225" s="23"/>
      <c r="AJ225" s="21"/>
      <c r="AK225" s="200"/>
      <c r="AL225" s="23"/>
      <c r="AM225" s="23"/>
      <c r="AN225" s="21"/>
      <c r="AO225" s="21"/>
      <c r="AP225" s="21"/>
      <c r="AQ225" s="21"/>
      <c r="AR225" s="21"/>
      <c r="AS225" s="18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00"/>
      <c r="BD225" s="200"/>
      <c r="BE225" s="20"/>
      <c r="BF225" s="20"/>
      <c r="BG225" s="20"/>
      <c r="BH225" s="23"/>
      <c r="BI225" s="20"/>
      <c r="BJ225" s="20"/>
      <c r="BK225" s="23"/>
      <c r="BL225" s="21"/>
      <c r="BM225" s="181"/>
      <c r="BN225" s="24"/>
      <c r="BO225" s="21"/>
      <c r="BP225" s="21"/>
      <c r="BQ225" s="23"/>
      <c r="BR225" s="23"/>
      <c r="BS225" s="24"/>
      <c r="BT225" s="25"/>
    </row>
    <row r="226" spans="1:72" s="22" customFormat="1" ht="209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20"/>
      <c r="N226" s="23"/>
      <c r="O226" s="23"/>
      <c r="P226" s="23"/>
      <c r="Q226" s="23"/>
      <c r="R226" s="23"/>
      <c r="S226" s="23"/>
      <c r="T226" s="23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0"/>
      <c r="AH226" s="23"/>
      <c r="AI226" s="20"/>
      <c r="AJ226" s="21"/>
      <c r="AK226" s="200"/>
      <c r="AL226" s="23"/>
      <c r="AM226" s="20"/>
      <c r="AN226" s="21"/>
      <c r="AO226" s="20"/>
      <c r="AP226" s="23"/>
      <c r="AQ226" s="20"/>
      <c r="AR226" s="21"/>
      <c r="AS226" s="200"/>
      <c r="AT226" s="23"/>
      <c r="AU226" s="21"/>
      <c r="AV226" s="21"/>
      <c r="AW226" s="21"/>
      <c r="AX226" s="21"/>
      <c r="AY226" s="21"/>
      <c r="AZ226" s="21"/>
      <c r="BA226" s="21"/>
      <c r="BB226" s="21"/>
      <c r="BC226" s="20"/>
      <c r="BD226" s="21"/>
      <c r="BE226" s="21"/>
      <c r="BF226" s="20"/>
      <c r="BG226" s="20"/>
      <c r="BH226" s="23"/>
      <c r="BI226" s="20"/>
      <c r="BJ226" s="20"/>
      <c r="BK226" s="23"/>
      <c r="BL226" s="21"/>
      <c r="BM226" s="181"/>
      <c r="BN226" s="24"/>
      <c r="BO226" s="21"/>
      <c r="BP226" s="21"/>
      <c r="BQ226" s="23"/>
      <c r="BR226" s="23"/>
      <c r="BS226" s="24"/>
      <c r="BT226" s="25"/>
    </row>
    <row r="227" spans="1:72" s="22" customFormat="1" ht="136.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"/>
      <c r="N227" s="23"/>
      <c r="O227" s="23"/>
      <c r="P227" s="23"/>
      <c r="Q227" s="23"/>
      <c r="R227" s="23"/>
      <c r="S227" s="23"/>
      <c r="T227" s="23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0"/>
      <c r="AH227" s="20"/>
      <c r="AI227" s="20"/>
      <c r="AJ227" s="21"/>
      <c r="AK227" s="200"/>
      <c r="AL227" s="20"/>
      <c r="AM227" s="20"/>
      <c r="AN227" s="21"/>
      <c r="AO227" s="21"/>
      <c r="AP227" s="21"/>
      <c r="AQ227" s="21"/>
      <c r="AR227" s="21"/>
      <c r="AS227" s="18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00"/>
      <c r="BD227" s="181"/>
      <c r="BE227" s="21"/>
      <c r="BF227" s="20"/>
      <c r="BG227" s="20"/>
      <c r="BH227" s="23"/>
      <c r="BI227" s="20"/>
      <c r="BJ227" s="20"/>
      <c r="BK227" s="23"/>
      <c r="BL227" s="21"/>
      <c r="BM227" s="181"/>
      <c r="BN227" s="24"/>
      <c r="BO227" s="21"/>
      <c r="BP227" s="21"/>
      <c r="BQ227" s="23"/>
      <c r="BR227" s="23"/>
      <c r="BS227" s="24"/>
      <c r="BT227" s="25"/>
    </row>
    <row r="228" spans="1:72" s="22" customFormat="1" ht="136.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"/>
      <c r="N228" s="23"/>
      <c r="O228" s="23"/>
      <c r="P228" s="23"/>
      <c r="Q228" s="23"/>
      <c r="R228" s="23"/>
      <c r="S228" s="23"/>
      <c r="T228" s="23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0"/>
      <c r="AH228" s="20"/>
      <c r="AI228" s="20"/>
      <c r="AJ228" s="21"/>
      <c r="AK228" s="200"/>
      <c r="AL228" s="20"/>
      <c r="AM228" s="20"/>
      <c r="AN228" s="21"/>
      <c r="AO228" s="21"/>
      <c r="AP228" s="21"/>
      <c r="AQ228" s="21"/>
      <c r="AR228" s="21"/>
      <c r="AS228" s="18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00"/>
      <c r="BD228" s="181"/>
      <c r="BE228" s="21"/>
      <c r="BF228" s="20"/>
      <c r="BG228" s="20"/>
      <c r="BH228" s="23"/>
      <c r="BI228" s="20"/>
      <c r="BJ228" s="20"/>
      <c r="BK228" s="23"/>
      <c r="BL228" s="21"/>
      <c r="BM228" s="181"/>
      <c r="BN228" s="24"/>
      <c r="BO228" s="21"/>
      <c r="BP228" s="21"/>
      <c r="BQ228" s="23"/>
      <c r="BR228" s="23"/>
      <c r="BS228" s="24"/>
      <c r="BT228" s="25"/>
    </row>
    <row r="229" spans="1:72" s="22" customFormat="1" ht="136.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"/>
      <c r="N229" s="20"/>
      <c r="O229" s="20"/>
      <c r="P229" s="20"/>
      <c r="Q229" s="20"/>
      <c r="R229" s="20"/>
      <c r="S229" s="20"/>
      <c r="T229" s="23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0"/>
      <c r="AH229" s="20"/>
      <c r="AI229" s="20"/>
      <c r="AJ229" s="21"/>
      <c r="AK229" s="200"/>
      <c r="AL229" s="20"/>
      <c r="AM229" s="20"/>
      <c r="AN229" s="21"/>
      <c r="AO229" s="21"/>
      <c r="AP229" s="21"/>
      <c r="AQ229" s="21"/>
      <c r="AR229" s="21"/>
      <c r="AS229" s="18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00"/>
      <c r="BD229" s="181"/>
      <c r="BE229" s="21"/>
      <c r="BF229" s="20"/>
      <c r="BG229" s="20"/>
      <c r="BH229" s="23"/>
      <c r="BI229" s="20"/>
      <c r="BJ229" s="20"/>
      <c r="BK229" s="23"/>
      <c r="BL229" s="21"/>
      <c r="BM229" s="181"/>
      <c r="BN229" s="24"/>
      <c r="BO229" s="21"/>
      <c r="BP229" s="21"/>
      <c r="BQ229" s="23"/>
      <c r="BR229" s="23"/>
      <c r="BS229" s="24"/>
      <c r="BT229" s="25"/>
    </row>
    <row r="230" spans="1:72" s="22" customFormat="1" ht="136.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0"/>
      <c r="M230" s="20"/>
      <c r="N230" s="23"/>
      <c r="O230" s="20"/>
      <c r="P230" s="20"/>
      <c r="Q230" s="20"/>
      <c r="R230" s="20"/>
      <c r="S230" s="20"/>
      <c r="T230" s="23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0"/>
      <c r="AH230" s="20"/>
      <c r="AI230" s="20"/>
      <c r="AJ230" s="21"/>
      <c r="AK230" s="200"/>
      <c r="AL230" s="20"/>
      <c r="AM230" s="20"/>
      <c r="AN230" s="21"/>
      <c r="AO230" s="21"/>
      <c r="AP230" s="21"/>
      <c r="AQ230" s="21"/>
      <c r="AR230" s="21"/>
      <c r="AS230" s="18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00"/>
      <c r="BD230" s="181"/>
      <c r="BE230" s="21"/>
      <c r="BF230" s="20"/>
      <c r="BG230" s="20"/>
      <c r="BH230" s="23"/>
      <c r="BI230" s="20"/>
      <c r="BJ230" s="20"/>
      <c r="BK230" s="23"/>
      <c r="BL230" s="21"/>
      <c r="BM230" s="181"/>
      <c r="BN230" s="24"/>
      <c r="BO230" s="21"/>
      <c r="BP230" s="21"/>
      <c r="BQ230" s="23"/>
      <c r="BR230" s="23"/>
      <c r="BS230" s="24"/>
      <c r="BT230" s="25"/>
    </row>
    <row r="231" spans="1:72" s="22" customFormat="1" ht="209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0"/>
      <c r="AH231" s="20"/>
      <c r="AI231" s="20"/>
      <c r="AJ231" s="21"/>
      <c r="AK231" s="200"/>
      <c r="AL231" s="20"/>
      <c r="AM231" s="20"/>
      <c r="AN231" s="21"/>
      <c r="AO231" s="21"/>
      <c r="AP231" s="21"/>
      <c r="AQ231" s="21"/>
      <c r="AR231" s="21"/>
      <c r="AS231" s="18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00"/>
      <c r="BD231" s="21"/>
      <c r="BE231" s="20"/>
      <c r="BF231" s="20"/>
      <c r="BG231" s="20"/>
      <c r="BH231" s="23"/>
      <c r="BI231" s="20"/>
      <c r="BJ231" s="20"/>
      <c r="BK231" s="23"/>
      <c r="BL231" s="21"/>
      <c r="BM231" s="181"/>
      <c r="BN231" s="24"/>
      <c r="BO231" s="21"/>
      <c r="BP231" s="21"/>
      <c r="BQ231" s="23"/>
      <c r="BR231" s="23"/>
      <c r="BS231" s="24"/>
      <c r="BT231" s="25"/>
    </row>
    <row r="232" spans="1:72" s="22" customFormat="1" ht="154.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0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0"/>
      <c r="AH232" s="20"/>
      <c r="AI232" s="20"/>
      <c r="AJ232" s="21"/>
      <c r="AK232" s="200"/>
      <c r="AL232" s="20"/>
      <c r="AM232" s="20"/>
      <c r="AN232" s="21"/>
      <c r="AO232" s="21"/>
      <c r="AP232" s="21"/>
      <c r="AQ232" s="21"/>
      <c r="AR232" s="21"/>
      <c r="AS232" s="18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00"/>
      <c r="BD232" s="200"/>
      <c r="BE232" s="20"/>
      <c r="BF232" s="20"/>
      <c r="BG232" s="20"/>
      <c r="BH232" s="23"/>
      <c r="BI232" s="20"/>
      <c r="BJ232" s="20"/>
      <c r="BK232" s="23"/>
      <c r="BL232" s="21"/>
      <c r="BM232" s="181"/>
      <c r="BN232" s="24"/>
      <c r="BO232" s="21"/>
      <c r="BP232" s="21"/>
      <c r="BQ232" s="23"/>
      <c r="BR232" s="23"/>
      <c r="BS232" s="24"/>
      <c r="BT232" s="25"/>
    </row>
    <row r="233" spans="1:72" s="22" customFormat="1" ht="249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3"/>
      <c r="O233" s="23"/>
      <c r="P233" s="23"/>
      <c r="Q233" s="23"/>
      <c r="R233" s="23"/>
      <c r="S233" s="23"/>
      <c r="T233" s="23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0"/>
      <c r="AH233" s="20"/>
      <c r="AI233" s="20"/>
      <c r="AJ233" s="21"/>
      <c r="AK233" s="200"/>
      <c r="AL233" s="20"/>
      <c r="AM233" s="20"/>
      <c r="AN233" s="21"/>
      <c r="AO233" s="21"/>
      <c r="AP233" s="21"/>
      <c r="AQ233" s="21"/>
      <c r="AR233" s="21"/>
      <c r="AS233" s="18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00"/>
      <c r="BD233" s="23"/>
      <c r="BE233" s="23"/>
      <c r="BF233" s="20"/>
      <c r="BG233" s="20"/>
      <c r="BH233" s="23"/>
      <c r="BI233" s="20"/>
      <c r="BJ233" s="20"/>
      <c r="BK233" s="23"/>
      <c r="BL233" s="21"/>
      <c r="BM233" s="181"/>
      <c r="BN233" s="24"/>
      <c r="BO233" s="21"/>
      <c r="BP233" s="21"/>
      <c r="BQ233" s="23"/>
      <c r="BR233" s="23"/>
      <c r="BS233" s="24"/>
      <c r="BT233" s="25"/>
    </row>
    <row r="234" spans="1:72" s="22" customFormat="1" ht="152.2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0"/>
      <c r="AH234" s="20"/>
      <c r="AI234" s="20"/>
      <c r="AJ234" s="21"/>
      <c r="AK234" s="200"/>
      <c r="AL234" s="20"/>
      <c r="AM234" s="20"/>
      <c r="AN234" s="21"/>
      <c r="AO234" s="21"/>
      <c r="AP234" s="21"/>
      <c r="AQ234" s="21"/>
      <c r="AR234" s="21"/>
      <c r="AS234" s="18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00"/>
      <c r="BD234" s="21"/>
      <c r="BE234" s="21"/>
      <c r="BF234" s="20"/>
      <c r="BG234" s="20"/>
      <c r="BH234" s="23"/>
      <c r="BI234" s="20"/>
      <c r="BJ234" s="20"/>
      <c r="BK234" s="23"/>
      <c r="BL234" s="21"/>
      <c r="BM234" s="181"/>
      <c r="BN234" s="24"/>
      <c r="BO234" s="21"/>
      <c r="BP234" s="21"/>
      <c r="BQ234" s="23"/>
      <c r="BR234" s="23"/>
      <c r="BS234" s="24"/>
      <c r="BT234" s="25"/>
    </row>
    <row r="235" spans="1:72" s="22" customFormat="1" ht="152.2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200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0"/>
      <c r="AH235" s="20"/>
      <c r="AI235" s="20"/>
      <c r="AJ235" s="21"/>
      <c r="AK235" s="200"/>
      <c r="AL235" s="20"/>
      <c r="AM235" s="20"/>
      <c r="AN235" s="21"/>
      <c r="AO235" s="21"/>
      <c r="AP235" s="21"/>
      <c r="AQ235" s="21"/>
      <c r="AR235" s="21"/>
      <c r="AS235" s="18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00"/>
      <c r="BD235" s="200"/>
      <c r="BE235" s="20"/>
      <c r="BF235" s="20"/>
      <c r="BG235" s="20"/>
      <c r="BH235" s="23"/>
      <c r="BI235" s="20"/>
      <c r="BJ235" s="20"/>
      <c r="BK235" s="23"/>
      <c r="BL235" s="21"/>
      <c r="BM235" s="181"/>
      <c r="BN235" s="24"/>
      <c r="BO235" s="21"/>
      <c r="BP235" s="21"/>
      <c r="BQ235" s="23"/>
      <c r="BR235" s="23"/>
      <c r="BS235" s="24"/>
      <c r="BT235" s="25"/>
    </row>
    <row r="236" spans="1:72" s="22" customFormat="1" ht="192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0"/>
      <c r="AH236" s="21"/>
      <c r="AI236" s="20"/>
      <c r="AJ236" s="21"/>
      <c r="AK236" s="200"/>
      <c r="AL236" s="21"/>
      <c r="AM236" s="20"/>
      <c r="AN236" s="21"/>
      <c r="AO236" s="21"/>
      <c r="AP236" s="21"/>
      <c r="AQ236" s="21"/>
      <c r="AR236" s="21"/>
      <c r="AS236" s="200"/>
      <c r="AT236" s="21"/>
      <c r="AU236" s="21"/>
      <c r="AV236" s="21"/>
      <c r="AW236" s="21"/>
      <c r="AX236" s="21"/>
      <c r="AY236" s="21"/>
      <c r="AZ236" s="21"/>
      <c r="BA236" s="20"/>
      <c r="BB236" s="21"/>
      <c r="BC236" s="20"/>
      <c r="BD236" s="21"/>
      <c r="BE236" s="21"/>
      <c r="BF236" s="20"/>
      <c r="BG236" s="20"/>
      <c r="BH236" s="23"/>
      <c r="BI236" s="20"/>
      <c r="BJ236" s="20"/>
      <c r="BK236" s="23"/>
      <c r="BL236" s="21"/>
      <c r="BM236" s="181"/>
      <c r="BN236" s="24"/>
      <c r="BO236" s="21"/>
      <c r="BP236" s="21"/>
      <c r="BQ236" s="23"/>
      <c r="BR236" s="23"/>
      <c r="BS236" s="24"/>
      <c r="BT236" s="25"/>
    </row>
    <row r="237" spans="1:72" s="22" customFormat="1" ht="129.7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"/>
      <c r="N237" s="20"/>
      <c r="O237" s="20"/>
      <c r="P237" s="20"/>
      <c r="Q237" s="20"/>
      <c r="R237" s="20"/>
      <c r="S237" s="20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0"/>
      <c r="AH237" s="21"/>
      <c r="AI237" s="20"/>
      <c r="AJ237" s="21"/>
      <c r="AK237" s="200"/>
      <c r="AL237" s="21"/>
      <c r="AM237" s="20"/>
      <c r="AN237" s="21"/>
      <c r="AO237" s="21"/>
      <c r="AP237" s="21"/>
      <c r="AQ237" s="21"/>
      <c r="AR237" s="21"/>
      <c r="AS237" s="200"/>
      <c r="AT237" s="21"/>
      <c r="AU237" s="21"/>
      <c r="AV237" s="21"/>
      <c r="AW237" s="21"/>
      <c r="AX237" s="21"/>
      <c r="AY237" s="21"/>
      <c r="AZ237" s="21"/>
      <c r="BA237" s="21"/>
      <c r="BB237" s="21"/>
      <c r="BC237" s="200"/>
      <c r="BD237" s="21"/>
      <c r="BE237" s="21"/>
      <c r="BF237" s="20"/>
      <c r="BG237" s="20"/>
      <c r="BH237" s="23"/>
      <c r="BI237" s="20"/>
      <c r="BJ237" s="20"/>
      <c r="BK237" s="23"/>
      <c r="BL237" s="21"/>
      <c r="BM237" s="181"/>
      <c r="BN237" s="24"/>
      <c r="BO237" s="21"/>
      <c r="BP237" s="21"/>
      <c r="BQ237" s="23"/>
      <c r="BR237" s="23"/>
      <c r="BS237" s="24"/>
      <c r="BT237" s="25"/>
    </row>
    <row r="238" spans="1:72" s="22" customFormat="1" ht="154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0"/>
      <c r="AH238" s="23"/>
      <c r="AI238" s="23"/>
      <c r="AJ238" s="21"/>
      <c r="AK238" s="200"/>
      <c r="AL238" s="20"/>
      <c r="AM238" s="20"/>
      <c r="AN238" s="21"/>
      <c r="AO238" s="21"/>
      <c r="AP238" s="21"/>
      <c r="AQ238" s="21"/>
      <c r="AR238" s="21"/>
      <c r="AS238" s="200"/>
      <c r="AT238" s="20"/>
      <c r="AU238" s="21"/>
      <c r="AV238" s="21"/>
      <c r="AW238" s="21"/>
      <c r="AX238" s="21"/>
      <c r="AY238" s="21"/>
      <c r="AZ238" s="21"/>
      <c r="BA238" s="21"/>
      <c r="BB238" s="21"/>
      <c r="BC238" s="200"/>
      <c r="BD238" s="23"/>
      <c r="BE238" s="23"/>
      <c r="BF238" s="20"/>
      <c r="BG238" s="20"/>
      <c r="BH238" s="23"/>
      <c r="BI238" s="20"/>
      <c r="BJ238" s="20"/>
      <c r="BK238" s="23"/>
      <c r="BL238" s="21"/>
      <c r="BM238" s="181"/>
      <c r="BN238" s="24"/>
      <c r="BO238" s="21"/>
      <c r="BP238" s="21"/>
      <c r="BQ238" s="23"/>
      <c r="BR238" s="23"/>
      <c r="BS238" s="24"/>
      <c r="BT238" s="25"/>
    </row>
    <row r="239" spans="1:72" s="22" customFormat="1" ht="154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0"/>
      <c r="AH239" s="23"/>
      <c r="AI239" s="23"/>
      <c r="AJ239" s="21"/>
      <c r="AK239" s="200"/>
      <c r="AL239" s="20"/>
      <c r="AM239" s="20"/>
      <c r="AN239" s="21"/>
      <c r="AO239" s="21"/>
      <c r="AP239" s="21"/>
      <c r="AQ239" s="21"/>
      <c r="AR239" s="21"/>
      <c r="AS239" s="200"/>
      <c r="AT239" s="20"/>
      <c r="AU239" s="21"/>
      <c r="AV239" s="21"/>
      <c r="AW239" s="21"/>
      <c r="AX239" s="21"/>
      <c r="AY239" s="21"/>
      <c r="AZ239" s="21"/>
      <c r="BA239" s="21"/>
      <c r="BB239" s="21"/>
      <c r="BC239" s="200"/>
      <c r="BD239" s="21"/>
      <c r="BE239" s="20"/>
      <c r="BF239" s="20"/>
      <c r="BG239" s="20"/>
      <c r="BH239" s="23"/>
      <c r="BI239" s="20"/>
      <c r="BJ239" s="20"/>
      <c r="BK239" s="23"/>
      <c r="BL239" s="21"/>
      <c r="BM239" s="181"/>
      <c r="BN239" s="24"/>
      <c r="BO239" s="21"/>
      <c r="BP239" s="21"/>
      <c r="BQ239" s="23"/>
      <c r="BR239" s="23"/>
      <c r="BS239" s="24"/>
      <c r="BT239" s="25"/>
    </row>
    <row r="240" spans="1:72" s="22" customFormat="1" ht="154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0"/>
      <c r="AH240" s="23"/>
      <c r="AI240" s="23"/>
      <c r="AJ240" s="21"/>
      <c r="AK240" s="200"/>
      <c r="AL240" s="20"/>
      <c r="AM240" s="20"/>
      <c r="AN240" s="21"/>
      <c r="AO240" s="21"/>
      <c r="AP240" s="21"/>
      <c r="AQ240" s="21"/>
      <c r="AR240" s="21"/>
      <c r="AS240" s="200"/>
      <c r="AT240" s="20"/>
      <c r="AU240" s="21"/>
      <c r="AV240" s="21"/>
      <c r="AW240" s="21"/>
      <c r="AX240" s="21"/>
      <c r="AY240" s="21"/>
      <c r="AZ240" s="21"/>
      <c r="BA240" s="21"/>
      <c r="BB240" s="21"/>
      <c r="BC240" s="200"/>
      <c r="BD240" s="23"/>
      <c r="BE240" s="23"/>
      <c r="BF240" s="20"/>
      <c r="BG240" s="20"/>
      <c r="BH240" s="23"/>
      <c r="BI240" s="20"/>
      <c r="BJ240" s="20"/>
      <c r="BK240" s="23"/>
      <c r="BL240" s="21"/>
      <c r="BM240" s="181"/>
      <c r="BN240" s="24"/>
      <c r="BO240" s="21"/>
      <c r="BP240" s="21"/>
      <c r="BQ240" s="23"/>
      <c r="BR240" s="23"/>
      <c r="BS240" s="24"/>
      <c r="BT240" s="25"/>
    </row>
    <row r="241" spans="1:72" s="22" customFormat="1" ht="154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0"/>
      <c r="AH241" s="23"/>
      <c r="AI241" s="23"/>
      <c r="AJ241" s="21"/>
      <c r="AK241" s="200"/>
      <c r="AL241" s="20"/>
      <c r="AM241" s="20"/>
      <c r="AN241" s="21"/>
      <c r="AO241" s="21"/>
      <c r="AP241" s="21"/>
      <c r="AQ241" s="21"/>
      <c r="AR241" s="21"/>
      <c r="AS241" s="200"/>
      <c r="AT241" s="20"/>
      <c r="AU241" s="21"/>
      <c r="AV241" s="21"/>
      <c r="AW241" s="21"/>
      <c r="AX241" s="21"/>
      <c r="AY241" s="21"/>
      <c r="AZ241" s="21"/>
      <c r="BA241" s="21"/>
      <c r="BB241" s="21"/>
      <c r="BC241" s="200"/>
      <c r="BD241" s="21"/>
      <c r="BE241" s="20"/>
      <c r="BF241" s="20"/>
      <c r="BG241" s="20"/>
      <c r="BH241" s="23"/>
      <c r="BI241" s="20"/>
      <c r="BJ241" s="20"/>
      <c r="BK241" s="23"/>
      <c r="BL241" s="21"/>
      <c r="BM241" s="181"/>
      <c r="BN241" s="24"/>
      <c r="BO241" s="21"/>
      <c r="BP241" s="21"/>
      <c r="BQ241" s="23"/>
      <c r="BR241" s="23"/>
      <c r="BS241" s="24"/>
      <c r="BT241" s="25"/>
    </row>
    <row r="242" spans="1:72" s="22" customFormat="1" ht="154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0"/>
      <c r="AH242" s="23"/>
      <c r="AI242" s="23"/>
      <c r="AJ242" s="21"/>
      <c r="AK242" s="200"/>
      <c r="AL242" s="20"/>
      <c r="AM242" s="20"/>
      <c r="AN242" s="21"/>
      <c r="AO242" s="21"/>
      <c r="AP242" s="21"/>
      <c r="AQ242" s="21"/>
      <c r="AR242" s="21"/>
      <c r="AS242" s="200"/>
      <c r="AT242" s="20"/>
      <c r="AU242" s="21"/>
      <c r="AV242" s="21"/>
      <c r="AW242" s="21"/>
      <c r="AX242" s="21"/>
      <c r="AY242" s="21"/>
      <c r="AZ242" s="21"/>
      <c r="BA242" s="21"/>
      <c r="BB242" s="21"/>
      <c r="BC242" s="200"/>
      <c r="BD242" s="23"/>
      <c r="BE242" s="23"/>
      <c r="BF242" s="20"/>
      <c r="BG242" s="20"/>
      <c r="BH242" s="23"/>
      <c r="BI242" s="20"/>
      <c r="BJ242" s="20"/>
      <c r="BK242" s="23"/>
      <c r="BL242" s="21"/>
      <c r="BM242" s="181"/>
      <c r="BN242" s="24"/>
      <c r="BO242" s="21"/>
      <c r="BP242" s="21"/>
      <c r="BQ242" s="23"/>
      <c r="BR242" s="23"/>
      <c r="BS242" s="24"/>
      <c r="BT242" s="25"/>
    </row>
    <row r="243" spans="1:72" s="22" customFormat="1" ht="154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0"/>
      <c r="AH243" s="23"/>
      <c r="AI243" s="23"/>
      <c r="AJ243" s="21"/>
      <c r="AK243" s="200"/>
      <c r="AL243" s="20"/>
      <c r="AM243" s="20"/>
      <c r="AN243" s="21"/>
      <c r="AO243" s="21"/>
      <c r="AP243" s="21"/>
      <c r="AQ243" s="21"/>
      <c r="AR243" s="21"/>
      <c r="AS243" s="200"/>
      <c r="AT243" s="20"/>
      <c r="AU243" s="21"/>
      <c r="AV243" s="21"/>
      <c r="AW243" s="21"/>
      <c r="AX243" s="21"/>
      <c r="AY243" s="21"/>
      <c r="AZ243" s="21"/>
      <c r="BA243" s="21"/>
      <c r="BB243" s="21"/>
      <c r="BC243" s="200"/>
      <c r="BD243" s="21"/>
      <c r="BE243" s="21"/>
      <c r="BF243" s="20"/>
      <c r="BG243" s="20"/>
      <c r="BH243" s="23"/>
      <c r="BI243" s="20"/>
      <c r="BJ243" s="20"/>
      <c r="BK243" s="23"/>
      <c r="BL243" s="21"/>
      <c r="BM243" s="181"/>
      <c r="BN243" s="24"/>
      <c r="BO243" s="21"/>
      <c r="BP243" s="21"/>
      <c r="BQ243" s="23"/>
      <c r="BR243" s="23"/>
      <c r="BS243" s="24"/>
      <c r="BT243" s="25"/>
    </row>
    <row r="244" spans="1:72" s="22" customFormat="1" ht="154.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0"/>
      <c r="AH244" s="23"/>
      <c r="AI244" s="23"/>
      <c r="AJ244" s="21"/>
      <c r="AK244" s="200"/>
      <c r="AL244" s="20"/>
      <c r="AM244" s="20"/>
      <c r="AN244" s="21"/>
      <c r="AO244" s="21"/>
      <c r="AP244" s="21"/>
      <c r="AQ244" s="21"/>
      <c r="AR244" s="21"/>
      <c r="AS244" s="200"/>
      <c r="AT244" s="20"/>
      <c r="AU244" s="21"/>
      <c r="AV244" s="21"/>
      <c r="AW244" s="21"/>
      <c r="AX244" s="21"/>
      <c r="AY244" s="21"/>
      <c r="AZ244" s="21"/>
      <c r="BA244" s="21"/>
      <c r="BB244" s="21"/>
      <c r="BC244" s="200"/>
      <c r="BD244" s="23"/>
      <c r="BE244" s="23"/>
      <c r="BF244" s="20"/>
      <c r="BG244" s="20"/>
      <c r="BH244" s="23"/>
      <c r="BI244" s="20"/>
      <c r="BJ244" s="20"/>
      <c r="BK244" s="23"/>
      <c r="BL244" s="21"/>
      <c r="BM244" s="181"/>
      <c r="BN244" s="24"/>
      <c r="BO244" s="21"/>
      <c r="BP244" s="21"/>
      <c r="BQ244" s="23"/>
      <c r="BR244" s="23"/>
      <c r="BS244" s="24"/>
      <c r="BT244" s="25"/>
    </row>
    <row r="245" spans="1:72" s="22" customFormat="1" ht="249.7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3"/>
      <c r="O245" s="23"/>
      <c r="P245" s="23"/>
      <c r="Q245" s="23"/>
      <c r="R245" s="23"/>
      <c r="S245" s="23"/>
      <c r="T245" s="23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0"/>
      <c r="AH245" s="23"/>
      <c r="AI245" s="23"/>
      <c r="AJ245" s="21"/>
      <c r="AK245" s="200"/>
      <c r="AL245" s="23"/>
      <c r="AM245" s="23"/>
      <c r="AN245" s="21"/>
      <c r="AO245" s="21"/>
      <c r="AP245" s="21"/>
      <c r="AQ245" s="21"/>
      <c r="AR245" s="21"/>
      <c r="AS245" s="200"/>
      <c r="AT245" s="23"/>
      <c r="AU245" s="21"/>
      <c r="AV245" s="21"/>
      <c r="AW245" s="21"/>
      <c r="AX245" s="21"/>
      <c r="AY245" s="21"/>
      <c r="AZ245" s="21"/>
      <c r="BA245" s="21"/>
      <c r="BB245" s="21"/>
      <c r="BC245" s="200"/>
      <c r="BD245" s="21"/>
      <c r="BE245" s="20"/>
      <c r="BF245" s="21"/>
      <c r="BG245" s="21"/>
      <c r="BH245" s="23"/>
      <c r="BI245" s="20"/>
      <c r="BJ245" s="20"/>
      <c r="BK245" s="23"/>
      <c r="BL245" s="21"/>
      <c r="BM245" s="181"/>
      <c r="BN245" s="24"/>
      <c r="BO245" s="21"/>
      <c r="BP245" s="21"/>
      <c r="BQ245" s="23"/>
      <c r="BR245" s="23"/>
      <c r="BS245" s="24"/>
      <c r="BT245" s="25"/>
    </row>
    <row r="246" spans="1:72" s="22" customFormat="1" ht="124.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"/>
      <c r="N246" s="23"/>
      <c r="O246" s="23"/>
      <c r="P246" s="23"/>
      <c r="Q246" s="23"/>
      <c r="R246" s="23"/>
      <c r="S246" s="23"/>
      <c r="T246" s="23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0"/>
      <c r="AH246" s="23"/>
      <c r="AI246" s="23"/>
      <c r="AJ246" s="21"/>
      <c r="AK246" s="200"/>
      <c r="AL246" s="20"/>
      <c r="AM246" s="20"/>
      <c r="AN246" s="21"/>
      <c r="AO246" s="21"/>
      <c r="AP246" s="21"/>
      <c r="AQ246" s="21"/>
      <c r="AR246" s="21"/>
      <c r="AS246" s="200"/>
      <c r="AT246" s="20"/>
      <c r="AU246" s="21"/>
      <c r="AV246" s="21"/>
      <c r="AW246" s="21"/>
      <c r="AX246" s="21"/>
      <c r="AY246" s="21"/>
      <c r="AZ246" s="21"/>
      <c r="BA246" s="21"/>
      <c r="BB246" s="21"/>
      <c r="BC246" s="200"/>
      <c r="BD246" s="21"/>
      <c r="BE246" s="21"/>
      <c r="BF246" s="20"/>
      <c r="BG246" s="20"/>
      <c r="BH246" s="23"/>
      <c r="BI246" s="20"/>
      <c r="BJ246" s="20"/>
      <c r="BK246" s="23"/>
      <c r="BL246" s="21"/>
      <c r="BM246" s="181"/>
      <c r="BN246" s="24"/>
      <c r="BO246" s="21"/>
      <c r="BP246" s="21"/>
      <c r="BQ246" s="23"/>
      <c r="BR246" s="23"/>
      <c r="BS246" s="24"/>
      <c r="BT246" s="25"/>
    </row>
    <row r="247" spans="1:72" s="22" customFormat="1" ht="124.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3"/>
      <c r="O247" s="23"/>
      <c r="P247" s="23"/>
      <c r="Q247" s="23"/>
      <c r="R247" s="23"/>
      <c r="S247" s="23"/>
      <c r="T247" s="23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0"/>
      <c r="AH247" s="23"/>
      <c r="AI247" s="23"/>
      <c r="AJ247" s="21"/>
      <c r="AK247" s="200"/>
      <c r="AL247" s="20"/>
      <c r="AM247" s="20"/>
      <c r="AN247" s="21"/>
      <c r="AO247" s="21"/>
      <c r="AP247" s="21"/>
      <c r="AQ247" s="21"/>
      <c r="AR247" s="21"/>
      <c r="AS247" s="200"/>
      <c r="AT247" s="20"/>
      <c r="AU247" s="21"/>
      <c r="AV247" s="21"/>
      <c r="AW247" s="21"/>
      <c r="AX247" s="21"/>
      <c r="AY247" s="21"/>
      <c r="AZ247" s="21"/>
      <c r="BA247" s="21"/>
      <c r="BB247" s="21"/>
      <c r="BC247" s="200"/>
      <c r="BD247" s="21"/>
      <c r="BE247" s="21"/>
      <c r="BF247" s="20"/>
      <c r="BG247" s="20"/>
      <c r="BH247" s="23"/>
      <c r="BI247" s="20"/>
      <c r="BJ247" s="20"/>
      <c r="BK247" s="23"/>
      <c r="BL247" s="21"/>
      <c r="BM247" s="181"/>
      <c r="BN247" s="24"/>
      <c r="BO247" s="21"/>
      <c r="BP247" s="21"/>
      <c r="BQ247" s="23"/>
      <c r="BR247" s="23"/>
      <c r="BS247" s="24"/>
      <c r="BT247" s="25"/>
    </row>
    <row r="248" spans="1:72" s="22" customFormat="1" ht="124.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0"/>
      <c r="AH248" s="23"/>
      <c r="AI248" s="23"/>
      <c r="AJ248" s="21"/>
      <c r="AK248" s="200"/>
      <c r="AL248" s="20"/>
      <c r="AM248" s="20"/>
      <c r="AN248" s="21"/>
      <c r="AO248" s="21"/>
      <c r="AP248" s="21"/>
      <c r="AQ248" s="21"/>
      <c r="AR248" s="21"/>
      <c r="AS248" s="200"/>
      <c r="AT248" s="20"/>
      <c r="AU248" s="21"/>
      <c r="AV248" s="21"/>
      <c r="AW248" s="21"/>
      <c r="AX248" s="21"/>
      <c r="AY248" s="21"/>
      <c r="AZ248" s="21"/>
      <c r="BA248" s="21"/>
      <c r="BB248" s="21"/>
      <c r="BC248" s="200"/>
      <c r="BD248" s="21"/>
      <c r="BE248" s="21"/>
      <c r="BF248" s="20"/>
      <c r="BG248" s="20"/>
      <c r="BH248" s="23"/>
      <c r="BI248" s="20"/>
      <c r="BJ248" s="20"/>
      <c r="BK248" s="23"/>
      <c r="BL248" s="21"/>
      <c r="BM248" s="181"/>
      <c r="BN248" s="24"/>
      <c r="BO248" s="21"/>
      <c r="BP248" s="21"/>
      <c r="BQ248" s="23"/>
      <c r="BR248" s="23"/>
      <c r="BS248" s="24"/>
      <c r="BT248" s="25"/>
    </row>
    <row r="249" spans="1:72" s="22" customFormat="1" ht="124.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0"/>
      <c r="AH249" s="23"/>
      <c r="AI249" s="23"/>
      <c r="AJ249" s="21"/>
      <c r="AK249" s="200"/>
      <c r="AL249" s="20"/>
      <c r="AM249" s="20"/>
      <c r="AN249" s="21"/>
      <c r="AO249" s="21"/>
      <c r="AP249" s="21"/>
      <c r="AQ249" s="21"/>
      <c r="AR249" s="21"/>
      <c r="AS249" s="200"/>
      <c r="AT249" s="20"/>
      <c r="AU249" s="21"/>
      <c r="AV249" s="21"/>
      <c r="AW249" s="21"/>
      <c r="AX249" s="21"/>
      <c r="AY249" s="21"/>
      <c r="AZ249" s="21"/>
      <c r="BA249" s="21"/>
      <c r="BB249" s="21"/>
      <c r="BC249" s="200"/>
      <c r="BD249" s="21"/>
      <c r="BE249" s="21"/>
      <c r="BF249" s="20"/>
      <c r="BG249" s="20"/>
      <c r="BH249" s="23"/>
      <c r="BI249" s="20"/>
      <c r="BJ249" s="20"/>
      <c r="BK249" s="23"/>
      <c r="BL249" s="21"/>
      <c r="BM249" s="181"/>
      <c r="BN249" s="24"/>
      <c r="BO249" s="21"/>
      <c r="BP249" s="21"/>
      <c r="BQ249" s="23"/>
      <c r="BR249" s="23"/>
      <c r="BS249" s="24"/>
      <c r="BT249" s="25"/>
    </row>
    <row r="250" spans="1:72" s="22" customFormat="1" ht="124.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0"/>
      <c r="AH250" s="23"/>
      <c r="AI250" s="23"/>
      <c r="AJ250" s="21"/>
      <c r="AK250" s="200"/>
      <c r="AL250" s="20"/>
      <c r="AM250" s="20"/>
      <c r="AN250" s="21"/>
      <c r="AO250" s="21"/>
      <c r="AP250" s="21"/>
      <c r="AQ250" s="21"/>
      <c r="AR250" s="21"/>
      <c r="AS250" s="200"/>
      <c r="AT250" s="20"/>
      <c r="AU250" s="21"/>
      <c r="AV250" s="21"/>
      <c r="AW250" s="21"/>
      <c r="AX250" s="21"/>
      <c r="AY250" s="21"/>
      <c r="AZ250" s="21"/>
      <c r="BA250" s="21"/>
      <c r="BB250" s="21"/>
      <c r="BC250" s="200"/>
      <c r="BD250" s="21"/>
      <c r="BE250" s="21"/>
      <c r="BF250" s="20"/>
      <c r="BG250" s="20"/>
      <c r="BH250" s="23"/>
      <c r="BI250" s="20"/>
      <c r="BJ250" s="20"/>
      <c r="BK250" s="23"/>
      <c r="BL250" s="21"/>
      <c r="BM250" s="181"/>
      <c r="BN250" s="24"/>
      <c r="BO250" s="21"/>
      <c r="BP250" s="21"/>
      <c r="BQ250" s="23"/>
      <c r="BR250" s="23"/>
      <c r="BS250" s="24"/>
      <c r="BT250" s="25"/>
    </row>
    <row r="251" spans="1:72" s="22" customFormat="1" ht="409.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0"/>
      <c r="AH251" s="23"/>
      <c r="AI251" s="23"/>
      <c r="AJ251" s="21"/>
      <c r="AK251" s="200"/>
      <c r="AL251" s="20"/>
      <c r="AM251" s="20"/>
      <c r="AN251" s="21"/>
      <c r="AO251" s="21"/>
      <c r="AP251" s="21"/>
      <c r="AQ251" s="21"/>
      <c r="AR251" s="21"/>
      <c r="AS251" s="200"/>
      <c r="AT251" s="20"/>
      <c r="AU251" s="21"/>
      <c r="AV251" s="21"/>
      <c r="AW251" s="21"/>
      <c r="AX251" s="21"/>
      <c r="AY251" s="21"/>
      <c r="AZ251" s="21"/>
      <c r="BA251" s="21"/>
      <c r="BB251" s="21"/>
      <c r="BC251" s="200"/>
      <c r="BD251" s="23"/>
      <c r="BE251" s="23"/>
      <c r="BF251" s="20"/>
      <c r="BG251" s="20"/>
      <c r="BH251" s="23"/>
      <c r="BI251" s="20"/>
      <c r="BJ251" s="20"/>
      <c r="BK251" s="23"/>
      <c r="BL251" s="21"/>
      <c r="BM251" s="181"/>
      <c r="BN251" s="24"/>
      <c r="BO251" s="21"/>
      <c r="BP251" s="21"/>
      <c r="BQ251" s="23"/>
      <c r="BR251" s="23"/>
      <c r="BS251" s="24"/>
      <c r="BT251" s="25"/>
    </row>
    <row r="252" spans="1:72" s="22" customFormat="1" ht="237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00"/>
      <c r="BD252" s="21"/>
      <c r="BE252" s="20"/>
      <c r="BF252" s="20"/>
      <c r="BG252" s="20"/>
      <c r="BH252" s="23"/>
      <c r="BI252" s="20"/>
      <c r="BJ252" s="21"/>
      <c r="BK252" s="20"/>
      <c r="BL252" s="21"/>
      <c r="BM252" s="181"/>
      <c r="BN252" s="24"/>
      <c r="BO252" s="21"/>
      <c r="BP252" s="21"/>
      <c r="BQ252" s="23"/>
      <c r="BR252" s="23"/>
      <c r="BS252" s="24"/>
      <c r="BT252" s="25"/>
    </row>
    <row r="253" spans="1:72" s="22" customFormat="1" ht="139.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00"/>
      <c r="BD253" s="23"/>
      <c r="BE253" s="23"/>
      <c r="BF253" s="20"/>
      <c r="BG253" s="20"/>
      <c r="BH253" s="23"/>
      <c r="BI253" s="20"/>
      <c r="BJ253" s="21"/>
      <c r="BK253" s="20"/>
      <c r="BL253" s="21"/>
      <c r="BM253" s="181"/>
      <c r="BN253" s="24"/>
      <c r="BO253" s="21"/>
      <c r="BP253" s="21"/>
      <c r="BQ253" s="23"/>
      <c r="BR253" s="23"/>
      <c r="BS253" s="24"/>
      <c r="BT253" s="25"/>
    </row>
    <row r="254" spans="1:72" s="22" customFormat="1" ht="237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3"/>
      <c r="O254" s="23"/>
      <c r="P254" s="23"/>
      <c r="Q254" s="23"/>
      <c r="R254" s="23"/>
      <c r="S254" s="23"/>
      <c r="T254" s="23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0"/>
      <c r="AH254" s="23"/>
      <c r="AI254" s="23"/>
      <c r="AJ254" s="21"/>
      <c r="AK254" s="200"/>
      <c r="AL254" s="23"/>
      <c r="AM254" s="23"/>
      <c r="AN254" s="21"/>
      <c r="AO254" s="21"/>
      <c r="AP254" s="21"/>
      <c r="AQ254" s="21"/>
      <c r="AR254" s="21"/>
      <c r="AS254" s="200"/>
      <c r="AT254" s="23"/>
      <c r="AU254" s="21"/>
      <c r="AV254" s="21"/>
      <c r="AW254" s="21"/>
      <c r="AX254" s="21"/>
      <c r="AY254" s="21"/>
      <c r="AZ254" s="21"/>
      <c r="BA254" s="21"/>
      <c r="BB254" s="21"/>
      <c r="BC254" s="200"/>
      <c r="BD254" s="23"/>
      <c r="BE254" s="20"/>
      <c r="BF254" s="21"/>
      <c r="BG254" s="20"/>
      <c r="BH254" s="23"/>
      <c r="BI254" s="20"/>
      <c r="BJ254" s="20"/>
      <c r="BK254" s="23"/>
      <c r="BL254" s="21"/>
      <c r="BM254" s="181"/>
      <c r="BN254" s="24"/>
      <c r="BO254" s="21"/>
      <c r="BP254" s="21"/>
      <c r="BQ254" s="23"/>
      <c r="BR254" s="23"/>
      <c r="BS254" s="24"/>
      <c r="BT254" s="25"/>
    </row>
    <row r="255" spans="1:72" s="22" customFormat="1" ht="122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3"/>
      <c r="O255" s="23"/>
      <c r="P255" s="23"/>
      <c r="Q255" s="23"/>
      <c r="R255" s="23"/>
      <c r="S255" s="23"/>
      <c r="T255" s="23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00"/>
      <c r="BD255" s="23"/>
      <c r="BE255" s="23"/>
      <c r="BF255" s="20"/>
      <c r="BG255" s="20"/>
      <c r="BH255" s="23"/>
      <c r="BI255" s="20"/>
      <c r="BJ255" s="20"/>
      <c r="BK255" s="23"/>
      <c r="BL255" s="21"/>
      <c r="BM255" s="181"/>
      <c r="BN255" s="24"/>
      <c r="BO255" s="21"/>
      <c r="BP255" s="21"/>
      <c r="BQ255" s="23"/>
      <c r="BR255" s="23"/>
      <c r="BS255" s="24"/>
      <c r="BT255" s="25"/>
    </row>
    <row r="256" spans="1:72" s="22" customFormat="1" ht="122.2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3"/>
      <c r="O256" s="23"/>
      <c r="P256" s="23"/>
      <c r="Q256" s="23"/>
      <c r="R256" s="23"/>
      <c r="S256" s="23"/>
      <c r="T256" s="23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00"/>
      <c r="BD256" s="23"/>
      <c r="BE256" s="23"/>
      <c r="BF256" s="20"/>
      <c r="BG256" s="20"/>
      <c r="BH256" s="23"/>
      <c r="BI256" s="20"/>
      <c r="BJ256" s="20"/>
      <c r="BK256" s="23"/>
      <c r="BL256" s="21"/>
      <c r="BM256" s="181"/>
      <c r="BN256" s="24"/>
      <c r="BO256" s="21"/>
      <c r="BP256" s="21"/>
      <c r="BQ256" s="23"/>
      <c r="BR256" s="23"/>
      <c r="BS256" s="24"/>
      <c r="BT256" s="25"/>
    </row>
    <row r="257" spans="1:72" s="22" customFormat="1" ht="122.2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3"/>
      <c r="O257" s="23"/>
      <c r="P257" s="23"/>
      <c r="Q257" s="23"/>
      <c r="R257" s="23"/>
      <c r="S257" s="23"/>
      <c r="T257" s="23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00"/>
      <c r="BD257" s="23"/>
      <c r="BE257" s="23"/>
      <c r="BF257" s="20"/>
      <c r="BG257" s="20"/>
      <c r="BH257" s="23"/>
      <c r="BI257" s="20"/>
      <c r="BJ257" s="20"/>
      <c r="BK257" s="23"/>
      <c r="BL257" s="21"/>
      <c r="BM257" s="181"/>
      <c r="BN257" s="24"/>
      <c r="BO257" s="21"/>
      <c r="BP257" s="21"/>
      <c r="BQ257" s="23"/>
      <c r="BR257" s="23"/>
      <c r="BS257" s="24"/>
      <c r="BT257" s="25"/>
    </row>
    <row r="258" spans="1:72" s="22" customFormat="1" ht="122.2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3"/>
      <c r="O258" s="23"/>
      <c r="P258" s="23"/>
      <c r="Q258" s="23"/>
      <c r="R258" s="23"/>
      <c r="S258" s="23"/>
      <c r="T258" s="23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00"/>
      <c r="BD258" s="23"/>
      <c r="BE258" s="23"/>
      <c r="BF258" s="20"/>
      <c r="BG258" s="20"/>
      <c r="BH258" s="23"/>
      <c r="BI258" s="20"/>
      <c r="BJ258" s="20"/>
      <c r="BK258" s="23"/>
      <c r="BL258" s="21"/>
      <c r="BM258" s="181"/>
      <c r="BN258" s="24"/>
      <c r="BO258" s="21"/>
      <c r="BP258" s="21"/>
      <c r="BQ258" s="23"/>
      <c r="BR258" s="23"/>
      <c r="BS258" s="24"/>
      <c r="BT258" s="25"/>
    </row>
    <row r="259" spans="1:72" s="22" customFormat="1" ht="122.2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00"/>
      <c r="BD259" s="23"/>
      <c r="BE259" s="23"/>
      <c r="BF259" s="20"/>
      <c r="BG259" s="20"/>
      <c r="BH259" s="23"/>
      <c r="BI259" s="20"/>
      <c r="BJ259" s="20"/>
      <c r="BK259" s="23"/>
      <c r="BL259" s="21"/>
      <c r="BM259" s="181"/>
      <c r="BN259" s="24"/>
      <c r="BO259" s="21"/>
      <c r="BP259" s="21"/>
      <c r="BQ259" s="23"/>
      <c r="BR259" s="23"/>
      <c r="BS259" s="24"/>
      <c r="BT259" s="25"/>
    </row>
    <row r="260" spans="1:72" s="22" customFormat="1" ht="25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00"/>
      <c r="BD260" s="21"/>
      <c r="BE260" s="21"/>
      <c r="BF260" s="20"/>
      <c r="BG260" s="20"/>
      <c r="BH260" s="23"/>
      <c r="BI260" s="20"/>
      <c r="BJ260" s="20"/>
      <c r="BK260" s="23"/>
      <c r="BL260" s="21"/>
      <c r="BM260" s="181"/>
      <c r="BN260" s="24"/>
      <c r="BO260" s="21"/>
      <c r="BP260" s="21"/>
      <c r="BQ260" s="23"/>
      <c r="BR260" s="23"/>
      <c r="BS260" s="24"/>
      <c r="BT260" s="25"/>
    </row>
    <row r="261" spans="1:72" s="22" customFormat="1" ht="155.2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00"/>
      <c r="BD261" s="23"/>
      <c r="BE261" s="23"/>
      <c r="BF261" s="20"/>
      <c r="BG261" s="20"/>
      <c r="BH261" s="23"/>
      <c r="BI261" s="20"/>
      <c r="BJ261" s="20"/>
      <c r="BK261" s="23"/>
      <c r="BL261" s="21"/>
      <c r="BM261" s="181"/>
      <c r="BN261" s="24"/>
      <c r="BO261" s="21"/>
      <c r="BP261" s="21"/>
      <c r="BQ261" s="23"/>
      <c r="BR261" s="23"/>
      <c r="BS261" s="24"/>
      <c r="BT261" s="25"/>
    </row>
    <row r="262" spans="1:72" s="22" customFormat="1" ht="25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"/>
      <c r="N262" s="20"/>
      <c r="O262" s="20"/>
      <c r="P262" s="21"/>
      <c r="Q262" s="21"/>
      <c r="R262" s="21"/>
      <c r="S262" s="21"/>
      <c r="T262" s="20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0"/>
      <c r="BB262" s="21"/>
      <c r="BC262" s="200"/>
      <c r="BD262" s="21"/>
      <c r="BE262" s="21"/>
      <c r="BF262" s="20"/>
      <c r="BG262" s="20"/>
      <c r="BH262" s="23"/>
      <c r="BI262" s="20"/>
      <c r="BJ262" s="20"/>
      <c r="BK262" s="23"/>
      <c r="BL262" s="21"/>
      <c r="BM262" s="181"/>
      <c r="BN262" s="24"/>
      <c r="BO262" s="21"/>
      <c r="BP262" s="21"/>
      <c r="BQ262" s="23"/>
      <c r="BR262" s="23"/>
      <c r="BS262" s="24"/>
      <c r="BT262" s="25"/>
    </row>
    <row r="263" spans="1:72" s="22" customFormat="1" ht="162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0"/>
      <c r="O263" s="20"/>
      <c r="P263" s="20"/>
      <c r="Q263" s="20"/>
      <c r="R263" s="20"/>
      <c r="S263" s="20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00"/>
      <c r="BD263" s="23"/>
      <c r="BE263" s="23"/>
      <c r="BF263" s="20"/>
      <c r="BG263" s="20"/>
      <c r="BH263" s="23"/>
      <c r="BI263" s="20"/>
      <c r="BJ263" s="20"/>
      <c r="BK263" s="23"/>
      <c r="BL263" s="21"/>
      <c r="BM263" s="181"/>
      <c r="BN263" s="24"/>
      <c r="BO263" s="21"/>
      <c r="BP263" s="21"/>
      <c r="BQ263" s="23"/>
      <c r="BR263" s="23"/>
      <c r="BS263" s="24"/>
      <c r="BT263" s="25"/>
    </row>
    <row r="264" spans="1:72" s="22" customFormat="1" ht="162.7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00"/>
      <c r="BD264" s="23"/>
      <c r="BE264" s="23"/>
      <c r="BF264" s="20"/>
      <c r="BG264" s="20"/>
      <c r="BH264" s="23"/>
      <c r="BI264" s="20"/>
      <c r="BJ264" s="20"/>
      <c r="BK264" s="23"/>
      <c r="BL264" s="21"/>
      <c r="BM264" s="181"/>
      <c r="BN264" s="24"/>
      <c r="BO264" s="21"/>
      <c r="BP264" s="21"/>
      <c r="BQ264" s="23"/>
      <c r="BR264" s="23"/>
      <c r="BS264" s="24"/>
      <c r="BT264" s="25"/>
    </row>
    <row r="265" spans="1:72" s="22" customFormat="1" ht="294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3"/>
      <c r="O265" s="23"/>
      <c r="P265" s="23"/>
      <c r="Q265" s="23"/>
      <c r="R265" s="23"/>
      <c r="S265" s="23"/>
      <c r="T265" s="23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0"/>
      <c r="AH265" s="23"/>
      <c r="AI265" s="23"/>
      <c r="AJ265" s="21"/>
      <c r="AK265" s="200"/>
      <c r="AL265" s="23"/>
      <c r="AM265" s="23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00"/>
      <c r="BD265" s="23"/>
      <c r="BE265" s="23"/>
      <c r="BF265" s="20"/>
      <c r="BG265" s="20"/>
      <c r="BH265" s="23"/>
      <c r="BI265" s="20"/>
      <c r="BJ265" s="20"/>
      <c r="BK265" s="23"/>
      <c r="BL265" s="21"/>
      <c r="BM265" s="181"/>
      <c r="BN265" s="24"/>
      <c r="BO265" s="21"/>
      <c r="BP265" s="21"/>
      <c r="BQ265" s="23"/>
      <c r="BR265" s="23"/>
      <c r="BS265" s="24"/>
      <c r="BT265" s="25"/>
    </row>
    <row r="266" spans="1:72" s="22" customFormat="1" ht="142.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"/>
      <c r="N266" s="23"/>
      <c r="O266" s="20"/>
      <c r="P266" s="23"/>
      <c r="Q266" s="23"/>
      <c r="R266" s="23"/>
      <c r="S266" s="23"/>
      <c r="T266" s="23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00"/>
      <c r="BD266" s="23"/>
      <c r="BE266" s="23"/>
      <c r="BF266" s="20"/>
      <c r="BG266" s="20"/>
      <c r="BH266" s="23"/>
      <c r="BI266" s="20"/>
      <c r="BJ266" s="20"/>
      <c r="BK266" s="23"/>
      <c r="BL266" s="21"/>
      <c r="BM266" s="181"/>
      <c r="BN266" s="24"/>
      <c r="BO266" s="21"/>
      <c r="BP266" s="21"/>
      <c r="BQ266" s="23"/>
      <c r="BR266" s="23"/>
      <c r="BS266" s="24"/>
      <c r="BT266" s="25"/>
    </row>
    <row r="267" spans="1:72" s="22" customFormat="1" ht="142.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3"/>
      <c r="O267" s="23"/>
      <c r="P267" s="23"/>
      <c r="Q267" s="23"/>
      <c r="R267" s="23"/>
      <c r="S267" s="23"/>
      <c r="T267" s="23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00"/>
      <c r="BD267" s="23"/>
      <c r="BE267" s="23"/>
      <c r="BF267" s="20"/>
      <c r="BG267" s="20"/>
      <c r="BH267" s="23"/>
      <c r="BI267" s="20"/>
      <c r="BJ267" s="20"/>
      <c r="BK267" s="23"/>
      <c r="BL267" s="21"/>
      <c r="BM267" s="181"/>
      <c r="BN267" s="24"/>
      <c r="BO267" s="21"/>
      <c r="BP267" s="21"/>
      <c r="BQ267" s="23"/>
      <c r="BR267" s="23"/>
      <c r="BS267" s="24"/>
      <c r="BT267" s="25"/>
    </row>
    <row r="268" spans="1:72" s="22" customFormat="1" ht="187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3"/>
      <c r="O268" s="23"/>
      <c r="P268" s="23"/>
      <c r="Q268" s="23"/>
      <c r="R268" s="23"/>
      <c r="S268" s="23"/>
      <c r="T268" s="23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0"/>
      <c r="AP268" s="23"/>
      <c r="AQ268" s="20"/>
      <c r="AR268" s="21"/>
      <c r="AS268" s="21"/>
      <c r="AT268" s="21"/>
      <c r="AU268" s="21"/>
      <c r="AV268" s="21"/>
      <c r="AW268" s="21"/>
      <c r="AX268" s="21"/>
      <c r="AY268" s="21"/>
      <c r="AZ268" s="21"/>
      <c r="BA268" s="20"/>
      <c r="BB268" s="23"/>
      <c r="BC268" s="20"/>
      <c r="BD268" s="23"/>
      <c r="BE268" s="20"/>
      <c r="BF268" s="20"/>
      <c r="BG268" s="20"/>
      <c r="BH268" s="23"/>
      <c r="BI268" s="20"/>
      <c r="BJ268" s="20"/>
      <c r="BK268" s="23"/>
      <c r="BL268" s="21"/>
      <c r="BM268" s="181"/>
      <c r="BN268" s="24"/>
      <c r="BO268" s="21"/>
      <c r="BP268" s="21"/>
      <c r="BQ268" s="23"/>
      <c r="BR268" s="23"/>
      <c r="BS268" s="24"/>
      <c r="BT268" s="25"/>
    </row>
    <row r="269" spans="1:72" s="22" customFormat="1" ht="187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3"/>
      <c r="O269" s="23"/>
      <c r="P269" s="23"/>
      <c r="Q269" s="23"/>
      <c r="R269" s="23"/>
      <c r="S269" s="23"/>
      <c r="T269" s="23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0"/>
      <c r="BB269" s="20"/>
      <c r="BC269" s="200"/>
      <c r="BD269" s="182"/>
      <c r="BE269" s="20"/>
      <c r="BF269" s="20"/>
      <c r="BG269" s="20"/>
      <c r="BH269" s="23"/>
      <c r="BI269" s="20"/>
      <c r="BJ269" s="20"/>
      <c r="BK269" s="23"/>
      <c r="BL269" s="21"/>
      <c r="BM269" s="181"/>
      <c r="BN269" s="24"/>
      <c r="BO269" s="21"/>
      <c r="BP269" s="21"/>
      <c r="BQ269" s="23"/>
      <c r="BR269" s="23"/>
      <c r="BS269" s="24"/>
      <c r="BT269" s="25"/>
    </row>
    <row r="270" spans="1:72" s="22" customFormat="1" ht="187.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0"/>
      <c r="O270" s="20"/>
      <c r="P270" s="20"/>
      <c r="Q270" s="20"/>
      <c r="R270" s="20"/>
      <c r="S270" s="20"/>
      <c r="T270" s="23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0"/>
      <c r="BB270" s="20"/>
      <c r="BC270" s="200"/>
      <c r="BD270" s="182"/>
      <c r="BE270" s="20"/>
      <c r="BF270" s="20"/>
      <c r="BG270" s="20"/>
      <c r="BH270" s="23"/>
      <c r="BI270" s="20"/>
      <c r="BJ270" s="20"/>
      <c r="BK270" s="23"/>
      <c r="BL270" s="21"/>
      <c r="BM270" s="181"/>
      <c r="BN270" s="24"/>
      <c r="BO270" s="21"/>
      <c r="BP270" s="21"/>
      <c r="BQ270" s="23"/>
      <c r="BR270" s="23"/>
      <c r="BS270" s="24"/>
      <c r="BT270" s="25"/>
    </row>
    <row r="271" spans="1:72" s="22" customFormat="1" ht="187.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3"/>
      <c r="O271" s="20"/>
      <c r="P271" s="23"/>
      <c r="Q271" s="23"/>
      <c r="R271" s="23"/>
      <c r="S271" s="23"/>
      <c r="T271" s="23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00"/>
      <c r="BD271" s="23"/>
      <c r="BE271" s="23"/>
      <c r="BF271" s="20"/>
      <c r="BG271" s="20"/>
      <c r="BH271" s="23"/>
      <c r="BI271" s="20"/>
      <c r="BJ271" s="20"/>
      <c r="BK271" s="23"/>
      <c r="BL271" s="21"/>
      <c r="BM271" s="181"/>
      <c r="BN271" s="24"/>
      <c r="BO271" s="21"/>
      <c r="BP271" s="21"/>
      <c r="BQ271" s="23"/>
      <c r="BR271" s="23"/>
      <c r="BS271" s="24"/>
      <c r="BT271" s="25"/>
    </row>
    <row r="272" spans="1:72" s="22" customFormat="1" ht="187.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0"/>
      <c r="N272" s="23"/>
      <c r="O272" s="23"/>
      <c r="P272" s="23"/>
      <c r="Q272" s="23"/>
      <c r="R272" s="23"/>
      <c r="S272" s="23"/>
      <c r="T272" s="23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00"/>
      <c r="BD272" s="200"/>
      <c r="BE272" s="20"/>
      <c r="BF272" s="20"/>
      <c r="BG272" s="20"/>
      <c r="BH272" s="23"/>
      <c r="BI272" s="20"/>
      <c r="BJ272" s="20"/>
      <c r="BK272" s="23"/>
      <c r="BL272" s="21"/>
      <c r="BM272" s="181"/>
      <c r="BN272" s="24"/>
      <c r="BO272" s="21"/>
      <c r="BP272" s="21"/>
      <c r="BQ272" s="23"/>
      <c r="BR272" s="23"/>
      <c r="BS272" s="24"/>
      <c r="BT272" s="25"/>
    </row>
    <row r="273" spans="1:72" s="22" customFormat="1" ht="349.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3"/>
      <c r="O273" s="23"/>
      <c r="P273" s="23"/>
      <c r="Q273" s="23"/>
      <c r="R273" s="23"/>
      <c r="S273" s="23"/>
      <c r="T273" s="23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00"/>
      <c r="BD273" s="200"/>
      <c r="BE273" s="20"/>
      <c r="BF273" s="20"/>
      <c r="BG273" s="20"/>
      <c r="BH273" s="23"/>
      <c r="BI273" s="23"/>
      <c r="BJ273" s="20"/>
      <c r="BK273" s="23"/>
      <c r="BL273" s="21"/>
      <c r="BM273" s="181"/>
      <c r="BN273" s="24"/>
      <c r="BO273" s="21"/>
      <c r="BP273" s="21"/>
      <c r="BQ273" s="23"/>
      <c r="BR273" s="23"/>
      <c r="BS273" s="24"/>
      <c r="BT273" s="25"/>
    </row>
    <row r="274" spans="1:72" s="22" customFormat="1" ht="167.2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3"/>
      <c r="O274" s="23"/>
      <c r="P274" s="23"/>
      <c r="Q274" s="23"/>
      <c r="R274" s="23"/>
      <c r="S274" s="23"/>
      <c r="T274" s="23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181"/>
      <c r="AL274" s="21"/>
      <c r="AM274" s="21"/>
      <c r="AN274" s="21"/>
      <c r="AO274" s="21"/>
      <c r="AP274" s="21"/>
      <c r="AQ274" s="21"/>
      <c r="AR274" s="21"/>
      <c r="AS274" s="18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00"/>
      <c r="BD274" s="200"/>
      <c r="BE274" s="20"/>
      <c r="BF274" s="20"/>
      <c r="BG274" s="20"/>
      <c r="BH274" s="23"/>
      <c r="BI274" s="20"/>
      <c r="BJ274" s="20"/>
      <c r="BK274" s="23"/>
      <c r="BL274" s="21"/>
      <c r="BM274" s="181"/>
      <c r="BN274" s="24"/>
      <c r="BO274" s="21"/>
      <c r="BP274" s="21"/>
      <c r="BQ274" s="23"/>
      <c r="BR274" s="23"/>
      <c r="BS274" s="24"/>
      <c r="BT274" s="25"/>
    </row>
    <row r="275" spans="1:72" s="22" customFormat="1" ht="409.6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3"/>
      <c r="O275" s="23"/>
      <c r="P275" s="23"/>
      <c r="Q275" s="23"/>
      <c r="R275" s="23"/>
      <c r="S275" s="23"/>
      <c r="T275" s="23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0"/>
      <c r="AH275" s="23"/>
      <c r="AI275" s="20"/>
      <c r="AJ275" s="21"/>
      <c r="AK275" s="200"/>
      <c r="AL275" s="23"/>
      <c r="AM275" s="20"/>
      <c r="AN275" s="23"/>
      <c r="AO275" s="20"/>
      <c r="AP275" s="21"/>
      <c r="AQ275" s="21"/>
      <c r="AR275" s="21"/>
      <c r="AS275" s="200"/>
      <c r="AT275" s="23"/>
      <c r="AU275" s="21"/>
      <c r="AV275" s="21"/>
      <c r="AW275" s="21"/>
      <c r="AX275" s="21"/>
      <c r="AY275" s="21"/>
      <c r="AZ275" s="21"/>
      <c r="BA275" s="21"/>
      <c r="BB275" s="21"/>
      <c r="BC275" s="200"/>
      <c r="BD275" s="23"/>
      <c r="BE275" s="20"/>
      <c r="BF275" s="23"/>
      <c r="BG275" s="20"/>
      <c r="BH275" s="23"/>
      <c r="BI275" s="20"/>
      <c r="BJ275" s="23"/>
      <c r="BK275" s="23"/>
      <c r="BL275" s="21"/>
      <c r="BM275" s="181"/>
      <c r="BN275" s="24"/>
      <c r="BO275" s="21"/>
      <c r="BP275" s="21"/>
      <c r="BQ275" s="23"/>
      <c r="BR275" s="23"/>
      <c r="BS275" s="24"/>
      <c r="BT275" s="25"/>
    </row>
    <row r="276" spans="1:72" s="22" customFormat="1" ht="134.2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20"/>
      <c r="M276" s="20"/>
      <c r="N276" s="23"/>
      <c r="O276" s="20"/>
      <c r="P276" s="23"/>
      <c r="Q276" s="23"/>
      <c r="R276" s="23"/>
      <c r="S276" s="23"/>
      <c r="T276" s="23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0"/>
      <c r="AH276" s="23"/>
      <c r="AI276" s="20"/>
      <c r="AJ276" s="21"/>
      <c r="AK276" s="200"/>
      <c r="AL276" s="20"/>
      <c r="AM276" s="20"/>
      <c r="AN276" s="21"/>
      <c r="AO276" s="21"/>
      <c r="AP276" s="21"/>
      <c r="AQ276" s="21"/>
      <c r="AR276" s="21"/>
      <c r="AS276" s="200"/>
      <c r="AT276" s="20"/>
      <c r="AU276" s="21"/>
      <c r="AV276" s="21"/>
      <c r="AW276" s="21"/>
      <c r="AX276" s="21"/>
      <c r="AY276" s="21"/>
      <c r="AZ276" s="21"/>
      <c r="BA276" s="21"/>
      <c r="BB276" s="21"/>
      <c r="BC276" s="200"/>
      <c r="BD276" s="23"/>
      <c r="BE276" s="20"/>
      <c r="BF276" s="23"/>
      <c r="BG276" s="20"/>
      <c r="BH276" s="23"/>
      <c r="BI276" s="20"/>
      <c r="BJ276" s="23"/>
      <c r="BK276" s="23"/>
      <c r="BL276" s="21"/>
      <c r="BM276" s="181"/>
      <c r="BN276" s="24"/>
      <c r="BO276" s="21"/>
      <c r="BP276" s="21"/>
      <c r="BQ276" s="23"/>
      <c r="BR276" s="23"/>
      <c r="BS276" s="24"/>
      <c r="BT276" s="25"/>
    </row>
    <row r="277" spans="1:72" s="22" customFormat="1" ht="134.2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"/>
      <c r="M277" s="20"/>
      <c r="N277" s="23"/>
      <c r="O277" s="23"/>
      <c r="P277" s="23"/>
      <c r="Q277" s="23"/>
      <c r="R277" s="23"/>
      <c r="S277" s="23"/>
      <c r="T277" s="23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0"/>
      <c r="AH277" s="23"/>
      <c r="AI277" s="20"/>
      <c r="AJ277" s="21"/>
      <c r="AK277" s="200"/>
      <c r="AL277" s="20"/>
      <c r="AM277" s="20"/>
      <c r="AN277" s="21"/>
      <c r="AO277" s="21"/>
      <c r="AP277" s="21"/>
      <c r="AQ277" s="21"/>
      <c r="AR277" s="21"/>
      <c r="AS277" s="200"/>
      <c r="AT277" s="20"/>
      <c r="AU277" s="21"/>
      <c r="AV277" s="21"/>
      <c r="AW277" s="21"/>
      <c r="AX277" s="21"/>
      <c r="AY277" s="21"/>
      <c r="AZ277" s="21"/>
      <c r="BA277" s="21"/>
      <c r="BB277" s="21"/>
      <c r="BC277" s="200"/>
      <c r="BD277" s="23"/>
      <c r="BE277" s="20"/>
      <c r="BF277" s="23"/>
      <c r="BG277" s="20"/>
      <c r="BH277" s="23"/>
      <c r="BI277" s="20"/>
      <c r="BJ277" s="23"/>
      <c r="BK277" s="23"/>
      <c r="BL277" s="21"/>
      <c r="BM277" s="181"/>
      <c r="BN277" s="24"/>
      <c r="BO277" s="21"/>
      <c r="BP277" s="21"/>
      <c r="BQ277" s="23"/>
      <c r="BR277" s="23"/>
      <c r="BS277" s="24"/>
      <c r="BT277" s="25"/>
    </row>
    <row r="278" spans="1:72" s="22" customFormat="1" ht="134.2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0"/>
      <c r="O278" s="20"/>
      <c r="P278" s="23"/>
      <c r="Q278" s="23"/>
      <c r="R278" s="23"/>
      <c r="S278" s="23"/>
      <c r="T278" s="23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0"/>
      <c r="AH278" s="23"/>
      <c r="AI278" s="20"/>
      <c r="AJ278" s="21"/>
      <c r="AK278" s="200"/>
      <c r="AL278" s="20"/>
      <c r="AM278" s="20"/>
      <c r="AN278" s="21"/>
      <c r="AO278" s="21"/>
      <c r="AP278" s="21"/>
      <c r="AQ278" s="21"/>
      <c r="AR278" s="21"/>
      <c r="AS278" s="200"/>
      <c r="AT278" s="20"/>
      <c r="AU278" s="21"/>
      <c r="AV278" s="21"/>
      <c r="AW278" s="21"/>
      <c r="AX278" s="21"/>
      <c r="AY278" s="21"/>
      <c r="AZ278" s="21"/>
      <c r="BA278" s="21"/>
      <c r="BB278" s="21"/>
      <c r="BC278" s="200"/>
      <c r="BD278" s="23"/>
      <c r="BE278" s="20"/>
      <c r="BF278" s="23"/>
      <c r="BG278" s="20"/>
      <c r="BH278" s="23"/>
      <c r="BI278" s="20"/>
      <c r="BJ278" s="23"/>
      <c r="BK278" s="23"/>
      <c r="BL278" s="21"/>
      <c r="BM278" s="181"/>
      <c r="BN278" s="24"/>
      <c r="BO278" s="21"/>
      <c r="BP278" s="21"/>
      <c r="BQ278" s="23"/>
      <c r="BR278" s="23"/>
      <c r="BS278" s="24"/>
      <c r="BT278" s="25"/>
    </row>
    <row r="279" spans="1:72" s="22" customFormat="1" ht="134.2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3"/>
      <c r="O279" s="20"/>
      <c r="P279" s="20"/>
      <c r="Q279" s="20"/>
      <c r="R279" s="20"/>
      <c r="S279" s="20"/>
      <c r="T279" s="23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0"/>
      <c r="AH279" s="23"/>
      <c r="AI279" s="20"/>
      <c r="AJ279" s="21"/>
      <c r="AK279" s="200"/>
      <c r="AL279" s="20"/>
      <c r="AM279" s="20"/>
      <c r="AN279" s="21"/>
      <c r="AO279" s="21"/>
      <c r="AP279" s="21"/>
      <c r="AQ279" s="21"/>
      <c r="AR279" s="21"/>
      <c r="AS279" s="200"/>
      <c r="AT279" s="20"/>
      <c r="AU279" s="21"/>
      <c r="AV279" s="21"/>
      <c r="AW279" s="21"/>
      <c r="AX279" s="21"/>
      <c r="AY279" s="21"/>
      <c r="AZ279" s="21"/>
      <c r="BA279" s="21"/>
      <c r="BB279" s="21"/>
      <c r="BC279" s="200"/>
      <c r="BD279" s="23"/>
      <c r="BE279" s="20"/>
      <c r="BF279" s="23"/>
      <c r="BG279" s="20"/>
      <c r="BH279" s="23"/>
      <c r="BI279" s="20"/>
      <c r="BJ279" s="23"/>
      <c r="BK279" s="23"/>
      <c r="BL279" s="21"/>
      <c r="BM279" s="181"/>
      <c r="BN279" s="24"/>
      <c r="BO279" s="21"/>
      <c r="BP279" s="21"/>
      <c r="BQ279" s="23"/>
      <c r="BR279" s="23"/>
      <c r="BS279" s="24"/>
      <c r="BT279" s="25"/>
    </row>
    <row r="280" spans="1:72" s="22" customFormat="1" ht="134.2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3"/>
      <c r="O280" s="20"/>
      <c r="P280" s="23"/>
      <c r="Q280" s="23"/>
      <c r="R280" s="23"/>
      <c r="S280" s="23"/>
      <c r="T280" s="23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0"/>
      <c r="AH280" s="23"/>
      <c r="AI280" s="20"/>
      <c r="AJ280" s="21"/>
      <c r="AK280" s="200"/>
      <c r="AL280" s="20"/>
      <c r="AM280" s="20"/>
      <c r="AN280" s="21"/>
      <c r="AO280" s="21"/>
      <c r="AP280" s="21"/>
      <c r="AQ280" s="21"/>
      <c r="AR280" s="21"/>
      <c r="AS280" s="200"/>
      <c r="AT280" s="20"/>
      <c r="AU280" s="21"/>
      <c r="AV280" s="21"/>
      <c r="AW280" s="21"/>
      <c r="AX280" s="21"/>
      <c r="AY280" s="21"/>
      <c r="AZ280" s="21"/>
      <c r="BA280" s="21"/>
      <c r="BB280" s="21"/>
      <c r="BC280" s="200"/>
      <c r="BD280" s="23"/>
      <c r="BE280" s="20"/>
      <c r="BF280" s="23"/>
      <c r="BG280" s="20"/>
      <c r="BH280" s="23"/>
      <c r="BI280" s="20"/>
      <c r="BJ280" s="23"/>
      <c r="BK280" s="23"/>
      <c r="BL280" s="21"/>
      <c r="BM280" s="181"/>
      <c r="BN280" s="24"/>
      <c r="BO280" s="21"/>
      <c r="BP280" s="21"/>
      <c r="BQ280" s="23"/>
      <c r="BR280" s="23"/>
      <c r="BS280" s="24"/>
      <c r="BT280" s="25"/>
    </row>
    <row r="281" spans="1:72" s="22" customFormat="1" ht="409.6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3"/>
      <c r="O281" s="23"/>
      <c r="P281" s="23"/>
      <c r="Q281" s="23"/>
      <c r="R281" s="23"/>
      <c r="S281" s="23"/>
      <c r="T281" s="23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0"/>
      <c r="AH281" s="23"/>
      <c r="AI281" s="23"/>
      <c r="AJ281" s="21"/>
      <c r="AK281" s="200"/>
      <c r="AL281" s="23"/>
      <c r="AM281" s="23"/>
      <c r="AN281" s="21"/>
      <c r="AO281" s="21"/>
      <c r="AP281" s="21"/>
      <c r="AQ281" s="21"/>
      <c r="AR281" s="21"/>
      <c r="AS281" s="200"/>
      <c r="AT281" s="23"/>
      <c r="AU281" s="21"/>
      <c r="AV281" s="21"/>
      <c r="AW281" s="21"/>
      <c r="AX281" s="21"/>
      <c r="AY281" s="21"/>
      <c r="AZ281" s="21"/>
      <c r="BA281" s="21"/>
      <c r="BB281" s="21"/>
      <c r="BC281" s="200"/>
      <c r="BD281" s="23"/>
      <c r="BE281" s="23"/>
      <c r="BF281" s="20"/>
      <c r="BG281" s="20"/>
      <c r="BH281" s="23"/>
      <c r="BI281" s="20"/>
      <c r="BJ281" s="20"/>
      <c r="BK281" s="23"/>
      <c r="BL281" s="21"/>
      <c r="BM281" s="181"/>
      <c r="BN281" s="24"/>
      <c r="BO281" s="21"/>
      <c r="BP281" s="21"/>
      <c r="BQ281" s="23"/>
      <c r="BR281" s="23"/>
      <c r="BS281" s="24"/>
      <c r="BT281" s="25"/>
    </row>
    <row r="282" spans="1:72" s="22" customFormat="1" ht="134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3"/>
      <c r="O282" s="23"/>
      <c r="P282" s="23"/>
      <c r="Q282" s="23"/>
      <c r="R282" s="23"/>
      <c r="S282" s="23"/>
      <c r="T282" s="23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00"/>
      <c r="BD282" s="200"/>
      <c r="BE282" s="20"/>
      <c r="BF282" s="20"/>
      <c r="BG282" s="20"/>
      <c r="BH282" s="23"/>
      <c r="BI282" s="20"/>
      <c r="BJ282" s="20"/>
      <c r="BK282" s="23"/>
      <c r="BL282" s="21"/>
      <c r="BM282" s="181"/>
      <c r="BN282" s="24"/>
      <c r="BO282" s="21"/>
      <c r="BP282" s="21"/>
      <c r="BQ282" s="23"/>
      <c r="BR282" s="23"/>
      <c r="BS282" s="24"/>
      <c r="BT282" s="25"/>
    </row>
    <row r="283" spans="1:72" s="22" customFormat="1" ht="134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3"/>
      <c r="O283" s="23"/>
      <c r="P283" s="23"/>
      <c r="Q283" s="23"/>
      <c r="R283" s="23"/>
      <c r="S283" s="23"/>
      <c r="T283" s="23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00"/>
      <c r="BD283" s="200"/>
      <c r="BE283" s="20"/>
      <c r="BF283" s="20"/>
      <c r="BG283" s="20"/>
      <c r="BH283" s="23"/>
      <c r="BI283" s="20"/>
      <c r="BJ283" s="20"/>
      <c r="BK283" s="23"/>
      <c r="BL283" s="21"/>
      <c r="BM283" s="181"/>
      <c r="BN283" s="24"/>
      <c r="BO283" s="21"/>
      <c r="BP283" s="21"/>
      <c r="BQ283" s="23"/>
      <c r="BR283" s="23"/>
      <c r="BS283" s="24"/>
      <c r="BT283" s="25"/>
    </row>
    <row r="284" spans="1:72" s="22" customFormat="1" ht="134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3"/>
      <c r="O284" s="20"/>
      <c r="P284" s="20"/>
      <c r="Q284" s="20"/>
      <c r="R284" s="20"/>
      <c r="S284" s="20"/>
      <c r="T284" s="23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00"/>
      <c r="BD284" s="200"/>
      <c r="BE284" s="20"/>
      <c r="BF284" s="20"/>
      <c r="BG284" s="20"/>
      <c r="BH284" s="23"/>
      <c r="BI284" s="20"/>
      <c r="BJ284" s="20"/>
      <c r="BK284" s="23"/>
      <c r="BL284" s="21"/>
      <c r="BM284" s="181"/>
      <c r="BN284" s="24"/>
      <c r="BO284" s="21"/>
      <c r="BP284" s="21"/>
      <c r="BQ284" s="23"/>
      <c r="BR284" s="23"/>
      <c r="BS284" s="24"/>
      <c r="BT284" s="25"/>
    </row>
    <row r="285" spans="1:72" s="22" customFormat="1" ht="134.2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3"/>
      <c r="O285" s="23"/>
      <c r="P285" s="23"/>
      <c r="Q285" s="23"/>
      <c r="R285" s="23"/>
      <c r="S285" s="23"/>
      <c r="T285" s="23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00"/>
      <c r="BD285" s="200"/>
      <c r="BE285" s="20"/>
      <c r="BF285" s="20"/>
      <c r="BG285" s="20"/>
      <c r="BH285" s="23"/>
      <c r="BI285" s="20"/>
      <c r="BJ285" s="20"/>
      <c r="BK285" s="23"/>
      <c r="BL285" s="21"/>
      <c r="BM285" s="181"/>
      <c r="BN285" s="24"/>
      <c r="BO285" s="21"/>
      <c r="BP285" s="21"/>
      <c r="BQ285" s="23"/>
      <c r="BR285" s="23"/>
      <c r="BS285" s="24"/>
      <c r="BT285" s="25"/>
    </row>
    <row r="286" spans="1:72" s="22" customFormat="1" ht="409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3"/>
      <c r="O286" s="23"/>
      <c r="P286" s="23"/>
      <c r="Q286" s="23"/>
      <c r="R286" s="23"/>
      <c r="S286" s="23"/>
      <c r="T286" s="23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0"/>
      <c r="AJ286" s="23"/>
      <c r="AK286" s="20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00"/>
      <c r="BD286" s="23"/>
      <c r="BE286" s="23"/>
      <c r="BF286" s="20"/>
      <c r="BG286" s="20"/>
      <c r="BH286" s="23"/>
      <c r="BI286" s="20"/>
      <c r="BJ286" s="20"/>
      <c r="BK286" s="23"/>
      <c r="BL286" s="21"/>
      <c r="BM286" s="181"/>
      <c r="BN286" s="24"/>
      <c r="BO286" s="21"/>
      <c r="BP286" s="21"/>
      <c r="BQ286" s="23"/>
      <c r="BR286" s="23"/>
      <c r="BS286" s="24"/>
      <c r="BT286" s="25"/>
    </row>
    <row r="287" spans="1:72" s="22" customFormat="1" ht="132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0"/>
      <c r="O287" s="20"/>
      <c r="P287" s="23"/>
      <c r="Q287" s="23"/>
      <c r="R287" s="23"/>
      <c r="S287" s="23"/>
      <c r="T287" s="23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00"/>
      <c r="BD287" s="200"/>
      <c r="BE287" s="20"/>
      <c r="BF287" s="20"/>
      <c r="BG287" s="20"/>
      <c r="BH287" s="23"/>
      <c r="BI287" s="20"/>
      <c r="BJ287" s="20"/>
      <c r="BK287" s="23"/>
      <c r="BL287" s="21"/>
      <c r="BM287" s="181"/>
      <c r="BN287" s="24"/>
      <c r="BO287" s="21"/>
      <c r="BP287" s="21"/>
      <c r="BQ287" s="23"/>
      <c r="BR287" s="23"/>
      <c r="BS287" s="24"/>
      <c r="BT287" s="25"/>
    </row>
    <row r="288" spans="1:72" s="22" customFormat="1" ht="132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3"/>
      <c r="O288" s="23"/>
      <c r="P288" s="23"/>
      <c r="Q288" s="23"/>
      <c r="R288" s="23"/>
      <c r="S288" s="23"/>
      <c r="T288" s="23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00"/>
      <c r="BD288" s="200"/>
      <c r="BE288" s="20"/>
      <c r="BF288" s="20"/>
      <c r="BG288" s="20"/>
      <c r="BH288" s="23"/>
      <c r="BI288" s="20"/>
      <c r="BJ288" s="20"/>
      <c r="BK288" s="23"/>
      <c r="BL288" s="21"/>
      <c r="BM288" s="181"/>
      <c r="BN288" s="24"/>
      <c r="BO288" s="21"/>
      <c r="BP288" s="21"/>
      <c r="BQ288" s="23"/>
      <c r="BR288" s="23"/>
      <c r="BS288" s="24"/>
      <c r="BT288" s="25"/>
    </row>
    <row r="289" spans="1:72" s="22" customFormat="1" ht="409.6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3"/>
      <c r="O289" s="23"/>
      <c r="P289" s="23"/>
      <c r="Q289" s="23"/>
      <c r="R289" s="23"/>
      <c r="S289" s="23"/>
      <c r="T289" s="23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00"/>
      <c r="BD289" s="23"/>
      <c r="BE289" s="23"/>
      <c r="BF289" s="20"/>
      <c r="BG289" s="20"/>
      <c r="BH289" s="23"/>
      <c r="BI289" s="20"/>
      <c r="BJ289" s="20"/>
      <c r="BK289" s="23"/>
      <c r="BL289" s="21"/>
      <c r="BM289" s="181"/>
      <c r="BN289" s="24"/>
      <c r="BO289" s="21"/>
      <c r="BP289" s="21"/>
      <c r="BQ289" s="23"/>
      <c r="BR289" s="23"/>
      <c r="BS289" s="24"/>
      <c r="BT289" s="25"/>
    </row>
    <row r="290" spans="1:72" s="22" customFormat="1" ht="16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3"/>
      <c r="O290" s="23"/>
      <c r="P290" s="23"/>
      <c r="Q290" s="23"/>
      <c r="R290" s="23"/>
      <c r="S290" s="23"/>
      <c r="T290" s="23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00"/>
      <c r="BD290" s="200"/>
      <c r="BE290" s="20"/>
      <c r="BF290" s="20"/>
      <c r="BG290" s="20"/>
      <c r="BH290" s="23"/>
      <c r="BI290" s="20"/>
      <c r="BJ290" s="20"/>
      <c r="BK290" s="23"/>
      <c r="BL290" s="21"/>
      <c r="BM290" s="181"/>
      <c r="BN290" s="24"/>
      <c r="BO290" s="21"/>
      <c r="BP290" s="21"/>
      <c r="BQ290" s="23"/>
      <c r="BR290" s="23"/>
      <c r="BS290" s="24"/>
      <c r="BT290" s="25"/>
    </row>
    <row r="291" spans="1:72" s="22" customFormat="1" ht="162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3"/>
      <c r="O291" s="23"/>
      <c r="P291" s="23"/>
      <c r="Q291" s="23"/>
      <c r="R291" s="23"/>
      <c r="S291" s="23"/>
      <c r="T291" s="23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00"/>
      <c r="BD291" s="200"/>
      <c r="BE291" s="20"/>
      <c r="BF291" s="20"/>
      <c r="BG291" s="20"/>
      <c r="BH291" s="23"/>
      <c r="BI291" s="20"/>
      <c r="BJ291" s="23"/>
      <c r="BK291" s="23"/>
      <c r="BL291" s="21"/>
      <c r="BM291" s="181"/>
      <c r="BN291" s="24"/>
      <c r="BO291" s="21"/>
      <c r="BP291" s="21"/>
      <c r="BQ291" s="23"/>
      <c r="BR291" s="23"/>
      <c r="BS291" s="24"/>
      <c r="BT291" s="25"/>
    </row>
    <row r="292" spans="1:72" s="22" customFormat="1" ht="162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3"/>
      <c r="O292" s="20"/>
      <c r="P292" s="23"/>
      <c r="Q292" s="23"/>
      <c r="R292" s="23"/>
      <c r="S292" s="23"/>
      <c r="T292" s="23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00"/>
      <c r="BD292" s="200"/>
      <c r="BE292" s="20"/>
      <c r="BF292" s="20"/>
      <c r="BG292" s="20"/>
      <c r="BH292" s="23"/>
      <c r="BI292" s="20"/>
      <c r="BJ292" s="20"/>
      <c r="BK292" s="23"/>
      <c r="BL292" s="21"/>
      <c r="BM292" s="181"/>
      <c r="BN292" s="24"/>
      <c r="BO292" s="21"/>
      <c r="BP292" s="21"/>
      <c r="BQ292" s="23"/>
      <c r="BR292" s="23"/>
      <c r="BS292" s="24"/>
      <c r="BT292" s="25"/>
    </row>
    <row r="293" spans="1:72" s="22" customFormat="1" ht="409.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3"/>
      <c r="O293" s="23"/>
      <c r="P293" s="23"/>
      <c r="Q293" s="23"/>
      <c r="R293" s="23"/>
      <c r="S293" s="23"/>
      <c r="T293" s="23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00"/>
      <c r="BD293" s="23"/>
      <c r="BE293" s="23"/>
      <c r="BF293" s="20"/>
      <c r="BG293" s="20"/>
      <c r="BH293" s="23"/>
      <c r="BI293" s="20"/>
      <c r="BJ293" s="20"/>
      <c r="BK293" s="23"/>
      <c r="BL293" s="21"/>
      <c r="BM293" s="181"/>
      <c r="BN293" s="24"/>
      <c r="BO293" s="21"/>
      <c r="BP293" s="21"/>
      <c r="BQ293" s="23"/>
      <c r="BR293" s="23"/>
      <c r="BS293" s="24"/>
      <c r="BT293" s="25"/>
    </row>
    <row r="294" spans="1:72" s="22" customFormat="1" ht="154.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20"/>
      <c r="N294" s="23"/>
      <c r="O294" s="23"/>
      <c r="P294" s="23"/>
      <c r="Q294" s="23"/>
      <c r="R294" s="23"/>
      <c r="S294" s="23"/>
      <c r="T294" s="23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00"/>
      <c r="BD294" s="200"/>
      <c r="BE294" s="20"/>
      <c r="BF294" s="20"/>
      <c r="BG294" s="20"/>
      <c r="BH294" s="23"/>
      <c r="BI294" s="20"/>
      <c r="BJ294" s="20"/>
      <c r="BK294" s="23"/>
      <c r="BL294" s="21"/>
      <c r="BM294" s="181"/>
      <c r="BN294" s="24"/>
      <c r="BO294" s="21"/>
      <c r="BP294" s="21"/>
      <c r="BQ294" s="23"/>
      <c r="BR294" s="23"/>
      <c r="BS294" s="24"/>
      <c r="BT294" s="25"/>
    </row>
    <row r="295" spans="1:72" s="22" customFormat="1" ht="186.7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3"/>
      <c r="O295" s="23"/>
      <c r="P295" s="23"/>
      <c r="Q295" s="23"/>
      <c r="R295" s="23"/>
      <c r="S295" s="23"/>
      <c r="T295" s="23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00"/>
      <c r="BD295" s="200"/>
      <c r="BE295" s="20"/>
      <c r="BF295" s="20"/>
      <c r="BG295" s="20"/>
      <c r="BH295" s="23"/>
      <c r="BI295" s="20"/>
      <c r="BJ295" s="20"/>
      <c r="BK295" s="23"/>
      <c r="BL295" s="21"/>
      <c r="BM295" s="181"/>
      <c r="BN295" s="24"/>
      <c r="BO295" s="21"/>
      <c r="BP295" s="21"/>
      <c r="BQ295" s="23"/>
      <c r="BR295" s="23"/>
      <c r="BS295" s="24"/>
      <c r="BT295" s="25"/>
    </row>
    <row r="296" spans="1:72" s="22" customFormat="1" ht="177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3"/>
      <c r="O296" s="23"/>
      <c r="P296" s="23"/>
      <c r="Q296" s="23"/>
      <c r="R296" s="23"/>
      <c r="S296" s="23"/>
      <c r="T296" s="23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00"/>
      <c r="BD296" s="23"/>
      <c r="BE296" s="23"/>
      <c r="BF296" s="20"/>
      <c r="BG296" s="20"/>
      <c r="BH296" s="23"/>
      <c r="BI296" s="20"/>
      <c r="BJ296" s="20"/>
      <c r="BK296" s="23"/>
      <c r="BL296" s="21"/>
      <c r="BM296" s="181"/>
      <c r="BN296" s="24"/>
      <c r="BO296" s="21"/>
      <c r="BP296" s="21"/>
      <c r="BQ296" s="23"/>
      <c r="BR296" s="23"/>
      <c r="BS296" s="24"/>
      <c r="BT296" s="25"/>
    </row>
    <row r="297" spans="1:72" s="22" customFormat="1" ht="177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3"/>
      <c r="O297" s="23"/>
      <c r="P297" s="23"/>
      <c r="Q297" s="23"/>
      <c r="R297" s="23"/>
      <c r="S297" s="23"/>
      <c r="T297" s="23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00"/>
      <c r="BD297" s="182"/>
      <c r="BE297" s="23"/>
      <c r="BF297" s="20"/>
      <c r="BG297" s="20"/>
      <c r="BH297" s="23"/>
      <c r="BI297" s="20"/>
      <c r="BJ297" s="20"/>
      <c r="BK297" s="23"/>
      <c r="BL297" s="21"/>
      <c r="BM297" s="181"/>
      <c r="BN297" s="24"/>
      <c r="BO297" s="21"/>
      <c r="BP297" s="21"/>
      <c r="BQ297" s="23"/>
      <c r="BR297" s="23"/>
      <c r="BS297" s="24"/>
      <c r="BT297" s="25"/>
    </row>
    <row r="298" spans="1:72" s="22" customFormat="1" ht="244.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3"/>
      <c r="O298" s="23"/>
      <c r="P298" s="23"/>
      <c r="Q298" s="23"/>
      <c r="R298" s="23"/>
      <c r="S298" s="23"/>
      <c r="T298" s="23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183"/>
      <c r="BD298" s="23"/>
      <c r="BE298" s="23"/>
      <c r="BF298" s="20"/>
      <c r="BG298" s="20"/>
      <c r="BH298" s="23"/>
      <c r="BI298" s="20"/>
      <c r="BJ298" s="20"/>
      <c r="BK298" s="23"/>
      <c r="BL298" s="21"/>
      <c r="BM298" s="181"/>
      <c r="BN298" s="24"/>
      <c r="BO298" s="21"/>
      <c r="BP298" s="21"/>
      <c r="BQ298" s="23"/>
      <c r="BR298" s="23"/>
      <c r="BS298" s="24"/>
      <c r="BT298" s="25"/>
    </row>
    <row r="299" spans="1:72" s="22" customFormat="1" ht="244.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3"/>
      <c r="O299" s="20"/>
      <c r="P299" s="23"/>
      <c r="Q299" s="23"/>
      <c r="R299" s="23"/>
      <c r="S299" s="23"/>
      <c r="T299" s="23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00"/>
      <c r="BD299" s="182"/>
      <c r="BE299" s="23"/>
      <c r="BF299" s="20"/>
      <c r="BG299" s="20"/>
      <c r="BH299" s="23"/>
      <c r="BI299" s="20"/>
      <c r="BJ299" s="20"/>
      <c r="BK299" s="23"/>
      <c r="BL299" s="21"/>
      <c r="BM299" s="181"/>
      <c r="BN299" s="24"/>
      <c r="BO299" s="21"/>
      <c r="BP299" s="21"/>
      <c r="BQ299" s="23"/>
      <c r="BR299" s="23"/>
      <c r="BS299" s="24"/>
      <c r="BT299" s="25"/>
    </row>
    <row r="300" spans="1:72" s="22" customFormat="1" ht="231.7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3"/>
      <c r="O300" s="23"/>
      <c r="P300" s="23"/>
      <c r="Q300" s="23"/>
      <c r="R300" s="23"/>
      <c r="S300" s="23"/>
      <c r="T300" s="23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00"/>
      <c r="BD300" s="23"/>
      <c r="BE300" s="23"/>
      <c r="BF300" s="20"/>
      <c r="BG300" s="20"/>
      <c r="BH300" s="23"/>
      <c r="BI300" s="20"/>
      <c r="BJ300" s="20"/>
      <c r="BK300" s="23"/>
      <c r="BL300" s="21"/>
      <c r="BM300" s="181"/>
      <c r="BN300" s="24"/>
      <c r="BO300" s="21"/>
      <c r="BP300" s="21"/>
      <c r="BQ300" s="23"/>
      <c r="BR300" s="23"/>
      <c r="BS300" s="24"/>
      <c r="BT300" s="25"/>
    </row>
    <row r="301" spans="1:72" s="22" customFormat="1" ht="231.7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0"/>
      <c r="O301" s="20"/>
      <c r="P301" s="20"/>
      <c r="Q301" s="21"/>
      <c r="R301" s="20"/>
      <c r="S301" s="21"/>
      <c r="T301" s="20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0"/>
      <c r="AP301" s="20"/>
      <c r="AQ301" s="20"/>
      <c r="AR301" s="21"/>
      <c r="AS301" s="21"/>
      <c r="AT301" s="21"/>
      <c r="AU301" s="21"/>
      <c r="AV301" s="21"/>
      <c r="AW301" s="21"/>
      <c r="AX301" s="21"/>
      <c r="AY301" s="21"/>
      <c r="AZ301" s="21"/>
      <c r="BA301" s="20"/>
      <c r="BB301" s="20"/>
      <c r="BC301" s="20"/>
      <c r="BD301" s="200"/>
      <c r="BE301" s="20"/>
      <c r="BF301" s="20"/>
      <c r="BG301" s="20"/>
      <c r="BH301" s="23"/>
      <c r="BI301" s="20"/>
      <c r="BJ301" s="20"/>
      <c r="BK301" s="23"/>
      <c r="BL301" s="21"/>
      <c r="BM301" s="181"/>
      <c r="BN301" s="24"/>
      <c r="BO301" s="21"/>
      <c r="BP301" s="21"/>
      <c r="BQ301" s="23"/>
      <c r="BR301" s="23"/>
      <c r="BS301" s="24"/>
      <c r="BT301" s="25"/>
    </row>
    <row r="302" spans="1:72" s="22" customFormat="1" ht="159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0"/>
      <c r="O302" s="20"/>
      <c r="P302" s="20"/>
      <c r="Q302" s="21"/>
      <c r="R302" s="20"/>
      <c r="S302" s="21"/>
      <c r="T302" s="20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00"/>
      <c r="BD302" s="200"/>
      <c r="BE302" s="20"/>
      <c r="BF302" s="20"/>
      <c r="BG302" s="20"/>
      <c r="BH302" s="23"/>
      <c r="BI302" s="20"/>
      <c r="BJ302" s="20"/>
      <c r="BK302" s="23"/>
      <c r="BL302" s="21"/>
      <c r="BM302" s="181"/>
      <c r="BN302" s="24"/>
      <c r="BO302" s="21"/>
      <c r="BP302" s="21"/>
      <c r="BQ302" s="23"/>
      <c r="BR302" s="23"/>
      <c r="BS302" s="24"/>
      <c r="BT302" s="25"/>
    </row>
    <row r="303" spans="1:72" s="22" customFormat="1" ht="159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00"/>
      <c r="BD303" s="200"/>
      <c r="BE303" s="20"/>
      <c r="BF303" s="20"/>
      <c r="BG303" s="20"/>
      <c r="BH303" s="23"/>
      <c r="BI303" s="20"/>
      <c r="BJ303" s="20"/>
      <c r="BK303" s="23"/>
      <c r="BL303" s="21"/>
      <c r="BM303" s="181"/>
      <c r="BN303" s="24"/>
      <c r="BO303" s="21"/>
      <c r="BP303" s="21"/>
      <c r="BQ303" s="23"/>
      <c r="BR303" s="23"/>
      <c r="BS303" s="24"/>
      <c r="BT303" s="25"/>
    </row>
    <row r="304" spans="1:72" s="22" customFormat="1" ht="408.7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0"/>
      <c r="AH304" s="20"/>
      <c r="AI304" s="20"/>
      <c r="AJ304" s="21"/>
      <c r="AK304" s="200"/>
      <c r="AL304" s="21"/>
      <c r="AM304" s="20"/>
      <c r="AN304" s="21"/>
      <c r="AO304" s="20"/>
      <c r="AP304" s="21"/>
      <c r="AQ304" s="21"/>
      <c r="AR304" s="21"/>
      <c r="AS304" s="200"/>
      <c r="AT304" s="21"/>
      <c r="AU304" s="21"/>
      <c r="AV304" s="21"/>
      <c r="AW304" s="21"/>
      <c r="AX304" s="21"/>
      <c r="AY304" s="21"/>
      <c r="AZ304" s="21"/>
      <c r="BA304" s="21"/>
      <c r="BB304" s="21"/>
      <c r="BC304" s="200"/>
      <c r="BD304" s="21"/>
      <c r="BE304" s="20"/>
      <c r="BF304" s="20"/>
      <c r="BG304" s="20"/>
      <c r="BH304" s="23"/>
      <c r="BI304" s="20"/>
      <c r="BJ304" s="20"/>
      <c r="BK304" s="23"/>
      <c r="BL304" s="21"/>
      <c r="BM304" s="181"/>
      <c r="BN304" s="24"/>
      <c r="BO304" s="21"/>
      <c r="BP304" s="21"/>
      <c r="BQ304" s="23"/>
      <c r="BR304" s="23"/>
      <c r="BS304" s="24"/>
      <c r="BT304" s="25"/>
    </row>
    <row r="305" spans="1:72" s="22" customFormat="1" ht="138.7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0"/>
      <c r="O305" s="20"/>
      <c r="P305" s="21"/>
      <c r="Q305" s="21"/>
      <c r="R305" s="21"/>
      <c r="S305" s="21"/>
      <c r="T305" s="20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18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00"/>
      <c r="BD305" s="200"/>
      <c r="BE305" s="20"/>
      <c r="BF305" s="20"/>
      <c r="BG305" s="20"/>
      <c r="BH305" s="23"/>
      <c r="BI305" s="20"/>
      <c r="BJ305" s="20"/>
      <c r="BK305" s="23"/>
      <c r="BL305" s="21"/>
      <c r="BM305" s="181"/>
      <c r="BN305" s="24"/>
      <c r="BO305" s="21"/>
      <c r="BP305" s="21"/>
      <c r="BQ305" s="23"/>
      <c r="BR305" s="23"/>
      <c r="BS305" s="24"/>
      <c r="BT305" s="25"/>
    </row>
    <row r="306" spans="1:72" s="22" customFormat="1" ht="138.7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18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00"/>
      <c r="BD306" s="200"/>
      <c r="BE306" s="20"/>
      <c r="BF306" s="20"/>
      <c r="BG306" s="20"/>
      <c r="BH306" s="23"/>
      <c r="BI306" s="20"/>
      <c r="BJ306" s="20"/>
      <c r="BK306" s="23"/>
      <c r="BL306" s="21"/>
      <c r="BM306" s="181"/>
      <c r="BN306" s="24"/>
      <c r="BO306" s="21"/>
      <c r="BP306" s="21"/>
      <c r="BQ306" s="23"/>
      <c r="BR306" s="23"/>
      <c r="BS306" s="24"/>
      <c r="BT306" s="25"/>
    </row>
    <row r="307" spans="1:72" s="22" customFormat="1" ht="138.7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0"/>
      <c r="M307" s="20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18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00"/>
      <c r="BD307" s="200"/>
      <c r="BE307" s="20"/>
      <c r="BF307" s="20"/>
      <c r="BG307" s="20"/>
      <c r="BH307" s="23"/>
      <c r="BI307" s="20"/>
      <c r="BJ307" s="20"/>
      <c r="BK307" s="23"/>
      <c r="BL307" s="21"/>
      <c r="BM307" s="181"/>
      <c r="BN307" s="24"/>
      <c r="BO307" s="21"/>
      <c r="BP307" s="21"/>
      <c r="BQ307" s="23"/>
      <c r="BR307" s="23"/>
      <c r="BS307" s="24"/>
      <c r="BT307" s="25"/>
    </row>
    <row r="308" spans="1:72" s="22" customFormat="1" ht="138.7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20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18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00"/>
      <c r="BD308" s="200"/>
      <c r="BE308" s="20"/>
      <c r="BF308" s="20"/>
      <c r="BG308" s="20"/>
      <c r="BH308" s="23"/>
      <c r="BI308" s="20"/>
      <c r="BJ308" s="20"/>
      <c r="BK308" s="23"/>
      <c r="BL308" s="21"/>
      <c r="BM308" s="181"/>
      <c r="BN308" s="24"/>
      <c r="BO308" s="21"/>
      <c r="BP308" s="21"/>
      <c r="BQ308" s="23"/>
      <c r="BR308" s="23"/>
      <c r="BS308" s="24"/>
      <c r="BT308" s="25"/>
    </row>
    <row r="309" spans="1:72" s="22" customFormat="1" ht="138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18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00"/>
      <c r="BD309" s="200"/>
      <c r="BE309" s="20"/>
      <c r="BF309" s="20"/>
      <c r="BG309" s="20"/>
      <c r="BH309" s="23"/>
      <c r="BI309" s="20"/>
      <c r="BJ309" s="20"/>
      <c r="BK309" s="23"/>
      <c r="BL309" s="21"/>
      <c r="BM309" s="181"/>
      <c r="BN309" s="24"/>
      <c r="BO309" s="21"/>
      <c r="BP309" s="21"/>
      <c r="BQ309" s="23"/>
      <c r="BR309" s="23"/>
      <c r="BS309" s="24"/>
      <c r="BT309" s="25"/>
    </row>
    <row r="310" spans="1:72" s="22" customFormat="1" ht="282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0"/>
      <c r="AH310" s="21"/>
      <c r="AI310" s="20"/>
      <c r="AJ310" s="21"/>
      <c r="AK310" s="200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0"/>
      <c r="BB310" s="20"/>
      <c r="BC310" s="20"/>
      <c r="BD310" s="23"/>
      <c r="BE310" s="23"/>
      <c r="BF310" s="20"/>
      <c r="BG310" s="20"/>
      <c r="BH310" s="21"/>
      <c r="BI310" s="20"/>
      <c r="BJ310" s="23"/>
      <c r="BK310" s="23"/>
      <c r="BL310" s="21"/>
      <c r="BM310" s="21"/>
      <c r="BN310" s="24"/>
      <c r="BO310" s="21"/>
      <c r="BP310" s="21"/>
      <c r="BQ310" s="23"/>
      <c r="BR310" s="23"/>
      <c r="BS310" s="24"/>
      <c r="BT310" s="25"/>
    </row>
    <row r="311" spans="1:72" s="22" customFormat="1" ht="137.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00"/>
      <c r="BD311" s="23"/>
      <c r="BE311" s="23"/>
      <c r="BF311" s="20"/>
      <c r="BG311" s="20"/>
      <c r="BH311" s="23"/>
      <c r="BI311" s="20"/>
      <c r="BJ311" s="23"/>
      <c r="BK311" s="23"/>
      <c r="BL311" s="21"/>
      <c r="BM311" s="21"/>
      <c r="BN311" s="24"/>
      <c r="BO311" s="21"/>
      <c r="BP311" s="21"/>
      <c r="BQ311" s="23"/>
      <c r="BR311" s="23"/>
      <c r="BS311" s="24"/>
      <c r="BT311" s="25"/>
    </row>
    <row r="312" spans="1:72" s="22" customFormat="1" ht="122.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00"/>
      <c r="BD312" s="23"/>
      <c r="BE312" s="23"/>
      <c r="BF312" s="20"/>
      <c r="BG312" s="20"/>
      <c r="BH312" s="23"/>
      <c r="BI312" s="20"/>
      <c r="BJ312" s="23"/>
      <c r="BK312" s="23"/>
      <c r="BL312" s="21"/>
      <c r="BM312" s="21"/>
      <c r="BN312" s="24"/>
      <c r="BO312" s="21"/>
      <c r="BP312" s="21"/>
      <c r="BQ312" s="23"/>
      <c r="BR312" s="23"/>
      <c r="BS312" s="24"/>
      <c r="BT312" s="25"/>
    </row>
    <row r="313" spans="1:72" s="22" customFormat="1" ht="122.2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199"/>
      <c r="M313" s="20"/>
      <c r="N313" s="20"/>
      <c r="O313" s="20"/>
      <c r="P313" s="20"/>
      <c r="Q313" s="20"/>
      <c r="R313" s="20"/>
      <c r="S313" s="20"/>
      <c r="T313" s="20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00"/>
      <c r="BD313" s="23"/>
      <c r="BE313" s="23"/>
      <c r="BF313" s="20"/>
      <c r="BG313" s="20"/>
      <c r="BH313" s="23"/>
      <c r="BI313" s="20"/>
      <c r="BJ313" s="23"/>
      <c r="BK313" s="23"/>
      <c r="BL313" s="21"/>
      <c r="BM313" s="21"/>
      <c r="BN313" s="24"/>
      <c r="BO313" s="21"/>
      <c r="BP313" s="21"/>
      <c r="BQ313" s="23"/>
      <c r="BR313" s="23"/>
      <c r="BS313" s="24"/>
      <c r="BT313" s="25"/>
    </row>
    <row r="314" spans="1:72" s="22" customFormat="1" ht="12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00"/>
      <c r="BD314" s="23"/>
      <c r="BE314" s="23"/>
      <c r="BF314" s="20"/>
      <c r="BG314" s="20"/>
      <c r="BH314" s="23"/>
      <c r="BI314" s="20"/>
      <c r="BJ314" s="23"/>
      <c r="BK314" s="23"/>
      <c r="BL314" s="21"/>
      <c r="BM314" s="21"/>
      <c r="BN314" s="24"/>
      <c r="BO314" s="21"/>
      <c r="BP314" s="21"/>
      <c r="BQ314" s="23"/>
      <c r="BR314" s="23"/>
      <c r="BS314" s="24"/>
      <c r="BT314" s="25"/>
    </row>
    <row r="315" spans="1:72" s="22" customFormat="1" ht="184.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00"/>
      <c r="BD315" s="21"/>
      <c r="BE315" s="21"/>
      <c r="BF315" s="20"/>
      <c r="BG315" s="20"/>
      <c r="BH315" s="23"/>
      <c r="BI315" s="20"/>
      <c r="BJ315" s="23"/>
      <c r="BK315" s="23"/>
      <c r="BL315" s="21"/>
      <c r="BM315" s="21"/>
      <c r="BN315" s="24"/>
      <c r="BO315" s="21"/>
      <c r="BP315" s="21"/>
      <c r="BQ315" s="23"/>
      <c r="BR315" s="23"/>
      <c r="BS315" s="24"/>
      <c r="BT315" s="25"/>
    </row>
    <row r="316" spans="1:72" s="22" customFormat="1" ht="184.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00"/>
      <c r="BD316" s="23"/>
      <c r="BE316" s="23"/>
      <c r="BF316" s="20"/>
      <c r="BG316" s="20"/>
      <c r="BH316" s="23"/>
      <c r="BI316" s="20"/>
      <c r="BJ316" s="23"/>
      <c r="BK316" s="23"/>
      <c r="BL316" s="21"/>
      <c r="BM316" s="21"/>
      <c r="BN316" s="24"/>
      <c r="BO316" s="21"/>
      <c r="BP316" s="21"/>
      <c r="BQ316" s="23"/>
      <c r="BR316" s="23"/>
      <c r="BS316" s="24"/>
      <c r="BT316" s="25"/>
    </row>
    <row r="317" spans="1:72" s="22" customFormat="1" ht="409.6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3"/>
      <c r="O317" s="23"/>
      <c r="P317" s="23"/>
      <c r="Q317" s="23"/>
      <c r="R317" s="23"/>
      <c r="S317" s="23"/>
      <c r="T317" s="23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00"/>
      <c r="BD317" s="23"/>
      <c r="BE317" s="23"/>
      <c r="BF317" s="20"/>
      <c r="BG317" s="20"/>
      <c r="BH317" s="23"/>
      <c r="BI317" s="20"/>
      <c r="BJ317" s="20"/>
      <c r="BK317" s="23"/>
      <c r="BL317" s="21"/>
      <c r="BM317" s="21"/>
      <c r="BN317" s="24"/>
      <c r="BO317" s="21"/>
      <c r="BP317" s="21"/>
      <c r="BQ317" s="23"/>
      <c r="BR317" s="23"/>
      <c r="BS317" s="24"/>
      <c r="BT317" s="25"/>
    </row>
    <row r="318" spans="1:72" s="22" customFormat="1" ht="204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3"/>
      <c r="O318" s="20"/>
      <c r="P318" s="23"/>
      <c r="Q318" s="23"/>
      <c r="R318" s="23"/>
      <c r="S318" s="23"/>
      <c r="T318" s="23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00"/>
      <c r="BD318" s="20"/>
      <c r="BE318" s="20"/>
      <c r="BF318" s="20"/>
      <c r="BG318" s="20"/>
      <c r="BH318" s="23"/>
      <c r="BI318" s="20"/>
      <c r="BJ318" s="20"/>
      <c r="BK318" s="23"/>
      <c r="BL318" s="21"/>
      <c r="BM318" s="21"/>
      <c r="BN318" s="24"/>
      <c r="BO318" s="21"/>
      <c r="BP318" s="21"/>
      <c r="BQ318" s="23"/>
      <c r="BR318" s="23"/>
      <c r="BS318" s="24"/>
      <c r="BT318" s="25"/>
    </row>
    <row r="319" spans="1:72" s="22" customFormat="1" ht="201.7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3"/>
      <c r="O319" s="23"/>
      <c r="P319" s="23"/>
      <c r="Q319" s="23"/>
      <c r="R319" s="23"/>
      <c r="S319" s="23"/>
      <c r="T319" s="23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181"/>
      <c r="AL319" s="21"/>
      <c r="AM319" s="21"/>
      <c r="AN319" s="21"/>
      <c r="AO319" s="21"/>
      <c r="AP319" s="21"/>
      <c r="AQ319" s="21"/>
      <c r="AR319" s="21"/>
      <c r="AS319" s="181"/>
      <c r="AT319" s="21"/>
      <c r="AU319" s="181"/>
      <c r="AV319" s="21"/>
      <c r="AW319" s="21"/>
      <c r="AX319" s="21"/>
      <c r="AY319" s="21"/>
      <c r="AZ319" s="21"/>
      <c r="BA319" s="21"/>
      <c r="BB319" s="21"/>
      <c r="BC319" s="200"/>
      <c r="BD319" s="23"/>
      <c r="BE319" s="23"/>
      <c r="BF319" s="20"/>
      <c r="BG319" s="20"/>
      <c r="BH319" s="23"/>
      <c r="BI319" s="20"/>
      <c r="BJ319" s="20"/>
      <c r="BK319" s="23"/>
      <c r="BL319" s="21"/>
      <c r="BM319" s="21"/>
      <c r="BN319" s="24"/>
      <c r="BO319" s="21"/>
      <c r="BP319" s="21"/>
      <c r="BQ319" s="23"/>
      <c r="BR319" s="23"/>
      <c r="BS319" s="24"/>
      <c r="BT319" s="25"/>
    </row>
    <row r="320" spans="1:72" s="22" customFormat="1" ht="409.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0"/>
      <c r="AH320" s="21"/>
      <c r="AI320" s="21"/>
      <c r="AJ320" s="21"/>
      <c r="AK320" s="200"/>
      <c r="AL320" s="21"/>
      <c r="AM320" s="20"/>
      <c r="AN320" s="21"/>
      <c r="AO320" s="21"/>
      <c r="AP320" s="21"/>
      <c r="AQ320" s="21"/>
      <c r="AR320" s="21"/>
      <c r="AS320" s="200"/>
      <c r="AT320" s="21"/>
      <c r="AU320" s="181"/>
      <c r="AV320" s="21"/>
      <c r="AW320" s="21"/>
      <c r="AX320" s="21"/>
      <c r="AY320" s="21"/>
      <c r="AZ320" s="21"/>
      <c r="BA320" s="21"/>
      <c r="BB320" s="21"/>
      <c r="BC320" s="200"/>
      <c r="BD320" s="21"/>
      <c r="BE320" s="21"/>
      <c r="BF320" s="20"/>
      <c r="BG320" s="20"/>
      <c r="BH320" s="23"/>
      <c r="BI320" s="20"/>
      <c r="BJ320" s="20"/>
      <c r="BK320" s="23"/>
      <c r="BL320" s="21"/>
      <c r="BM320" s="21"/>
      <c r="BN320" s="24"/>
      <c r="BO320" s="21"/>
      <c r="BP320" s="21"/>
      <c r="BQ320" s="23"/>
      <c r="BR320" s="23"/>
      <c r="BS320" s="24"/>
      <c r="BT320" s="25"/>
    </row>
    <row r="321" spans="1:72" s="22" customFormat="1" ht="152.2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181"/>
      <c r="AL321" s="21"/>
      <c r="AM321" s="21"/>
      <c r="AN321" s="21"/>
      <c r="AO321" s="21"/>
      <c r="AP321" s="21"/>
      <c r="AQ321" s="21"/>
      <c r="AR321" s="21"/>
      <c r="AS321" s="181"/>
      <c r="AT321" s="21"/>
      <c r="AU321" s="181"/>
      <c r="AV321" s="21"/>
      <c r="AW321" s="21"/>
      <c r="AX321" s="21"/>
      <c r="AY321" s="21"/>
      <c r="AZ321" s="21"/>
      <c r="BA321" s="21"/>
      <c r="BB321" s="21"/>
      <c r="BC321" s="200"/>
      <c r="BD321" s="182"/>
      <c r="BE321" s="23"/>
      <c r="BF321" s="20"/>
      <c r="BG321" s="20"/>
      <c r="BH321" s="23"/>
      <c r="BI321" s="20"/>
      <c r="BJ321" s="20"/>
      <c r="BK321" s="23"/>
      <c r="BL321" s="21"/>
      <c r="BM321" s="21"/>
      <c r="BN321" s="24"/>
      <c r="BO321" s="21"/>
      <c r="BP321" s="21"/>
      <c r="BQ321" s="23"/>
      <c r="BR321" s="23"/>
      <c r="BS321" s="24"/>
      <c r="BT321" s="25"/>
    </row>
    <row r="322" spans="1:72" s="22" customFormat="1" ht="152.2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181"/>
      <c r="AL322" s="21"/>
      <c r="AM322" s="21"/>
      <c r="AN322" s="21"/>
      <c r="AO322" s="21"/>
      <c r="AP322" s="21"/>
      <c r="AQ322" s="21"/>
      <c r="AR322" s="21"/>
      <c r="AS322" s="181"/>
      <c r="AT322" s="21"/>
      <c r="AU322" s="181"/>
      <c r="AV322" s="21"/>
      <c r="AW322" s="21"/>
      <c r="AX322" s="21"/>
      <c r="AY322" s="21"/>
      <c r="AZ322" s="21"/>
      <c r="BA322" s="21"/>
      <c r="BB322" s="21"/>
      <c r="BC322" s="200"/>
      <c r="BD322" s="182"/>
      <c r="BE322" s="23"/>
      <c r="BF322" s="20"/>
      <c r="BG322" s="20"/>
      <c r="BH322" s="23"/>
      <c r="BI322" s="20"/>
      <c r="BJ322" s="20"/>
      <c r="BK322" s="23"/>
      <c r="BL322" s="21"/>
      <c r="BM322" s="21"/>
      <c r="BN322" s="24"/>
      <c r="BO322" s="21"/>
      <c r="BP322" s="21"/>
      <c r="BQ322" s="23"/>
      <c r="BR322" s="23"/>
      <c r="BS322" s="24"/>
      <c r="BT322" s="25"/>
    </row>
    <row r="323" spans="1:72" s="22" customFormat="1" ht="152.2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181"/>
      <c r="AL323" s="21"/>
      <c r="AM323" s="21"/>
      <c r="AN323" s="21"/>
      <c r="AO323" s="21"/>
      <c r="AP323" s="21"/>
      <c r="AQ323" s="21"/>
      <c r="AR323" s="21"/>
      <c r="AS323" s="181"/>
      <c r="AT323" s="21"/>
      <c r="AU323" s="181"/>
      <c r="AV323" s="21"/>
      <c r="AW323" s="21"/>
      <c r="AX323" s="21"/>
      <c r="AY323" s="21"/>
      <c r="AZ323" s="21"/>
      <c r="BA323" s="21"/>
      <c r="BB323" s="21"/>
      <c r="BC323" s="200"/>
      <c r="BD323" s="182"/>
      <c r="BE323" s="23"/>
      <c r="BF323" s="20"/>
      <c r="BG323" s="20"/>
      <c r="BH323" s="23"/>
      <c r="BI323" s="20"/>
      <c r="BJ323" s="20"/>
      <c r="BK323" s="23"/>
      <c r="BL323" s="21"/>
      <c r="BM323" s="21"/>
      <c r="BN323" s="24"/>
      <c r="BO323" s="21"/>
      <c r="BP323" s="21"/>
      <c r="BQ323" s="23"/>
      <c r="BR323" s="23"/>
      <c r="BS323" s="24"/>
      <c r="BT323" s="25"/>
    </row>
    <row r="324" spans="1:72" s="22" customFormat="1" ht="152.2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181"/>
      <c r="AL324" s="21"/>
      <c r="AM324" s="21"/>
      <c r="AN324" s="21"/>
      <c r="AO324" s="21"/>
      <c r="AP324" s="21"/>
      <c r="AQ324" s="21"/>
      <c r="AR324" s="21"/>
      <c r="AS324" s="181"/>
      <c r="AT324" s="21"/>
      <c r="AU324" s="181"/>
      <c r="AV324" s="21"/>
      <c r="AW324" s="21"/>
      <c r="AX324" s="21"/>
      <c r="AY324" s="21"/>
      <c r="AZ324" s="21"/>
      <c r="BA324" s="21"/>
      <c r="BB324" s="21"/>
      <c r="BC324" s="200"/>
      <c r="BD324" s="182"/>
      <c r="BE324" s="23"/>
      <c r="BF324" s="20"/>
      <c r="BG324" s="20"/>
      <c r="BH324" s="23"/>
      <c r="BI324" s="20"/>
      <c r="BJ324" s="20"/>
      <c r="BK324" s="23"/>
      <c r="BL324" s="21"/>
      <c r="BM324" s="21"/>
      <c r="BN324" s="24"/>
      <c r="BO324" s="21"/>
      <c r="BP324" s="21"/>
      <c r="BQ324" s="23"/>
      <c r="BR324" s="23"/>
      <c r="BS324" s="24"/>
      <c r="BT324" s="25"/>
    </row>
    <row r="325" spans="1:72" s="22" customFormat="1" ht="152.2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181"/>
      <c r="AL325" s="21"/>
      <c r="AM325" s="21"/>
      <c r="AN325" s="21"/>
      <c r="AO325" s="21"/>
      <c r="AP325" s="21"/>
      <c r="AQ325" s="21"/>
      <c r="AR325" s="21"/>
      <c r="AS325" s="181"/>
      <c r="AT325" s="21"/>
      <c r="AU325" s="181"/>
      <c r="AV325" s="21"/>
      <c r="AW325" s="21"/>
      <c r="AX325" s="21"/>
      <c r="AY325" s="21"/>
      <c r="AZ325" s="21"/>
      <c r="BA325" s="21"/>
      <c r="BB325" s="21"/>
      <c r="BC325" s="200"/>
      <c r="BD325" s="182"/>
      <c r="BE325" s="23"/>
      <c r="BF325" s="20"/>
      <c r="BG325" s="20"/>
      <c r="BH325" s="23"/>
      <c r="BI325" s="20"/>
      <c r="BJ325" s="20"/>
      <c r="BK325" s="23"/>
      <c r="BL325" s="21"/>
      <c r="BM325" s="21"/>
      <c r="BN325" s="24"/>
      <c r="BO325" s="21"/>
      <c r="BP325" s="21"/>
      <c r="BQ325" s="23"/>
      <c r="BR325" s="23"/>
      <c r="BS325" s="24"/>
      <c r="BT325" s="25"/>
    </row>
    <row r="326" spans="1:72" s="22" customFormat="1" ht="409.6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20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0"/>
      <c r="AH326" s="21"/>
      <c r="AI326" s="21"/>
      <c r="AJ326" s="21"/>
      <c r="AK326" s="200"/>
      <c r="AL326" s="21"/>
      <c r="AM326" s="21"/>
      <c r="AN326" s="21"/>
      <c r="AO326" s="21"/>
      <c r="AP326" s="21"/>
      <c r="AQ326" s="21"/>
      <c r="AR326" s="21"/>
      <c r="AS326" s="200"/>
      <c r="AT326" s="21"/>
      <c r="AU326" s="200"/>
      <c r="AV326" s="23"/>
      <c r="AW326" s="21"/>
      <c r="AX326" s="21"/>
      <c r="AY326" s="21"/>
      <c r="AZ326" s="21"/>
      <c r="BA326" s="21"/>
      <c r="BB326" s="21"/>
      <c r="BC326" s="200"/>
      <c r="BD326" s="21"/>
      <c r="BE326" s="21"/>
      <c r="BF326" s="20"/>
      <c r="BG326" s="20"/>
      <c r="BH326" s="23"/>
      <c r="BI326" s="20"/>
      <c r="BJ326" s="20"/>
      <c r="BK326" s="23"/>
      <c r="BL326" s="21"/>
      <c r="BM326" s="21"/>
      <c r="BN326" s="24"/>
      <c r="BO326" s="21"/>
      <c r="BP326" s="21"/>
      <c r="BQ326" s="23"/>
      <c r="BR326" s="23"/>
      <c r="BS326" s="24"/>
      <c r="BT326" s="25"/>
    </row>
    <row r="327" spans="1:72" s="22" customFormat="1" ht="152.2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0"/>
      <c r="M327" s="20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0"/>
      <c r="AH327" s="23"/>
      <c r="AI327" s="20"/>
      <c r="AJ327" s="21"/>
      <c r="AK327" s="200"/>
      <c r="AL327" s="23"/>
      <c r="AM327" s="20"/>
      <c r="AN327" s="21"/>
      <c r="AO327" s="21"/>
      <c r="AP327" s="21"/>
      <c r="AQ327" s="21"/>
      <c r="AR327" s="21"/>
      <c r="AS327" s="200"/>
      <c r="AT327" s="23"/>
      <c r="AU327" s="200"/>
      <c r="AV327" s="23"/>
      <c r="AW327" s="21"/>
      <c r="AX327" s="21"/>
      <c r="AY327" s="21"/>
      <c r="AZ327" s="21"/>
      <c r="BA327" s="21"/>
      <c r="BB327" s="21"/>
      <c r="BC327" s="200"/>
      <c r="BD327" s="23"/>
      <c r="BE327" s="23"/>
      <c r="BF327" s="20"/>
      <c r="BG327" s="20"/>
      <c r="BH327" s="23"/>
      <c r="BI327" s="20"/>
      <c r="BJ327" s="20"/>
      <c r="BK327" s="23"/>
      <c r="BL327" s="21"/>
      <c r="BM327" s="21"/>
      <c r="BN327" s="24"/>
      <c r="BO327" s="21"/>
      <c r="BP327" s="21"/>
      <c r="BQ327" s="23"/>
      <c r="BR327" s="23"/>
      <c r="BS327" s="24"/>
      <c r="BT327" s="25"/>
    </row>
    <row r="328" spans="1:72" s="22" customFormat="1" ht="152.2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0"/>
      <c r="AH328" s="23"/>
      <c r="AI328" s="20"/>
      <c r="AJ328" s="21"/>
      <c r="AK328" s="200"/>
      <c r="AL328" s="23"/>
      <c r="AM328" s="20"/>
      <c r="AN328" s="21"/>
      <c r="AO328" s="21"/>
      <c r="AP328" s="21"/>
      <c r="AQ328" s="21"/>
      <c r="AR328" s="21"/>
      <c r="AS328" s="200"/>
      <c r="AT328" s="23"/>
      <c r="AU328" s="200"/>
      <c r="AV328" s="23"/>
      <c r="AW328" s="21"/>
      <c r="AX328" s="21"/>
      <c r="AY328" s="21"/>
      <c r="AZ328" s="21"/>
      <c r="BA328" s="21"/>
      <c r="BB328" s="21"/>
      <c r="BC328" s="200"/>
      <c r="BD328" s="23"/>
      <c r="BE328" s="23"/>
      <c r="BF328" s="20"/>
      <c r="BG328" s="20"/>
      <c r="BH328" s="23"/>
      <c r="BI328" s="20"/>
      <c r="BJ328" s="20"/>
      <c r="BK328" s="23"/>
      <c r="BL328" s="21"/>
      <c r="BM328" s="21"/>
      <c r="BN328" s="24"/>
      <c r="BO328" s="21"/>
      <c r="BP328" s="21"/>
      <c r="BQ328" s="23"/>
      <c r="BR328" s="23"/>
      <c r="BS328" s="24"/>
      <c r="BT328" s="25"/>
    </row>
    <row r="329" spans="1:72" s="22" customFormat="1" ht="152.2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0"/>
      <c r="AH329" s="23"/>
      <c r="AI329" s="20"/>
      <c r="AJ329" s="21"/>
      <c r="AK329" s="200"/>
      <c r="AL329" s="23"/>
      <c r="AM329" s="20"/>
      <c r="AN329" s="21"/>
      <c r="AO329" s="21"/>
      <c r="AP329" s="21"/>
      <c r="AQ329" s="21"/>
      <c r="AR329" s="21"/>
      <c r="AS329" s="200"/>
      <c r="AT329" s="23"/>
      <c r="AU329" s="200"/>
      <c r="AV329" s="23"/>
      <c r="AW329" s="21"/>
      <c r="AX329" s="21"/>
      <c r="AY329" s="21"/>
      <c r="AZ329" s="21"/>
      <c r="BA329" s="21"/>
      <c r="BB329" s="21"/>
      <c r="BC329" s="200"/>
      <c r="BD329" s="23"/>
      <c r="BE329" s="23"/>
      <c r="BF329" s="20"/>
      <c r="BG329" s="20"/>
      <c r="BH329" s="23"/>
      <c r="BI329" s="20"/>
      <c r="BJ329" s="20"/>
      <c r="BK329" s="23"/>
      <c r="BL329" s="21"/>
      <c r="BM329" s="21"/>
      <c r="BN329" s="24"/>
      <c r="BO329" s="21"/>
      <c r="BP329" s="21"/>
      <c r="BQ329" s="23"/>
      <c r="BR329" s="23"/>
      <c r="BS329" s="24"/>
      <c r="BT329" s="25"/>
    </row>
    <row r="330" spans="1:72" s="22" customFormat="1" ht="152.2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0"/>
      <c r="AH330" s="23"/>
      <c r="AI330" s="20"/>
      <c r="AJ330" s="21"/>
      <c r="AK330" s="200"/>
      <c r="AL330" s="23"/>
      <c r="AM330" s="20"/>
      <c r="AN330" s="21"/>
      <c r="AO330" s="21"/>
      <c r="AP330" s="21"/>
      <c r="AQ330" s="21"/>
      <c r="AR330" s="21"/>
      <c r="AS330" s="200"/>
      <c r="AT330" s="23"/>
      <c r="AU330" s="200"/>
      <c r="AV330" s="23"/>
      <c r="AW330" s="21"/>
      <c r="AX330" s="21"/>
      <c r="AY330" s="21"/>
      <c r="AZ330" s="21"/>
      <c r="BA330" s="21"/>
      <c r="BB330" s="21"/>
      <c r="BC330" s="200"/>
      <c r="BD330" s="23"/>
      <c r="BE330" s="23"/>
      <c r="BF330" s="20"/>
      <c r="BG330" s="20"/>
      <c r="BH330" s="23"/>
      <c r="BI330" s="20"/>
      <c r="BJ330" s="20"/>
      <c r="BK330" s="23"/>
      <c r="BL330" s="21"/>
      <c r="BM330" s="21"/>
      <c r="BN330" s="24"/>
      <c r="BO330" s="21"/>
      <c r="BP330" s="21"/>
      <c r="BQ330" s="23"/>
      <c r="BR330" s="23"/>
      <c r="BS330" s="24"/>
      <c r="BT330" s="25"/>
    </row>
    <row r="331" spans="1:72" s="22" customFormat="1" ht="349.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3"/>
      <c r="O331" s="20"/>
      <c r="P331" s="23"/>
      <c r="Q331" s="23"/>
      <c r="R331" s="23"/>
      <c r="S331" s="23"/>
      <c r="T331" s="23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0"/>
      <c r="AH331" s="23"/>
      <c r="AI331" s="23"/>
      <c r="AJ331" s="21"/>
      <c r="AK331" s="200"/>
      <c r="AL331" s="20"/>
      <c r="AM331" s="20"/>
      <c r="AN331" s="21"/>
      <c r="AO331" s="21"/>
      <c r="AP331" s="21"/>
      <c r="AQ331" s="21"/>
      <c r="AR331" s="21"/>
      <c r="AS331" s="200"/>
      <c r="AT331" s="23"/>
      <c r="AU331" s="200"/>
      <c r="AV331" s="20"/>
      <c r="AW331" s="21"/>
      <c r="AX331" s="21"/>
      <c r="AY331" s="21"/>
      <c r="AZ331" s="21"/>
      <c r="BA331" s="21"/>
      <c r="BB331" s="21"/>
      <c r="BC331" s="200"/>
      <c r="BD331" s="23"/>
      <c r="BE331" s="23"/>
      <c r="BF331" s="20"/>
      <c r="BG331" s="20"/>
      <c r="BH331" s="23"/>
      <c r="BI331" s="20"/>
      <c r="BJ331" s="20"/>
      <c r="BK331" s="23"/>
      <c r="BL331" s="21"/>
      <c r="BM331" s="21"/>
      <c r="BN331" s="24"/>
      <c r="BO331" s="21"/>
      <c r="BP331" s="21"/>
      <c r="BQ331" s="23"/>
      <c r="BR331" s="23"/>
      <c r="BS331" s="24"/>
      <c r="BT331" s="25"/>
    </row>
    <row r="332" spans="1:72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0"/>
      <c r="O332" s="20"/>
      <c r="P332" s="23"/>
      <c r="Q332" s="23"/>
      <c r="R332" s="20"/>
      <c r="S332" s="23"/>
      <c r="T332" s="23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00"/>
      <c r="BD332" s="182"/>
      <c r="BE332" s="23"/>
      <c r="BF332" s="20"/>
      <c r="BG332" s="20"/>
      <c r="BH332" s="23"/>
      <c r="BI332" s="20"/>
      <c r="BJ332" s="20"/>
      <c r="BK332" s="23"/>
      <c r="BL332" s="21"/>
      <c r="BM332" s="21"/>
      <c r="BN332" s="24"/>
      <c r="BO332" s="21"/>
      <c r="BP332" s="21"/>
      <c r="BQ332" s="23"/>
      <c r="BR332" s="23"/>
      <c r="BS332" s="24"/>
      <c r="BT332" s="25"/>
    </row>
    <row r="333" spans="1:72" s="22" customFormat="1" ht="409.6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3"/>
      <c r="O333" s="23"/>
      <c r="P333" s="23"/>
      <c r="Q333" s="23"/>
      <c r="R333" s="23"/>
      <c r="S333" s="23"/>
      <c r="T333" s="23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0"/>
      <c r="BB333" s="20"/>
      <c r="BC333" s="200"/>
      <c r="BD333" s="23"/>
      <c r="BE333" s="23"/>
      <c r="BF333" s="20"/>
      <c r="BG333" s="20"/>
      <c r="BH333" s="23"/>
      <c r="BI333" s="20"/>
      <c r="BJ333" s="20"/>
      <c r="BK333" s="23"/>
      <c r="BL333" s="21"/>
      <c r="BM333" s="21"/>
      <c r="BN333" s="24"/>
      <c r="BO333" s="21"/>
      <c r="BP333" s="21"/>
      <c r="BQ333" s="23"/>
      <c r="BR333" s="23"/>
      <c r="BS333" s="24"/>
      <c r="BT333" s="25"/>
    </row>
    <row r="334" spans="1:72" s="22" customFormat="1" ht="180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20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00"/>
      <c r="BD334" s="21"/>
      <c r="BE334" s="21"/>
      <c r="BF334" s="20"/>
      <c r="BG334" s="20"/>
      <c r="BH334" s="23"/>
      <c r="BI334" s="20"/>
      <c r="BJ334" s="20"/>
      <c r="BK334" s="23"/>
      <c r="BL334" s="21"/>
      <c r="BM334" s="21"/>
      <c r="BN334" s="24"/>
      <c r="BO334" s="21"/>
      <c r="BP334" s="21"/>
      <c r="BQ334" s="23"/>
      <c r="BR334" s="23"/>
      <c r="BS334" s="24"/>
      <c r="BT334" s="25"/>
    </row>
    <row r="335" spans="1:72" s="22" customFormat="1" ht="180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0"/>
      <c r="M335" s="20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00"/>
      <c r="BD335" s="182"/>
      <c r="BE335" s="23"/>
      <c r="BF335" s="20"/>
      <c r="BG335" s="20"/>
      <c r="BH335" s="23"/>
      <c r="BI335" s="20"/>
      <c r="BJ335" s="20"/>
      <c r="BK335" s="23"/>
      <c r="BL335" s="21"/>
      <c r="BM335" s="21"/>
      <c r="BN335" s="24"/>
      <c r="BO335" s="21"/>
      <c r="BP335" s="21"/>
      <c r="BQ335" s="23"/>
      <c r="BR335" s="23"/>
      <c r="BS335" s="24"/>
      <c r="BT335" s="25"/>
    </row>
    <row r="336" spans="1:72" s="22" customFormat="1" ht="180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0"/>
      <c r="M336" s="20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00"/>
      <c r="BD336" s="21"/>
      <c r="BE336" s="20"/>
      <c r="BF336" s="20"/>
      <c r="BG336" s="20"/>
      <c r="BH336" s="23"/>
      <c r="BI336" s="20"/>
      <c r="BJ336" s="20"/>
      <c r="BK336" s="23"/>
      <c r="BL336" s="21"/>
      <c r="BM336" s="21"/>
      <c r="BN336" s="24"/>
      <c r="BO336" s="21"/>
      <c r="BP336" s="21"/>
      <c r="BQ336" s="23"/>
      <c r="BR336" s="23"/>
      <c r="BS336" s="24"/>
      <c r="BT336" s="25"/>
    </row>
    <row r="337" spans="1:72" s="22" customFormat="1" ht="180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00"/>
      <c r="BD337" s="182"/>
      <c r="BE337" s="23"/>
      <c r="BF337" s="20"/>
      <c r="BG337" s="20"/>
      <c r="BH337" s="23"/>
      <c r="BI337" s="20"/>
      <c r="BJ337" s="20"/>
      <c r="BK337" s="23"/>
      <c r="BL337" s="21"/>
      <c r="BM337" s="21"/>
      <c r="BN337" s="24"/>
      <c r="BO337" s="21"/>
      <c r="BP337" s="21"/>
      <c r="BQ337" s="23"/>
      <c r="BR337" s="23"/>
      <c r="BS337" s="24"/>
      <c r="BT337" s="25"/>
    </row>
    <row r="338" spans="1:72" s="22" customFormat="1" ht="409.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20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00"/>
      <c r="BD338" s="21"/>
      <c r="BE338" s="21"/>
      <c r="BF338" s="20"/>
      <c r="BG338" s="20"/>
      <c r="BH338" s="23"/>
      <c r="BI338" s="20"/>
      <c r="BJ338" s="20"/>
      <c r="BK338" s="23"/>
      <c r="BL338" s="21"/>
      <c r="BM338" s="21"/>
      <c r="BN338" s="24"/>
      <c r="BO338" s="21"/>
      <c r="BP338" s="21"/>
      <c r="BQ338" s="23"/>
      <c r="BR338" s="23"/>
      <c r="BS338" s="24"/>
      <c r="BT338" s="25"/>
    </row>
    <row r="339" spans="1:72" s="22" customFormat="1" ht="144.75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20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00"/>
      <c r="BD339" s="182"/>
      <c r="BE339" s="23"/>
      <c r="BF339" s="20"/>
      <c r="BG339" s="20"/>
      <c r="BH339" s="23"/>
      <c r="BI339" s="20"/>
      <c r="BJ339" s="20"/>
      <c r="BK339" s="23"/>
      <c r="BL339" s="21"/>
      <c r="BM339" s="21"/>
      <c r="BN339" s="24"/>
      <c r="BO339" s="21"/>
      <c r="BP339" s="21"/>
      <c r="BQ339" s="23"/>
      <c r="BR339" s="23"/>
      <c r="BS339" s="24"/>
      <c r="BT339" s="25"/>
    </row>
    <row r="340" spans="1:72" s="22" customFormat="1" ht="336.7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3"/>
      <c r="O340" s="20"/>
      <c r="P340" s="23"/>
      <c r="Q340" s="23"/>
      <c r="R340" s="23"/>
      <c r="S340" s="23"/>
      <c r="T340" s="23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00"/>
      <c r="BD340" s="182"/>
      <c r="BE340" s="23"/>
      <c r="BF340" s="20"/>
      <c r="BG340" s="20"/>
      <c r="BH340" s="23"/>
      <c r="BI340" s="20"/>
      <c r="BJ340" s="20"/>
      <c r="BK340" s="23"/>
      <c r="BL340" s="21"/>
      <c r="BM340" s="21"/>
      <c r="BN340" s="24"/>
      <c r="BO340" s="21"/>
      <c r="BP340" s="21"/>
      <c r="BQ340" s="23"/>
      <c r="BR340" s="23"/>
      <c r="BS340" s="24"/>
      <c r="BT340" s="25"/>
    </row>
    <row r="341" spans="1:72" s="22" customFormat="1" ht="22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0"/>
      <c r="BB341" s="20"/>
      <c r="BC341" s="20"/>
      <c r="BD341" s="182"/>
      <c r="BE341" s="23"/>
      <c r="BF341" s="20"/>
      <c r="BG341" s="20"/>
      <c r="BH341" s="23"/>
      <c r="BI341" s="20"/>
      <c r="BJ341" s="20"/>
      <c r="BK341" s="23"/>
      <c r="BL341" s="21"/>
      <c r="BM341" s="21"/>
      <c r="BN341" s="24"/>
      <c r="BO341" s="21"/>
      <c r="BP341" s="21"/>
      <c r="BQ341" s="23"/>
      <c r="BR341" s="23"/>
      <c r="BS341" s="24"/>
      <c r="BT341" s="25"/>
    </row>
    <row r="342" spans="1:72" s="22" customFormat="1" ht="22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00"/>
      <c r="BD342" s="182"/>
      <c r="BE342" s="23"/>
      <c r="BF342" s="20"/>
      <c r="BG342" s="20"/>
      <c r="BH342" s="23"/>
      <c r="BI342" s="20"/>
      <c r="BJ342" s="20"/>
      <c r="BK342" s="23"/>
      <c r="BL342" s="21"/>
      <c r="BM342" s="21"/>
      <c r="BN342" s="24"/>
      <c r="BO342" s="21"/>
      <c r="BP342" s="21"/>
      <c r="BQ342" s="23"/>
      <c r="BR342" s="23"/>
      <c r="BS342" s="24"/>
      <c r="BT342" s="25"/>
    </row>
    <row r="343" spans="1:72" s="22" customFormat="1" ht="229.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20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00"/>
      <c r="BD343" s="21"/>
      <c r="BE343" s="21"/>
      <c r="BF343" s="20"/>
      <c r="BG343" s="20"/>
      <c r="BH343" s="23"/>
      <c r="BI343" s="20"/>
      <c r="BJ343" s="20"/>
      <c r="BK343" s="23"/>
      <c r="BL343" s="21"/>
      <c r="BM343" s="21"/>
      <c r="BN343" s="24"/>
      <c r="BO343" s="21"/>
      <c r="BP343" s="21"/>
      <c r="BQ343" s="23"/>
      <c r="BR343" s="23"/>
      <c r="BS343" s="24"/>
      <c r="BT343" s="25"/>
    </row>
    <row r="344" spans="1:72" s="22" customFormat="1" ht="152.2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181"/>
      <c r="AL344" s="21"/>
      <c r="AM344" s="21"/>
      <c r="AN344" s="21"/>
      <c r="AO344" s="21"/>
      <c r="AP344" s="21"/>
      <c r="AQ344" s="21"/>
      <c r="AR344" s="21"/>
      <c r="AS344" s="18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00"/>
      <c r="BD344" s="182"/>
      <c r="BE344" s="23"/>
      <c r="BF344" s="20"/>
      <c r="BG344" s="20"/>
      <c r="BH344" s="23"/>
      <c r="BI344" s="20"/>
      <c r="BJ344" s="20"/>
      <c r="BK344" s="23"/>
      <c r="BL344" s="21"/>
      <c r="BM344" s="21"/>
      <c r="BN344" s="24"/>
      <c r="BO344" s="21"/>
      <c r="BP344" s="21"/>
      <c r="BQ344" s="23"/>
      <c r="BR344" s="23"/>
      <c r="BS344" s="24"/>
      <c r="BT344" s="25"/>
    </row>
    <row r="345" spans="1:72" s="22" customFormat="1" ht="249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0"/>
      <c r="AH345" s="23"/>
      <c r="AI345" s="23"/>
      <c r="AJ345" s="21"/>
      <c r="AK345" s="200"/>
      <c r="AL345" s="23"/>
      <c r="AM345" s="20"/>
      <c r="AN345" s="21"/>
      <c r="AO345" s="21"/>
      <c r="AP345" s="21"/>
      <c r="AQ345" s="21"/>
      <c r="AR345" s="21"/>
      <c r="AS345" s="200"/>
      <c r="AT345" s="23"/>
      <c r="AU345" s="21"/>
      <c r="AV345" s="21"/>
      <c r="AW345" s="21"/>
      <c r="AX345" s="21"/>
      <c r="AY345" s="21"/>
      <c r="AZ345" s="21"/>
      <c r="BA345" s="21"/>
      <c r="BB345" s="21"/>
      <c r="BC345" s="200"/>
      <c r="BD345" s="21"/>
      <c r="BE345" s="21"/>
      <c r="BF345" s="20"/>
      <c r="BG345" s="20"/>
      <c r="BH345" s="23"/>
      <c r="BI345" s="20"/>
      <c r="BJ345" s="20"/>
      <c r="BK345" s="23"/>
      <c r="BL345" s="21"/>
      <c r="BM345" s="21"/>
      <c r="BN345" s="24"/>
      <c r="BO345" s="21"/>
      <c r="BP345" s="21"/>
      <c r="BQ345" s="23"/>
      <c r="BR345" s="23"/>
      <c r="BS345" s="24"/>
      <c r="BT345" s="25"/>
    </row>
    <row r="346" spans="1:72" s="22" customFormat="1" ht="249.7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0"/>
      <c r="AH346" s="23"/>
      <c r="AI346" s="23"/>
      <c r="AJ346" s="21"/>
      <c r="AK346" s="200"/>
      <c r="AL346" s="23"/>
      <c r="AM346" s="20"/>
      <c r="AN346" s="21"/>
      <c r="AO346" s="21"/>
      <c r="AP346" s="21"/>
      <c r="AQ346" s="21"/>
      <c r="AR346" s="21"/>
      <c r="AS346" s="200"/>
      <c r="AT346" s="23"/>
      <c r="AU346" s="21"/>
      <c r="AV346" s="21"/>
      <c r="AW346" s="21"/>
      <c r="AX346" s="21"/>
      <c r="AY346" s="21"/>
      <c r="AZ346" s="21"/>
      <c r="BA346" s="21"/>
      <c r="BB346" s="21"/>
      <c r="BC346" s="200"/>
      <c r="BD346" s="182"/>
      <c r="BE346" s="23"/>
      <c r="BF346" s="20"/>
      <c r="BG346" s="20"/>
      <c r="BH346" s="23"/>
      <c r="BI346" s="20"/>
      <c r="BJ346" s="20"/>
      <c r="BK346" s="23"/>
      <c r="BL346" s="21"/>
      <c r="BM346" s="21"/>
      <c r="BN346" s="24"/>
      <c r="BO346" s="21"/>
      <c r="BP346" s="21"/>
      <c r="BQ346" s="23"/>
      <c r="BR346" s="23"/>
      <c r="BS346" s="24"/>
      <c r="BT346" s="25"/>
    </row>
    <row r="347" spans="1:72" s="22" customFormat="1" ht="234.7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00"/>
      <c r="BD347" s="21"/>
      <c r="BE347" s="21"/>
      <c r="BF347" s="20"/>
      <c r="BG347" s="20"/>
      <c r="BH347" s="23"/>
      <c r="BI347" s="20"/>
      <c r="BJ347" s="20"/>
      <c r="BK347" s="23"/>
      <c r="BL347" s="21"/>
      <c r="BM347" s="21"/>
      <c r="BN347" s="24"/>
      <c r="BO347" s="21"/>
      <c r="BP347" s="21"/>
      <c r="BQ347" s="23"/>
      <c r="BR347" s="23"/>
      <c r="BS347" s="24"/>
      <c r="BT347" s="25"/>
    </row>
    <row r="348" spans="1:72" s="22" customFormat="1" ht="147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20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00"/>
      <c r="BD348" s="182"/>
      <c r="BE348" s="23"/>
      <c r="BF348" s="20"/>
      <c r="BG348" s="20"/>
      <c r="BH348" s="23"/>
      <c r="BI348" s="20"/>
      <c r="BJ348" s="20"/>
      <c r="BK348" s="23"/>
      <c r="BL348" s="21"/>
      <c r="BM348" s="21"/>
      <c r="BN348" s="24"/>
      <c r="BO348" s="21"/>
      <c r="BP348" s="21"/>
      <c r="BQ348" s="23"/>
      <c r="BR348" s="23"/>
      <c r="BS348" s="24"/>
      <c r="BT348" s="25"/>
    </row>
    <row r="349" spans="1:72" s="22" customFormat="1" ht="409.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20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00"/>
      <c r="BD349" s="21"/>
      <c r="BE349" s="21"/>
      <c r="BF349" s="20"/>
      <c r="BG349" s="20"/>
      <c r="BH349" s="23"/>
      <c r="BI349" s="20"/>
      <c r="BJ349" s="20"/>
      <c r="BK349" s="23"/>
      <c r="BL349" s="21"/>
      <c r="BM349" s="21"/>
      <c r="BN349" s="24"/>
      <c r="BO349" s="21"/>
      <c r="BP349" s="21"/>
      <c r="BQ349" s="23"/>
      <c r="BR349" s="23"/>
      <c r="BS349" s="24"/>
      <c r="BT349" s="25"/>
    </row>
    <row r="350" spans="1:72" s="22" customFormat="1" ht="152.25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00"/>
      <c r="BD350" s="182"/>
      <c r="BE350" s="23"/>
      <c r="BF350" s="20"/>
      <c r="BG350" s="20"/>
      <c r="BH350" s="23"/>
      <c r="BI350" s="20"/>
      <c r="BJ350" s="20"/>
      <c r="BK350" s="23"/>
      <c r="BL350" s="21"/>
      <c r="BM350" s="21"/>
      <c r="BN350" s="24"/>
      <c r="BO350" s="21"/>
      <c r="BP350" s="21"/>
      <c r="BQ350" s="23"/>
      <c r="BR350" s="23"/>
      <c r="BS350" s="24"/>
      <c r="BT350" s="25"/>
    </row>
    <row r="351" spans="1:72" s="22" customFormat="1" ht="409.5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00"/>
      <c r="BD351" s="21"/>
      <c r="BE351" s="21"/>
      <c r="BF351" s="20"/>
      <c r="BG351" s="20"/>
      <c r="BH351" s="23"/>
      <c r="BI351" s="20"/>
      <c r="BJ351" s="20"/>
      <c r="BK351" s="23"/>
      <c r="BL351" s="21"/>
      <c r="BM351" s="21"/>
      <c r="BN351" s="24"/>
      <c r="BO351" s="21"/>
      <c r="BP351" s="21"/>
      <c r="BQ351" s="23"/>
      <c r="BR351" s="23"/>
      <c r="BS351" s="24"/>
      <c r="BT351" s="25"/>
    </row>
    <row r="352" spans="1:72" s="22" customFormat="1" ht="14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20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00"/>
      <c r="BD352" s="182"/>
      <c r="BE352" s="23"/>
      <c r="BF352" s="20"/>
      <c r="BG352" s="20"/>
      <c r="BH352" s="23"/>
      <c r="BI352" s="20"/>
      <c r="BJ352" s="20"/>
      <c r="BK352" s="23"/>
      <c r="BL352" s="21"/>
      <c r="BM352" s="21"/>
      <c r="BN352" s="24"/>
      <c r="BO352" s="21"/>
      <c r="BP352" s="21"/>
      <c r="BQ352" s="23"/>
      <c r="BR352" s="23"/>
      <c r="BS352" s="24"/>
      <c r="BT352" s="25"/>
    </row>
    <row r="353" spans="1:72" s="22" customFormat="1" ht="141.75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00"/>
      <c r="BD353" s="21"/>
      <c r="BE353" s="20"/>
      <c r="BF353" s="20"/>
      <c r="BG353" s="20"/>
      <c r="BH353" s="23"/>
      <c r="BI353" s="20"/>
      <c r="BJ353" s="20"/>
      <c r="BK353" s="23"/>
      <c r="BL353" s="21"/>
      <c r="BM353" s="21"/>
      <c r="BN353" s="24"/>
      <c r="BO353" s="21"/>
      <c r="BP353" s="21"/>
      <c r="BQ353" s="23"/>
      <c r="BR353" s="23"/>
      <c r="BS353" s="24"/>
      <c r="BT353" s="25"/>
    </row>
    <row r="354" spans="1:72" s="22" customFormat="1" ht="141.7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20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00"/>
      <c r="BD354" s="182"/>
      <c r="BE354" s="23"/>
      <c r="BF354" s="20"/>
      <c r="BG354" s="20"/>
      <c r="BH354" s="23"/>
      <c r="BI354" s="20"/>
      <c r="BJ354" s="20"/>
      <c r="BK354" s="23"/>
      <c r="BL354" s="21"/>
      <c r="BM354" s="21"/>
      <c r="BN354" s="24"/>
      <c r="BO354" s="21"/>
      <c r="BP354" s="21"/>
      <c r="BQ354" s="23"/>
      <c r="BR354" s="23"/>
      <c r="BS354" s="24"/>
      <c r="BT354" s="25"/>
    </row>
    <row r="355" spans="1:72" s="22" customFormat="1" ht="201.7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20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0"/>
      <c r="BB355" s="20"/>
      <c r="BC355" s="200"/>
      <c r="BD355" s="21"/>
      <c r="BE355" s="21"/>
      <c r="BF355" s="20"/>
      <c r="BG355" s="20"/>
      <c r="BH355" s="23"/>
      <c r="BI355" s="20"/>
      <c r="BJ355" s="20"/>
      <c r="BK355" s="23"/>
      <c r="BL355" s="21"/>
      <c r="BM355" s="21"/>
      <c r="BN355" s="24"/>
      <c r="BO355" s="21"/>
      <c r="BP355" s="21"/>
      <c r="BQ355" s="23"/>
      <c r="BR355" s="23"/>
      <c r="BS355" s="24"/>
      <c r="BT355" s="25"/>
    </row>
    <row r="356" spans="1:72" s="22" customFormat="1" ht="124.5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00"/>
      <c r="BD356" s="182"/>
      <c r="BE356" s="23"/>
      <c r="BF356" s="20"/>
      <c r="BG356" s="20"/>
      <c r="BH356" s="23"/>
      <c r="BI356" s="20"/>
      <c r="BJ356" s="20"/>
      <c r="BK356" s="23"/>
      <c r="BL356" s="21"/>
      <c r="BM356" s="21"/>
      <c r="BN356" s="24"/>
      <c r="BO356" s="21"/>
      <c r="BP356" s="21"/>
      <c r="BQ356" s="23"/>
      <c r="BR356" s="23"/>
      <c r="BS356" s="24"/>
      <c r="BT356" s="25"/>
    </row>
    <row r="357" spans="1:72" s="22" customFormat="1" ht="124.5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20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00"/>
      <c r="BD357" s="182"/>
      <c r="BE357" s="23"/>
      <c r="BF357" s="20"/>
      <c r="BG357" s="20"/>
      <c r="BH357" s="23"/>
      <c r="BI357" s="20"/>
      <c r="BJ357" s="20"/>
      <c r="BK357" s="23"/>
      <c r="BL357" s="21"/>
      <c r="BM357" s="21"/>
      <c r="BN357" s="24"/>
      <c r="BO357" s="21"/>
      <c r="BP357" s="21"/>
      <c r="BQ357" s="23"/>
      <c r="BR357" s="23"/>
      <c r="BS357" s="24"/>
      <c r="BT357" s="25"/>
    </row>
    <row r="358" spans="1:72" s="22" customFormat="1" ht="159.75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20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00"/>
      <c r="BD358" s="21"/>
      <c r="BE358" s="21"/>
      <c r="BF358" s="20"/>
      <c r="BG358" s="20"/>
      <c r="BH358" s="23"/>
      <c r="BI358" s="20"/>
      <c r="BJ358" s="20"/>
      <c r="BK358" s="23"/>
      <c r="BL358" s="21"/>
      <c r="BM358" s="21"/>
      <c r="BN358" s="24"/>
      <c r="BO358" s="21"/>
      <c r="BP358" s="21"/>
      <c r="BQ358" s="23"/>
      <c r="BR358" s="23"/>
      <c r="BS358" s="24"/>
      <c r="BT358" s="25"/>
    </row>
    <row r="359" spans="1:72" s="22" customFormat="1" ht="159.75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00"/>
      <c r="BD359" s="182"/>
      <c r="BE359" s="23"/>
      <c r="BF359" s="20"/>
      <c r="BG359" s="20"/>
      <c r="BH359" s="23"/>
      <c r="BI359" s="20"/>
      <c r="BJ359" s="20"/>
      <c r="BK359" s="23"/>
      <c r="BL359" s="21"/>
      <c r="BM359" s="21"/>
      <c r="BN359" s="24"/>
      <c r="BO359" s="21"/>
      <c r="BP359" s="21"/>
      <c r="BQ359" s="23"/>
      <c r="BR359" s="23"/>
      <c r="BS359" s="24"/>
      <c r="BT359" s="25"/>
    </row>
    <row r="360" spans="1:72" s="22" customFormat="1" ht="409.6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20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00"/>
      <c r="BD360" s="21"/>
      <c r="BE360" s="21"/>
      <c r="BF360" s="20"/>
      <c r="BG360" s="20"/>
      <c r="BH360" s="23"/>
      <c r="BI360" s="20"/>
      <c r="BJ360" s="20"/>
      <c r="BK360" s="23"/>
      <c r="BL360" s="21"/>
      <c r="BM360" s="21"/>
      <c r="BN360" s="24"/>
      <c r="BO360" s="21"/>
      <c r="BP360" s="21"/>
      <c r="BQ360" s="23"/>
      <c r="BR360" s="23"/>
      <c r="BS360" s="24"/>
      <c r="BT360" s="25"/>
    </row>
    <row r="361" spans="1:72" s="22" customFormat="1" ht="141.7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00"/>
      <c r="BD361" s="182"/>
      <c r="BE361" s="23"/>
      <c r="BF361" s="20"/>
      <c r="BG361" s="20"/>
      <c r="BH361" s="23"/>
      <c r="BI361" s="20"/>
      <c r="BJ361" s="20"/>
      <c r="BK361" s="23"/>
      <c r="BL361" s="21"/>
      <c r="BM361" s="21"/>
      <c r="BN361" s="24"/>
      <c r="BO361" s="21"/>
      <c r="BP361" s="21"/>
      <c r="BQ361" s="23"/>
      <c r="BR361" s="23"/>
      <c r="BS361" s="24"/>
      <c r="BT361" s="25"/>
    </row>
    <row r="362" spans="1:72" s="22" customFormat="1" ht="237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20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00"/>
      <c r="BD362" s="21"/>
      <c r="BE362" s="21"/>
      <c r="BF362" s="20"/>
      <c r="BG362" s="20"/>
      <c r="BH362" s="23"/>
      <c r="BI362" s="20"/>
      <c r="BJ362" s="20"/>
      <c r="BK362" s="23"/>
      <c r="BL362" s="21"/>
      <c r="BM362" s="21"/>
      <c r="BN362" s="24"/>
      <c r="BO362" s="21"/>
      <c r="BP362" s="21"/>
      <c r="BQ362" s="23"/>
      <c r="BR362" s="23"/>
      <c r="BS362" s="24"/>
      <c r="BT362" s="25"/>
    </row>
    <row r="363" spans="1:72" s="22" customFormat="1" ht="174.7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"/>
      <c r="M363" s="20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00"/>
      <c r="BD363" s="182"/>
      <c r="BE363" s="20"/>
      <c r="BF363" s="20"/>
      <c r="BG363" s="20"/>
      <c r="BH363" s="23"/>
      <c r="BI363" s="20"/>
      <c r="BJ363" s="20"/>
      <c r="BK363" s="23"/>
      <c r="BL363" s="21"/>
      <c r="BM363" s="21"/>
      <c r="BN363" s="24"/>
      <c r="BO363" s="21"/>
      <c r="BP363" s="21"/>
      <c r="BQ363" s="23"/>
      <c r="BR363" s="23"/>
      <c r="BS363" s="24"/>
      <c r="BT363" s="25"/>
    </row>
    <row r="364" spans="1:72" s="22" customFormat="1" ht="159.7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20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0"/>
      <c r="BB364" s="20"/>
      <c r="BC364" s="200"/>
      <c r="BD364" s="21"/>
      <c r="BE364" s="21"/>
      <c r="BF364" s="20"/>
      <c r="BG364" s="20"/>
      <c r="BH364" s="23"/>
      <c r="BI364" s="20"/>
      <c r="BJ364" s="20"/>
      <c r="BK364" s="23"/>
      <c r="BL364" s="21"/>
      <c r="BM364" s="21"/>
      <c r="BN364" s="24"/>
      <c r="BO364" s="21"/>
      <c r="BP364" s="21"/>
      <c r="BQ364" s="23"/>
      <c r="BR364" s="23"/>
      <c r="BS364" s="24"/>
      <c r="BT364" s="25"/>
    </row>
    <row r="365" spans="1:72" s="22" customFormat="1" ht="159.7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00"/>
      <c r="BD365" s="182"/>
      <c r="BE365" s="23"/>
      <c r="BF365" s="20"/>
      <c r="BG365" s="20"/>
      <c r="BH365" s="23"/>
      <c r="BI365" s="20"/>
      <c r="BJ365" s="20"/>
      <c r="BK365" s="23"/>
      <c r="BL365" s="21"/>
      <c r="BM365" s="21"/>
      <c r="BN365" s="24"/>
      <c r="BO365" s="21"/>
      <c r="BP365" s="21"/>
      <c r="BQ365" s="23"/>
      <c r="BR365" s="23"/>
      <c r="BS365" s="24"/>
      <c r="BT365" s="25"/>
    </row>
    <row r="366" spans="1:72" s="22" customFormat="1" ht="159.75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20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00"/>
      <c r="BD366" s="182"/>
      <c r="BE366" s="23"/>
      <c r="BF366" s="20"/>
      <c r="BG366" s="20"/>
      <c r="BH366" s="23"/>
      <c r="BI366" s="20"/>
      <c r="BJ366" s="20"/>
      <c r="BK366" s="23"/>
      <c r="BL366" s="21"/>
      <c r="BM366" s="21"/>
      <c r="BN366" s="24"/>
      <c r="BO366" s="21"/>
      <c r="BP366" s="21"/>
      <c r="BQ366" s="23"/>
      <c r="BR366" s="23"/>
      <c r="BS366" s="24"/>
      <c r="BT366" s="25"/>
    </row>
    <row r="367" spans="1:72" s="22" customFormat="1" ht="249.75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20"/>
      <c r="N367" s="23"/>
      <c r="O367" s="23"/>
      <c r="P367" s="23"/>
      <c r="Q367" s="23"/>
      <c r="R367" s="23"/>
      <c r="S367" s="23"/>
      <c r="T367" s="23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00"/>
      <c r="BD367" s="23"/>
      <c r="BE367" s="23"/>
      <c r="BF367" s="20"/>
      <c r="BG367" s="20"/>
      <c r="BH367" s="23"/>
      <c r="BI367" s="20"/>
      <c r="BJ367" s="23"/>
      <c r="BK367" s="20"/>
      <c r="BL367" s="21"/>
      <c r="BM367" s="21"/>
      <c r="BN367" s="24"/>
      <c r="BO367" s="21"/>
      <c r="BP367" s="21"/>
      <c r="BQ367" s="23"/>
      <c r="BR367" s="23"/>
      <c r="BS367" s="24"/>
      <c r="BT367" s="25"/>
    </row>
    <row r="368" spans="1:72" s="22" customFormat="1" ht="227.2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20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0"/>
      <c r="AP368" s="23"/>
      <c r="AQ368" s="20"/>
      <c r="AR368" s="21"/>
      <c r="AS368" s="21"/>
      <c r="AT368" s="21"/>
      <c r="AU368" s="21"/>
      <c r="AV368" s="21"/>
      <c r="AW368" s="21"/>
      <c r="AX368" s="21"/>
      <c r="AY368" s="21"/>
      <c r="AZ368" s="21"/>
      <c r="BA368" s="20"/>
      <c r="BB368" s="21"/>
      <c r="BC368" s="200"/>
      <c r="BD368" s="21"/>
      <c r="BE368" s="21"/>
      <c r="BF368" s="20"/>
      <c r="BG368" s="20"/>
      <c r="BH368" s="23"/>
      <c r="BI368" s="20"/>
      <c r="BJ368" s="20"/>
      <c r="BK368" s="23"/>
      <c r="BL368" s="21"/>
      <c r="BM368" s="21"/>
      <c r="BN368" s="24"/>
      <c r="BO368" s="21"/>
      <c r="BP368" s="21"/>
      <c r="BQ368" s="23"/>
      <c r="BR368" s="23"/>
      <c r="BS368" s="24"/>
      <c r="BT368" s="25"/>
    </row>
    <row r="369" spans="1:72" s="22" customFormat="1" ht="150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20"/>
      <c r="N369" s="20"/>
      <c r="O369" s="20"/>
      <c r="P369" s="20"/>
      <c r="Q369" s="20"/>
      <c r="R369" s="20"/>
      <c r="S369" s="20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0"/>
      <c r="AP369" s="23"/>
      <c r="AQ369" s="20"/>
      <c r="AR369" s="21"/>
      <c r="AS369" s="21"/>
      <c r="AT369" s="21"/>
      <c r="AU369" s="21"/>
      <c r="AV369" s="21"/>
      <c r="AW369" s="21"/>
      <c r="AX369" s="21"/>
      <c r="AY369" s="21"/>
      <c r="AZ369" s="21"/>
      <c r="BA369" s="20"/>
      <c r="BB369" s="20"/>
      <c r="BC369" s="200"/>
      <c r="BD369" s="182"/>
      <c r="BE369" s="23"/>
      <c r="BF369" s="20"/>
      <c r="BG369" s="20"/>
      <c r="BH369" s="23"/>
      <c r="BI369" s="20"/>
      <c r="BJ369" s="20"/>
      <c r="BK369" s="23"/>
      <c r="BL369" s="21"/>
      <c r="BM369" s="21"/>
      <c r="BN369" s="24"/>
      <c r="BO369" s="21"/>
      <c r="BP369" s="21"/>
      <c r="BQ369" s="23"/>
      <c r="BR369" s="23"/>
      <c r="BS369" s="24"/>
      <c r="BT369" s="25"/>
    </row>
    <row r="370" spans="1:72" s="22" customFormat="1" ht="142.5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0"/>
      <c r="M370" s="20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0"/>
      <c r="AP370" s="23"/>
      <c r="AQ370" s="20"/>
      <c r="AR370" s="21"/>
      <c r="AS370" s="21"/>
      <c r="AT370" s="21"/>
      <c r="AU370" s="21"/>
      <c r="AV370" s="21"/>
      <c r="AW370" s="21"/>
      <c r="AX370" s="21"/>
      <c r="AY370" s="21"/>
      <c r="AZ370" s="21"/>
      <c r="BA370" s="20"/>
      <c r="BB370" s="20"/>
      <c r="BC370" s="200"/>
      <c r="BD370" s="182"/>
      <c r="BE370" s="23"/>
      <c r="BF370" s="20"/>
      <c r="BG370" s="20"/>
      <c r="BH370" s="23"/>
      <c r="BI370" s="20"/>
      <c r="BJ370" s="20"/>
      <c r="BK370" s="23"/>
      <c r="BL370" s="21"/>
      <c r="BM370" s="21"/>
      <c r="BN370" s="24"/>
      <c r="BO370" s="21"/>
      <c r="BP370" s="21"/>
      <c r="BQ370" s="23"/>
      <c r="BR370" s="23"/>
      <c r="BS370" s="24"/>
      <c r="BT370" s="25"/>
    </row>
    <row r="371" spans="1:72" s="22" customFormat="1" ht="159.7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00"/>
      <c r="AT371" s="20"/>
      <c r="AU371" s="21"/>
      <c r="AV371" s="21"/>
      <c r="AW371" s="21"/>
      <c r="AX371" s="21"/>
      <c r="AY371" s="21"/>
      <c r="AZ371" s="21"/>
      <c r="BA371" s="21"/>
      <c r="BB371" s="21"/>
      <c r="BC371" s="200"/>
      <c r="BD371" s="182"/>
      <c r="BE371" s="23"/>
      <c r="BF371" s="20"/>
      <c r="BG371" s="20"/>
      <c r="BH371" s="23"/>
      <c r="BI371" s="20"/>
      <c r="BJ371" s="20"/>
      <c r="BK371" s="23"/>
      <c r="BL371" s="21"/>
      <c r="BM371" s="21"/>
      <c r="BN371" s="24"/>
      <c r="BO371" s="21"/>
      <c r="BP371" s="21"/>
      <c r="BQ371" s="23"/>
      <c r="BR371" s="23"/>
      <c r="BS371" s="24"/>
      <c r="BT371" s="25"/>
    </row>
    <row r="372" spans="1:72" s="22" customFormat="1" ht="159.7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20"/>
      <c r="M372" s="20"/>
      <c r="N372" s="20"/>
      <c r="O372" s="20"/>
      <c r="P372" s="20"/>
      <c r="Q372" s="20"/>
      <c r="R372" s="20"/>
      <c r="S372" s="20"/>
      <c r="T372" s="20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00"/>
      <c r="BD372" s="182"/>
      <c r="BE372" s="23"/>
      <c r="BF372" s="20"/>
      <c r="BG372" s="20"/>
      <c r="BH372" s="23"/>
      <c r="BI372" s="20"/>
      <c r="BJ372" s="20"/>
      <c r="BK372" s="23"/>
      <c r="BL372" s="21"/>
      <c r="BM372" s="21"/>
      <c r="BN372" s="24"/>
      <c r="BO372" s="21"/>
      <c r="BP372" s="21"/>
      <c r="BQ372" s="23"/>
      <c r="BR372" s="23"/>
      <c r="BS372" s="24"/>
      <c r="BT372" s="25"/>
    </row>
    <row r="373" spans="1:72" s="22" customFormat="1" ht="159.7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21"/>
      <c r="M373" s="20"/>
      <c r="N373" s="20"/>
      <c r="O373" s="20"/>
      <c r="P373" s="20"/>
      <c r="Q373" s="20"/>
      <c r="R373" s="20"/>
      <c r="S373" s="20"/>
      <c r="T373" s="20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00"/>
      <c r="BD373" s="182"/>
      <c r="BE373" s="23"/>
      <c r="BF373" s="20"/>
      <c r="BG373" s="20"/>
      <c r="BH373" s="23"/>
      <c r="BI373" s="20"/>
      <c r="BJ373" s="20"/>
      <c r="BK373" s="23"/>
      <c r="BL373" s="21"/>
      <c r="BM373" s="21"/>
      <c r="BN373" s="24"/>
      <c r="BO373" s="21"/>
      <c r="BP373" s="21"/>
      <c r="BQ373" s="23"/>
      <c r="BR373" s="23"/>
      <c r="BS373" s="24"/>
      <c r="BT373" s="25"/>
    </row>
    <row r="374" spans="1:72" s="22" customFormat="1" ht="409.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20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00"/>
      <c r="BD374" s="21"/>
      <c r="BE374" s="21"/>
      <c r="BF374" s="20"/>
      <c r="BG374" s="20"/>
      <c r="BH374" s="23"/>
      <c r="BI374" s="20"/>
      <c r="BJ374" s="20"/>
      <c r="BK374" s="23"/>
      <c r="BL374" s="21"/>
      <c r="BM374" s="21"/>
      <c r="BN374" s="24"/>
      <c r="BO374" s="21"/>
      <c r="BP374" s="21"/>
      <c r="BQ374" s="23"/>
      <c r="BR374" s="23"/>
      <c r="BS374" s="24"/>
      <c r="BT374" s="25"/>
    </row>
    <row r="375" spans="1:72" s="22" customFormat="1" ht="156.7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20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00"/>
      <c r="BD375" s="182"/>
      <c r="BE375" s="23"/>
      <c r="BF375" s="20"/>
      <c r="BG375" s="20"/>
      <c r="BH375" s="23"/>
      <c r="BI375" s="20"/>
      <c r="BJ375" s="20"/>
      <c r="BK375" s="23"/>
      <c r="BL375" s="21"/>
      <c r="BM375" s="21"/>
      <c r="BN375" s="24"/>
      <c r="BO375" s="21"/>
      <c r="BP375" s="21"/>
      <c r="BQ375" s="23"/>
      <c r="BR375" s="23"/>
      <c r="BS375" s="24"/>
      <c r="BT375" s="25"/>
    </row>
    <row r="376" spans="1:72" s="22" customFormat="1" ht="409.6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20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00"/>
      <c r="BD376" s="21"/>
      <c r="BE376" s="21"/>
      <c r="BF376" s="20"/>
      <c r="BG376" s="20"/>
      <c r="BH376" s="23"/>
      <c r="BI376" s="20"/>
      <c r="BJ376" s="20"/>
      <c r="BK376" s="23"/>
      <c r="BL376" s="21"/>
      <c r="BM376" s="21"/>
      <c r="BN376" s="24"/>
      <c r="BO376" s="21"/>
      <c r="BP376" s="21"/>
      <c r="BQ376" s="23"/>
      <c r="BR376" s="23"/>
      <c r="BS376" s="24"/>
      <c r="BT376" s="25"/>
    </row>
    <row r="377" spans="1:72" s="22" customFormat="1" ht="152.25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00"/>
      <c r="BD377" s="182"/>
      <c r="BE377" s="23"/>
      <c r="BF377" s="20"/>
      <c r="BG377" s="20"/>
      <c r="BH377" s="23"/>
      <c r="BI377" s="20"/>
      <c r="BJ377" s="20"/>
      <c r="BK377" s="23"/>
      <c r="BL377" s="21"/>
      <c r="BM377" s="21"/>
      <c r="BN377" s="24"/>
      <c r="BO377" s="21"/>
      <c r="BP377" s="21"/>
      <c r="BQ377" s="23"/>
      <c r="BR377" s="23"/>
      <c r="BS377" s="24"/>
      <c r="BT377" s="25"/>
    </row>
    <row r="378" spans="1:72" s="22" customFormat="1" ht="209.2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20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00"/>
      <c r="BD378" s="21"/>
      <c r="BE378" s="21"/>
      <c r="BF378" s="20"/>
      <c r="BG378" s="20"/>
      <c r="BH378" s="23"/>
      <c r="BI378" s="20"/>
      <c r="BJ378" s="20"/>
      <c r="BK378" s="23"/>
      <c r="BL378" s="21"/>
      <c r="BM378" s="21"/>
      <c r="BN378" s="24"/>
      <c r="BO378" s="21"/>
      <c r="BP378" s="21"/>
      <c r="BQ378" s="23"/>
      <c r="BR378" s="23"/>
      <c r="BS378" s="24"/>
      <c r="BT378" s="25"/>
    </row>
    <row r="379" spans="1:72" s="22" customFormat="1" ht="209.2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20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181"/>
      <c r="AL379" s="21"/>
      <c r="AM379" s="21"/>
      <c r="AN379" s="21"/>
      <c r="AO379" s="21"/>
      <c r="AP379" s="21"/>
      <c r="AQ379" s="21"/>
      <c r="AR379" s="21"/>
      <c r="AS379" s="18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00"/>
      <c r="BD379" s="182"/>
      <c r="BE379" s="23"/>
      <c r="BF379" s="20"/>
      <c r="BG379" s="20"/>
      <c r="BH379" s="23"/>
      <c r="BI379" s="20"/>
      <c r="BJ379" s="20"/>
      <c r="BK379" s="23"/>
      <c r="BL379" s="21"/>
      <c r="BM379" s="21"/>
      <c r="BN379" s="24"/>
      <c r="BO379" s="21"/>
      <c r="BP379" s="21"/>
      <c r="BQ379" s="23"/>
      <c r="BR379" s="23"/>
      <c r="BS379" s="24"/>
      <c r="BT379" s="25"/>
    </row>
    <row r="380" spans="1:72" s="22" customFormat="1" ht="189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0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0"/>
      <c r="AH380" s="23"/>
      <c r="AI380" s="23"/>
      <c r="AJ380" s="21"/>
      <c r="AK380" s="200"/>
      <c r="AL380" s="20"/>
      <c r="AM380" s="20"/>
      <c r="AN380" s="21"/>
      <c r="AO380" s="21"/>
      <c r="AP380" s="21"/>
      <c r="AQ380" s="21"/>
      <c r="AR380" s="21"/>
      <c r="AS380" s="200"/>
      <c r="AT380" s="23"/>
      <c r="AU380" s="21"/>
      <c r="AV380" s="21"/>
      <c r="AW380" s="21"/>
      <c r="AX380" s="21"/>
      <c r="AY380" s="21"/>
      <c r="AZ380" s="21"/>
      <c r="BA380" s="21"/>
      <c r="BB380" s="21"/>
      <c r="BC380" s="200"/>
      <c r="BD380" s="21"/>
      <c r="BE380" s="21"/>
      <c r="BF380" s="20"/>
      <c r="BG380" s="20"/>
      <c r="BH380" s="23"/>
      <c r="BI380" s="20"/>
      <c r="BJ380" s="20"/>
      <c r="BK380" s="23"/>
      <c r="BL380" s="21"/>
      <c r="BM380" s="21"/>
      <c r="BN380" s="24"/>
      <c r="BO380" s="21"/>
      <c r="BP380" s="21"/>
      <c r="BQ380" s="23"/>
      <c r="BR380" s="23"/>
      <c r="BS380" s="24"/>
      <c r="BT380" s="25"/>
    </row>
    <row r="381" spans="1:72" s="22" customFormat="1" ht="189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0"/>
      <c r="AH381" s="23"/>
      <c r="AI381" s="23"/>
      <c r="AJ381" s="21"/>
      <c r="AK381" s="200"/>
      <c r="AL381" s="20"/>
      <c r="AM381" s="20"/>
      <c r="AN381" s="21"/>
      <c r="AO381" s="21"/>
      <c r="AP381" s="21"/>
      <c r="AQ381" s="21"/>
      <c r="AR381" s="21"/>
      <c r="AS381" s="200"/>
      <c r="AT381" s="23"/>
      <c r="AU381" s="21"/>
      <c r="AV381" s="21"/>
      <c r="AW381" s="21"/>
      <c r="AX381" s="21"/>
      <c r="AY381" s="21"/>
      <c r="AZ381" s="21"/>
      <c r="BA381" s="21"/>
      <c r="BB381" s="21"/>
      <c r="BC381" s="200"/>
      <c r="BD381" s="23"/>
      <c r="BE381" s="23"/>
      <c r="BF381" s="20"/>
      <c r="BG381" s="20"/>
      <c r="BH381" s="23"/>
      <c r="BI381" s="20"/>
      <c r="BJ381" s="20"/>
      <c r="BK381" s="23"/>
      <c r="BL381" s="21"/>
      <c r="BM381" s="21"/>
      <c r="BN381" s="24"/>
      <c r="BO381" s="21"/>
      <c r="BP381" s="21"/>
      <c r="BQ381" s="23"/>
      <c r="BR381" s="23"/>
      <c r="BS381" s="24"/>
      <c r="BT381" s="25"/>
    </row>
    <row r="382" spans="1:72" s="22" customFormat="1" ht="204.7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20"/>
      <c r="L382" s="20"/>
      <c r="M382" s="20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00"/>
      <c r="BD382" s="21"/>
      <c r="BE382" s="21"/>
      <c r="BF382" s="20"/>
      <c r="BG382" s="20"/>
      <c r="BH382" s="23"/>
      <c r="BI382" s="20"/>
      <c r="BJ382" s="20"/>
      <c r="BK382" s="23"/>
      <c r="BL382" s="21"/>
      <c r="BM382" s="21"/>
      <c r="BN382" s="24"/>
      <c r="BO382" s="21"/>
      <c r="BP382" s="21"/>
      <c r="BQ382" s="23"/>
      <c r="BR382" s="23"/>
      <c r="BS382" s="24"/>
      <c r="BT382" s="25"/>
    </row>
    <row r="383" spans="1:72" s="22" customFormat="1" ht="147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00"/>
      <c r="BD383" s="182"/>
      <c r="BE383" s="23"/>
      <c r="BF383" s="20"/>
      <c r="BG383" s="20"/>
      <c r="BH383" s="23"/>
      <c r="BI383" s="20"/>
      <c r="BJ383" s="20"/>
      <c r="BK383" s="23"/>
      <c r="BL383" s="21"/>
      <c r="BM383" s="21"/>
      <c r="BN383" s="24"/>
      <c r="BO383" s="21"/>
      <c r="BP383" s="21"/>
      <c r="BQ383" s="23"/>
      <c r="BR383" s="23"/>
      <c r="BS383" s="24"/>
      <c r="BT383" s="25"/>
    </row>
    <row r="384" spans="1:72" s="22" customFormat="1" ht="152.2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20"/>
      <c r="N384" s="23"/>
      <c r="O384" s="20"/>
      <c r="P384" s="23"/>
      <c r="Q384" s="23"/>
      <c r="R384" s="23"/>
      <c r="S384" s="23"/>
      <c r="T384" s="23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00"/>
      <c r="BD384" s="182"/>
      <c r="BE384" s="23"/>
      <c r="BF384" s="20"/>
      <c r="BG384" s="20"/>
      <c r="BH384" s="23"/>
      <c r="BI384" s="20"/>
      <c r="BJ384" s="20"/>
      <c r="BK384" s="23"/>
      <c r="BL384" s="21"/>
      <c r="BM384" s="21"/>
      <c r="BN384" s="24"/>
      <c r="BO384" s="21"/>
      <c r="BP384" s="21"/>
      <c r="BQ384" s="23"/>
      <c r="BR384" s="23"/>
      <c r="BS384" s="24"/>
      <c r="BT384" s="25"/>
    </row>
    <row r="385" spans="1:72" s="22" customFormat="1" ht="192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200"/>
      <c r="N385" s="20"/>
      <c r="O385" s="20"/>
      <c r="P385" s="20"/>
      <c r="Q385" s="20"/>
      <c r="R385" s="20"/>
      <c r="S385" s="20"/>
      <c r="T385" s="20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00"/>
      <c r="BD385" s="182"/>
      <c r="BE385" s="23"/>
      <c r="BF385" s="20"/>
      <c r="BG385" s="20"/>
      <c r="BH385" s="23"/>
      <c r="BI385" s="20"/>
      <c r="BJ385" s="20"/>
      <c r="BK385" s="23"/>
      <c r="BL385" s="21"/>
      <c r="BM385" s="21"/>
      <c r="BN385" s="24"/>
      <c r="BO385" s="21"/>
      <c r="BP385" s="21"/>
      <c r="BQ385" s="23"/>
      <c r="BR385" s="23"/>
      <c r="BS385" s="24"/>
      <c r="BT385" s="25"/>
    </row>
    <row r="386" spans="1:72" s="22" customFormat="1" ht="192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0"/>
      <c r="N386" s="20"/>
      <c r="O386" s="20"/>
      <c r="P386" s="20"/>
      <c r="Q386" s="20"/>
      <c r="R386" s="20"/>
      <c r="S386" s="20"/>
      <c r="T386" s="20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00"/>
      <c r="BD386" s="182"/>
      <c r="BE386" s="23"/>
      <c r="BF386" s="20"/>
      <c r="BG386" s="20"/>
      <c r="BH386" s="23"/>
      <c r="BI386" s="20"/>
      <c r="BJ386" s="20"/>
      <c r="BK386" s="23"/>
      <c r="BL386" s="21"/>
      <c r="BM386" s="21"/>
      <c r="BN386" s="24"/>
      <c r="BO386" s="21"/>
      <c r="BP386" s="21"/>
      <c r="BQ386" s="23"/>
      <c r="BR386" s="23"/>
      <c r="BS386" s="24"/>
      <c r="BT386" s="25"/>
    </row>
    <row r="387" spans="1:72" s="22" customFormat="1" ht="409.6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20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0"/>
      <c r="AH387" s="21"/>
      <c r="AI387" s="21"/>
      <c r="AJ387" s="21"/>
      <c r="AK387" s="200"/>
      <c r="AL387" s="21"/>
      <c r="AM387" s="21"/>
      <c r="AN387" s="21"/>
      <c r="AO387" s="21"/>
      <c r="AP387" s="21"/>
      <c r="AQ387" s="21"/>
      <c r="AR387" s="21"/>
      <c r="AS387" s="200"/>
      <c r="AT387" s="21"/>
      <c r="AU387" s="21"/>
      <c r="AV387" s="21"/>
      <c r="AW387" s="21"/>
      <c r="AX387" s="21"/>
      <c r="AY387" s="21"/>
      <c r="AZ387" s="21"/>
      <c r="BA387" s="21"/>
      <c r="BB387" s="21"/>
      <c r="BC387" s="200"/>
      <c r="BD387" s="21"/>
      <c r="BE387" s="21"/>
      <c r="BF387" s="20"/>
      <c r="BG387" s="20"/>
      <c r="BH387" s="23"/>
      <c r="BI387" s="20"/>
      <c r="BJ387" s="20"/>
      <c r="BK387" s="23"/>
      <c r="BL387" s="21"/>
      <c r="BM387" s="21"/>
      <c r="BN387" s="24"/>
      <c r="BO387" s="21"/>
      <c r="BP387" s="21"/>
      <c r="BQ387" s="23"/>
      <c r="BR387" s="23"/>
      <c r="BS387" s="24"/>
      <c r="BT387" s="25"/>
    </row>
    <row r="388" spans="1:72" s="22" customFormat="1" ht="192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20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00"/>
      <c r="BD388" s="182"/>
      <c r="BE388" s="23"/>
      <c r="BF388" s="20"/>
      <c r="BG388" s="20"/>
      <c r="BH388" s="23"/>
      <c r="BI388" s="20"/>
      <c r="BJ388" s="20"/>
      <c r="BK388" s="23"/>
      <c r="BL388" s="21"/>
      <c r="BM388" s="21"/>
      <c r="BN388" s="24"/>
      <c r="BO388" s="21"/>
      <c r="BP388" s="21"/>
      <c r="BQ388" s="23"/>
      <c r="BR388" s="23"/>
      <c r="BS388" s="24"/>
      <c r="BT388" s="25"/>
    </row>
    <row r="389" spans="1:72" s="22" customFormat="1" ht="192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00"/>
      <c r="BD389" s="182"/>
      <c r="BE389" s="23"/>
      <c r="BF389" s="20"/>
      <c r="BG389" s="20"/>
      <c r="BH389" s="23"/>
      <c r="BI389" s="20"/>
      <c r="BJ389" s="20"/>
      <c r="BK389" s="23"/>
      <c r="BL389" s="21"/>
      <c r="BM389" s="21"/>
      <c r="BN389" s="24"/>
      <c r="BO389" s="21"/>
      <c r="BP389" s="21"/>
      <c r="BQ389" s="23"/>
      <c r="BR389" s="23"/>
      <c r="BS389" s="24"/>
      <c r="BT389" s="25"/>
    </row>
    <row r="390" spans="1:72" s="22" customFormat="1" ht="192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00"/>
      <c r="BD390" s="182"/>
      <c r="BE390" s="23"/>
      <c r="BF390" s="20"/>
      <c r="BG390" s="20"/>
      <c r="BH390" s="23"/>
      <c r="BI390" s="20"/>
      <c r="BJ390" s="20"/>
      <c r="BK390" s="23"/>
      <c r="BL390" s="21"/>
      <c r="BM390" s="21"/>
      <c r="BN390" s="24"/>
      <c r="BO390" s="21"/>
      <c r="BP390" s="21"/>
      <c r="BQ390" s="23"/>
      <c r="BR390" s="23"/>
      <c r="BS390" s="24"/>
      <c r="BT390" s="25"/>
    </row>
    <row r="391" spans="1:72" s="22" customFormat="1" ht="192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00"/>
      <c r="BD391" s="182"/>
      <c r="BE391" s="23"/>
      <c r="BF391" s="20"/>
      <c r="BG391" s="20"/>
      <c r="BH391" s="23"/>
      <c r="BI391" s="20"/>
      <c r="BJ391" s="20"/>
      <c r="BK391" s="23"/>
      <c r="BL391" s="21"/>
      <c r="BM391" s="21"/>
      <c r="BN391" s="24"/>
      <c r="BO391" s="21"/>
      <c r="BP391" s="21"/>
      <c r="BQ391" s="23"/>
      <c r="BR391" s="23"/>
      <c r="BS391" s="24"/>
      <c r="BT391" s="25"/>
    </row>
    <row r="392" spans="1:72" s="22" customFormat="1" ht="192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0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00"/>
      <c r="BD392" s="21"/>
      <c r="BE392" s="21"/>
      <c r="BF392" s="20"/>
      <c r="BG392" s="20"/>
      <c r="BH392" s="23"/>
      <c r="BI392" s="20"/>
      <c r="BJ392" s="20"/>
      <c r="BK392" s="23"/>
      <c r="BL392" s="21"/>
      <c r="BM392" s="21"/>
      <c r="BN392" s="24"/>
      <c r="BO392" s="21"/>
      <c r="BP392" s="21"/>
      <c r="BQ392" s="23"/>
      <c r="BR392" s="23"/>
      <c r="BS392" s="24"/>
      <c r="BT392" s="25"/>
    </row>
    <row r="393" spans="1:72" s="22" customFormat="1" ht="192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20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00"/>
      <c r="BD393" s="182"/>
      <c r="BE393" s="23"/>
      <c r="BF393" s="20"/>
      <c r="BG393" s="20"/>
      <c r="BH393" s="23"/>
      <c r="BI393" s="20"/>
      <c r="BJ393" s="20"/>
      <c r="BK393" s="23"/>
      <c r="BL393" s="21"/>
      <c r="BM393" s="21"/>
      <c r="BN393" s="24"/>
      <c r="BO393" s="21"/>
      <c r="BP393" s="21"/>
      <c r="BQ393" s="23"/>
      <c r="BR393" s="23"/>
      <c r="BS393" s="24"/>
      <c r="BT393" s="25"/>
    </row>
    <row r="394" spans="1:72" s="22" customFormat="1" ht="192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200"/>
      <c r="N394" s="20"/>
      <c r="O394" s="20"/>
      <c r="P394" s="20"/>
      <c r="Q394" s="20"/>
      <c r="R394" s="20"/>
      <c r="S394" s="20"/>
      <c r="T394" s="20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00"/>
      <c r="BD394" s="182"/>
      <c r="BE394" s="23"/>
      <c r="BF394" s="20"/>
      <c r="BG394" s="20"/>
      <c r="BH394" s="23"/>
      <c r="BI394" s="20"/>
      <c r="BJ394" s="20"/>
      <c r="BK394" s="23"/>
      <c r="BL394" s="21"/>
      <c r="BM394" s="21"/>
      <c r="BN394" s="24"/>
      <c r="BO394" s="21"/>
      <c r="BP394" s="21"/>
      <c r="BQ394" s="23"/>
      <c r="BR394" s="23"/>
      <c r="BS394" s="24"/>
      <c r="BT394" s="25"/>
    </row>
    <row r="395" spans="1:72" s="22" customFormat="1" ht="19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20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00"/>
      <c r="BD395" s="21"/>
      <c r="BE395" s="20"/>
      <c r="BF395" s="20"/>
      <c r="BG395" s="20"/>
      <c r="BH395" s="23"/>
      <c r="BI395" s="20"/>
      <c r="BJ395" s="21"/>
      <c r="BK395" s="21"/>
      <c r="BL395" s="21"/>
      <c r="BM395" s="21"/>
      <c r="BN395" s="24"/>
      <c r="BO395" s="21"/>
      <c r="BP395" s="21"/>
      <c r="BQ395" s="23"/>
      <c r="BR395" s="23"/>
      <c r="BS395" s="24"/>
      <c r="BT395" s="25"/>
    </row>
    <row r="396" spans="1:72" s="22" customFormat="1" ht="192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00"/>
      <c r="BD396" s="182"/>
      <c r="BE396" s="23"/>
      <c r="BF396" s="20"/>
      <c r="BG396" s="20"/>
      <c r="BH396" s="23"/>
      <c r="BI396" s="20"/>
      <c r="BJ396" s="20"/>
      <c r="BK396" s="23"/>
      <c r="BL396" s="21"/>
      <c r="BM396" s="21"/>
      <c r="BN396" s="24"/>
      <c r="BO396" s="21"/>
      <c r="BP396" s="21"/>
      <c r="BQ396" s="23"/>
      <c r="BR396" s="23"/>
      <c r="BS396" s="24"/>
      <c r="BT396" s="25"/>
    </row>
    <row r="397" spans="1:72" s="22" customFormat="1" ht="192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20"/>
      <c r="N397" s="21"/>
      <c r="O397" s="20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00"/>
      <c r="BD397" s="182"/>
      <c r="BE397" s="23"/>
      <c r="BF397" s="20"/>
      <c r="BG397" s="20"/>
      <c r="BH397" s="23"/>
      <c r="BI397" s="20"/>
      <c r="BJ397" s="20"/>
      <c r="BK397" s="23"/>
      <c r="BL397" s="21"/>
      <c r="BM397" s="21"/>
      <c r="BN397" s="24"/>
      <c r="BO397" s="21"/>
      <c r="BP397" s="21"/>
      <c r="BQ397" s="23"/>
      <c r="BR397" s="23"/>
      <c r="BS397" s="24"/>
      <c r="BT397" s="25"/>
    </row>
    <row r="398" spans="1:72" s="22" customFormat="1" ht="409.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20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0"/>
      <c r="AH398" s="21"/>
      <c r="AI398" s="21"/>
      <c r="AJ398" s="21"/>
      <c r="AK398" s="200"/>
      <c r="AL398" s="21"/>
      <c r="AM398" s="20"/>
      <c r="AN398" s="21"/>
      <c r="AO398" s="21"/>
      <c r="AP398" s="21"/>
      <c r="AQ398" s="21"/>
      <c r="AR398" s="21"/>
      <c r="AS398" s="200"/>
      <c r="AT398" s="21"/>
      <c r="AU398" s="21"/>
      <c r="AV398" s="21"/>
      <c r="AW398" s="21"/>
      <c r="AX398" s="21"/>
      <c r="AY398" s="21"/>
      <c r="AZ398" s="21"/>
      <c r="BA398" s="21"/>
      <c r="BB398" s="21"/>
      <c r="BC398" s="200"/>
      <c r="BD398" s="21"/>
      <c r="BE398" s="21"/>
      <c r="BF398" s="20"/>
      <c r="BG398" s="20"/>
      <c r="BH398" s="23"/>
      <c r="BI398" s="20"/>
      <c r="BJ398" s="20"/>
      <c r="BK398" s="23"/>
      <c r="BL398" s="21"/>
      <c r="BM398" s="21"/>
      <c r="BN398" s="24"/>
      <c r="BO398" s="21"/>
      <c r="BP398" s="21"/>
      <c r="BQ398" s="23"/>
      <c r="BR398" s="23"/>
      <c r="BS398" s="24"/>
      <c r="BT398" s="25"/>
    </row>
    <row r="399" spans="1:72" s="22" customFormat="1" ht="192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20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00"/>
      <c r="BD399" s="182"/>
      <c r="BE399" s="23"/>
      <c r="BF399" s="20"/>
      <c r="BG399" s="20"/>
      <c r="BH399" s="23"/>
      <c r="BI399" s="20"/>
      <c r="BJ399" s="20"/>
      <c r="BK399" s="23"/>
      <c r="BL399" s="21"/>
      <c r="BM399" s="21"/>
      <c r="BN399" s="24"/>
      <c r="BO399" s="21"/>
      <c r="BP399" s="21"/>
      <c r="BQ399" s="23"/>
      <c r="BR399" s="23"/>
      <c r="BS399" s="24"/>
      <c r="BT399" s="25"/>
    </row>
    <row r="400" spans="1:72" s="22" customFormat="1" ht="192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20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00"/>
      <c r="BD400" s="182"/>
      <c r="BE400" s="23"/>
      <c r="BF400" s="20"/>
      <c r="BG400" s="20"/>
      <c r="BH400" s="23"/>
      <c r="BI400" s="20"/>
      <c r="BJ400" s="20"/>
      <c r="BK400" s="23"/>
      <c r="BL400" s="21"/>
      <c r="BM400" s="21"/>
      <c r="BN400" s="24"/>
      <c r="BO400" s="21"/>
      <c r="BP400" s="21"/>
      <c r="BQ400" s="23"/>
      <c r="BR400" s="23"/>
      <c r="BS400" s="24"/>
      <c r="BT400" s="25"/>
    </row>
    <row r="401" spans="1:72" s="22" customFormat="1" ht="192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20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00"/>
      <c r="BD401" s="182"/>
      <c r="BE401" s="23"/>
      <c r="BF401" s="20"/>
      <c r="BG401" s="20"/>
      <c r="BH401" s="23"/>
      <c r="BI401" s="20"/>
      <c r="BJ401" s="20"/>
      <c r="BK401" s="23"/>
      <c r="BL401" s="21"/>
      <c r="BM401" s="21"/>
      <c r="BN401" s="24"/>
      <c r="BO401" s="21"/>
      <c r="BP401" s="21"/>
      <c r="BQ401" s="23"/>
      <c r="BR401" s="23"/>
      <c r="BS401" s="24"/>
      <c r="BT401" s="25"/>
    </row>
    <row r="402" spans="1:72" s="22" customFormat="1" ht="192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00"/>
      <c r="BD402" s="182"/>
      <c r="BE402" s="23"/>
      <c r="BF402" s="20"/>
      <c r="BG402" s="20"/>
      <c r="BH402" s="23"/>
      <c r="BI402" s="20"/>
      <c r="BJ402" s="20"/>
      <c r="BK402" s="23"/>
      <c r="BL402" s="21"/>
      <c r="BM402" s="21"/>
      <c r="BN402" s="24"/>
      <c r="BO402" s="21"/>
      <c r="BP402" s="21"/>
      <c r="BQ402" s="23"/>
      <c r="BR402" s="23"/>
      <c r="BS402" s="24"/>
      <c r="BT402" s="25"/>
    </row>
    <row r="403" spans="1:72" s="22" customFormat="1" ht="192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0"/>
      <c r="N403" s="20"/>
      <c r="O403" s="20"/>
      <c r="P403" s="20"/>
      <c r="Q403" s="20"/>
      <c r="R403" s="20"/>
      <c r="S403" s="20"/>
      <c r="T403" s="20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00"/>
      <c r="BD403" s="182"/>
      <c r="BE403" s="23"/>
      <c r="BF403" s="20"/>
      <c r="BG403" s="20"/>
      <c r="BH403" s="23"/>
      <c r="BI403" s="20"/>
      <c r="BJ403" s="20"/>
      <c r="BK403" s="23"/>
      <c r="BL403" s="21"/>
      <c r="BM403" s="21"/>
      <c r="BN403" s="24"/>
      <c r="BO403" s="21"/>
      <c r="BP403" s="21"/>
      <c r="BQ403" s="23"/>
      <c r="BR403" s="23"/>
      <c r="BS403" s="24"/>
      <c r="BT403" s="25"/>
    </row>
    <row r="404" spans="1:72" s="22" customFormat="1" ht="192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200"/>
      <c r="N404" s="20"/>
      <c r="O404" s="20"/>
      <c r="P404" s="20"/>
      <c r="Q404" s="20"/>
      <c r="R404" s="20"/>
      <c r="S404" s="20"/>
      <c r="T404" s="20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00"/>
      <c r="BD404" s="182"/>
      <c r="BE404" s="23"/>
      <c r="BF404" s="20"/>
      <c r="BG404" s="20"/>
      <c r="BH404" s="23"/>
      <c r="BI404" s="20"/>
      <c r="BJ404" s="20"/>
      <c r="BK404" s="23"/>
      <c r="BL404" s="21"/>
      <c r="BM404" s="21"/>
      <c r="BN404" s="24"/>
      <c r="BO404" s="21"/>
      <c r="BP404" s="21"/>
      <c r="BQ404" s="23"/>
      <c r="BR404" s="23"/>
      <c r="BS404" s="24"/>
      <c r="BT404" s="25"/>
    </row>
    <row r="405" spans="1:72" s="22" customFormat="1" ht="192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20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00"/>
      <c r="AL405" s="21"/>
      <c r="AM405" s="20"/>
      <c r="AN405" s="21"/>
      <c r="AO405" s="21"/>
      <c r="AP405" s="21"/>
      <c r="AQ405" s="21"/>
      <c r="AR405" s="21"/>
      <c r="AS405" s="200"/>
      <c r="AT405" s="21"/>
      <c r="AU405" s="21"/>
      <c r="AV405" s="21"/>
      <c r="AW405" s="21"/>
      <c r="AX405" s="21"/>
      <c r="AY405" s="21"/>
      <c r="AZ405" s="21"/>
      <c r="BA405" s="21"/>
      <c r="BB405" s="21"/>
      <c r="BC405" s="200"/>
      <c r="BD405" s="21"/>
      <c r="BE405" s="21"/>
      <c r="BF405" s="20"/>
      <c r="BG405" s="20"/>
      <c r="BH405" s="23"/>
      <c r="BI405" s="20"/>
      <c r="BJ405" s="20"/>
      <c r="BK405" s="23"/>
      <c r="BL405" s="21"/>
      <c r="BM405" s="21"/>
      <c r="BN405" s="24"/>
      <c r="BO405" s="21"/>
      <c r="BP405" s="21"/>
      <c r="BQ405" s="23"/>
      <c r="BR405" s="23"/>
      <c r="BS405" s="24"/>
      <c r="BT405" s="25"/>
    </row>
    <row r="406" spans="1:72" s="22" customFormat="1" ht="192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00"/>
      <c r="BD406" s="182"/>
      <c r="BE406" s="23"/>
      <c r="BF406" s="20"/>
      <c r="BG406" s="20"/>
      <c r="BH406" s="23"/>
      <c r="BI406" s="20"/>
      <c r="BJ406" s="20"/>
      <c r="BK406" s="23"/>
      <c r="BL406" s="21"/>
      <c r="BM406" s="21"/>
      <c r="BN406" s="24"/>
      <c r="BO406" s="21"/>
      <c r="BP406" s="21"/>
      <c r="BQ406" s="23"/>
      <c r="BR406" s="23"/>
      <c r="BS406" s="24"/>
      <c r="BT406" s="25"/>
    </row>
    <row r="407" spans="1:72" s="22" customFormat="1" ht="192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"/>
      <c r="N407" s="20"/>
      <c r="O407" s="20"/>
      <c r="P407" s="20"/>
      <c r="Q407" s="20"/>
      <c r="R407" s="20"/>
      <c r="S407" s="20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00"/>
      <c r="BD407" s="182"/>
      <c r="BE407" s="23"/>
      <c r="BF407" s="20"/>
      <c r="BG407" s="20"/>
      <c r="BH407" s="23"/>
      <c r="BI407" s="20"/>
      <c r="BJ407" s="20"/>
      <c r="BK407" s="23"/>
      <c r="BL407" s="21"/>
      <c r="BM407" s="21"/>
      <c r="BN407" s="24"/>
      <c r="BO407" s="21"/>
      <c r="BP407" s="21"/>
      <c r="BQ407" s="23"/>
      <c r="BR407" s="23"/>
      <c r="BS407" s="24"/>
      <c r="BT407" s="25"/>
    </row>
    <row r="408" spans="1:72" s="22" customFormat="1" ht="192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20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00"/>
      <c r="BD408" s="182"/>
      <c r="BE408" s="23"/>
      <c r="BF408" s="20"/>
      <c r="BG408" s="20"/>
      <c r="BH408" s="23"/>
      <c r="BI408" s="20"/>
      <c r="BJ408" s="20"/>
      <c r="BK408" s="23"/>
      <c r="BL408" s="21"/>
      <c r="BM408" s="21"/>
      <c r="BN408" s="24"/>
      <c r="BO408" s="21"/>
      <c r="BP408" s="21"/>
      <c r="BQ408" s="23"/>
      <c r="BR408" s="23"/>
      <c r="BS408" s="24"/>
      <c r="BT408" s="25"/>
    </row>
    <row r="409" spans="1:72" s="22" customFormat="1" ht="192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"/>
      <c r="M409" s="200"/>
      <c r="N409" s="20"/>
      <c r="O409" s="20"/>
      <c r="P409" s="20"/>
      <c r="Q409" s="20"/>
      <c r="R409" s="20"/>
      <c r="S409" s="20"/>
      <c r="T409" s="20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00"/>
      <c r="BD409" s="182"/>
      <c r="BE409" s="23"/>
      <c r="BF409" s="20"/>
      <c r="BG409" s="20"/>
      <c r="BH409" s="23"/>
      <c r="BI409" s="20"/>
      <c r="BJ409" s="20"/>
      <c r="BK409" s="23"/>
      <c r="BL409" s="21"/>
      <c r="BM409" s="21"/>
      <c r="BN409" s="24"/>
      <c r="BO409" s="21"/>
      <c r="BP409" s="21"/>
      <c r="BQ409" s="23"/>
      <c r="BR409" s="23"/>
      <c r="BS409" s="24"/>
      <c r="BT409" s="25"/>
    </row>
    <row r="410" spans="1:72" s="22" customFormat="1" ht="192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0"/>
      <c r="N410" s="20"/>
      <c r="O410" s="20"/>
      <c r="P410" s="20"/>
      <c r="Q410" s="20"/>
      <c r="R410" s="20"/>
      <c r="S410" s="20"/>
      <c r="T410" s="20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00"/>
      <c r="BD410" s="182"/>
      <c r="BE410" s="23"/>
      <c r="BF410" s="20"/>
      <c r="BG410" s="20"/>
      <c r="BH410" s="23"/>
      <c r="BI410" s="20"/>
      <c r="BJ410" s="20"/>
      <c r="BK410" s="23"/>
      <c r="BL410" s="21"/>
      <c r="BM410" s="21"/>
      <c r="BN410" s="24"/>
      <c r="BO410" s="21"/>
      <c r="BP410" s="21"/>
      <c r="BQ410" s="23"/>
      <c r="BR410" s="23"/>
      <c r="BS410" s="24"/>
      <c r="BT410" s="25"/>
    </row>
    <row r="411" spans="1:72" s="22" customFormat="1" ht="192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200"/>
      <c r="N411" s="20"/>
      <c r="O411" s="20"/>
      <c r="P411" s="20"/>
      <c r="Q411" s="20"/>
      <c r="R411" s="20"/>
      <c r="S411" s="20"/>
      <c r="T411" s="20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00"/>
      <c r="BD411" s="182"/>
      <c r="BE411" s="23"/>
      <c r="BF411" s="20"/>
      <c r="BG411" s="20"/>
      <c r="BH411" s="23"/>
      <c r="BI411" s="20"/>
      <c r="BJ411" s="20"/>
      <c r="BK411" s="23"/>
      <c r="BL411" s="21"/>
      <c r="BM411" s="21"/>
      <c r="BN411" s="24"/>
      <c r="BO411" s="21"/>
      <c r="BP411" s="21"/>
      <c r="BQ411" s="23"/>
      <c r="BR411" s="23"/>
      <c r="BS411" s="24"/>
      <c r="BT411" s="25"/>
    </row>
    <row r="412" spans="1:72" s="22" customFormat="1" ht="209.2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20"/>
      <c r="N412" s="23"/>
      <c r="O412" s="23"/>
      <c r="P412" s="23"/>
      <c r="Q412" s="23"/>
      <c r="R412" s="23"/>
      <c r="S412" s="23"/>
      <c r="T412" s="23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00"/>
      <c r="BD412" s="23"/>
      <c r="BE412" s="23"/>
      <c r="BF412" s="20"/>
      <c r="BG412" s="20"/>
      <c r="BH412" s="23"/>
      <c r="BI412" s="20"/>
      <c r="BJ412" s="23"/>
      <c r="BK412" s="23"/>
      <c r="BL412" s="21"/>
      <c r="BM412" s="21"/>
      <c r="BN412" s="24"/>
      <c r="BO412" s="21"/>
      <c r="BP412" s="21"/>
      <c r="BQ412" s="23"/>
      <c r="BR412" s="23"/>
      <c r="BS412" s="24"/>
      <c r="BT412" s="25"/>
    </row>
    <row r="413" spans="1:72" s="22" customFormat="1" ht="162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20"/>
      <c r="N413" s="23"/>
      <c r="O413" s="20"/>
      <c r="P413" s="23"/>
      <c r="Q413" s="23"/>
      <c r="R413" s="23"/>
      <c r="S413" s="23"/>
      <c r="T413" s="23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00"/>
      <c r="BD413" s="23"/>
      <c r="BE413" s="23"/>
      <c r="BF413" s="20"/>
      <c r="BG413" s="20"/>
      <c r="BH413" s="23"/>
      <c r="BI413" s="20"/>
      <c r="BJ413" s="20"/>
      <c r="BK413" s="23"/>
      <c r="BL413" s="21"/>
      <c r="BM413" s="21"/>
      <c r="BN413" s="24"/>
      <c r="BO413" s="21"/>
      <c r="BP413" s="21"/>
      <c r="BQ413" s="23"/>
      <c r="BR413" s="23"/>
      <c r="BS413" s="24"/>
      <c r="BT413" s="25"/>
    </row>
    <row r="414" spans="1:72" s="22" customFormat="1" ht="151.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20"/>
      <c r="N414" s="23"/>
      <c r="O414" s="20"/>
      <c r="P414" s="23"/>
      <c r="Q414" s="23"/>
      <c r="R414" s="23"/>
      <c r="S414" s="23"/>
      <c r="T414" s="23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00"/>
      <c r="BD414" s="23"/>
      <c r="BE414" s="23"/>
      <c r="BF414" s="20"/>
      <c r="BG414" s="20"/>
      <c r="BH414" s="23"/>
      <c r="BI414" s="20"/>
      <c r="BJ414" s="20"/>
      <c r="BK414" s="23"/>
      <c r="BL414" s="21"/>
      <c r="BM414" s="21"/>
      <c r="BN414" s="24"/>
      <c r="BO414" s="21"/>
      <c r="BP414" s="21"/>
      <c r="BQ414" s="23"/>
      <c r="BR414" s="23"/>
      <c r="BS414" s="24"/>
      <c r="BT414" s="25"/>
    </row>
    <row r="415" spans="1:72" s="22" customFormat="1" ht="214.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20"/>
      <c r="N415" s="23"/>
      <c r="O415" s="23"/>
      <c r="P415" s="23"/>
      <c r="Q415" s="23"/>
      <c r="R415" s="23"/>
      <c r="S415" s="23"/>
      <c r="T415" s="23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00"/>
      <c r="BD415" s="23"/>
      <c r="BE415" s="23"/>
      <c r="BF415" s="20"/>
      <c r="BG415" s="20"/>
      <c r="BH415" s="23"/>
      <c r="BI415" s="20"/>
      <c r="BJ415" s="20"/>
      <c r="BK415" s="23"/>
      <c r="BL415" s="21"/>
      <c r="BM415" s="21"/>
      <c r="BN415" s="24"/>
      <c r="BO415" s="21"/>
      <c r="BP415" s="21"/>
      <c r="BQ415" s="23"/>
      <c r="BR415" s="23"/>
      <c r="BS415" s="24"/>
      <c r="BT415" s="25"/>
    </row>
    <row r="416" spans="1:72" s="22" customFormat="1" ht="409.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20"/>
      <c r="N416" s="23"/>
      <c r="O416" s="23"/>
      <c r="P416" s="23"/>
      <c r="Q416" s="23"/>
      <c r="R416" s="23"/>
      <c r="S416" s="23"/>
      <c r="T416" s="23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0"/>
      <c r="AH416" s="23"/>
      <c r="AI416" s="20"/>
      <c r="AJ416" s="21"/>
      <c r="AK416" s="200"/>
      <c r="AL416" s="23"/>
      <c r="AM416" s="20"/>
      <c r="AN416" s="21"/>
      <c r="AO416" s="21"/>
      <c r="AP416" s="21"/>
      <c r="AQ416" s="21"/>
      <c r="AR416" s="21"/>
      <c r="AS416" s="200"/>
      <c r="AT416" s="23"/>
      <c r="AU416" s="21"/>
      <c r="AV416" s="21"/>
      <c r="AW416" s="21"/>
      <c r="AX416" s="21"/>
      <c r="AY416" s="21"/>
      <c r="AZ416" s="21"/>
      <c r="BA416" s="21"/>
      <c r="BB416" s="21"/>
      <c r="BC416" s="200"/>
      <c r="BD416" s="23"/>
      <c r="BE416" s="23"/>
      <c r="BF416" s="20"/>
      <c r="BG416" s="20"/>
      <c r="BH416" s="23"/>
      <c r="BI416" s="20"/>
      <c r="BJ416" s="20"/>
      <c r="BK416" s="23"/>
      <c r="BL416" s="21"/>
      <c r="BM416" s="21"/>
      <c r="BN416" s="24"/>
      <c r="BO416" s="21"/>
      <c r="BP416" s="21"/>
      <c r="BQ416" s="23"/>
      <c r="BR416" s="23"/>
      <c r="BS416" s="24"/>
      <c r="BT416" s="25"/>
    </row>
    <row r="417" spans="1:72" s="22" customFormat="1" ht="126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20"/>
      <c r="N417" s="23"/>
      <c r="O417" s="23"/>
      <c r="P417" s="23"/>
      <c r="Q417" s="23"/>
      <c r="R417" s="23"/>
      <c r="S417" s="23"/>
      <c r="T417" s="23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00"/>
      <c r="BD417" s="182"/>
      <c r="BE417" s="23"/>
      <c r="BF417" s="20"/>
      <c r="BG417" s="20"/>
      <c r="BH417" s="23"/>
      <c r="BI417" s="20"/>
      <c r="BJ417" s="20"/>
      <c r="BK417" s="23"/>
      <c r="BL417" s="21"/>
      <c r="BM417" s="21"/>
      <c r="BN417" s="24"/>
      <c r="BO417" s="21"/>
      <c r="BP417" s="21"/>
      <c r="BQ417" s="23"/>
      <c r="BR417" s="23"/>
      <c r="BS417" s="24"/>
      <c r="BT417" s="25"/>
    </row>
    <row r="418" spans="1:72" s="22" customFormat="1" ht="126.7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3"/>
      <c r="O418" s="23"/>
      <c r="P418" s="23"/>
      <c r="Q418" s="23"/>
      <c r="R418" s="23"/>
      <c r="S418" s="23"/>
      <c r="T418" s="23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00"/>
      <c r="BD418" s="182"/>
      <c r="BE418" s="23"/>
      <c r="BF418" s="20"/>
      <c r="BG418" s="20"/>
      <c r="BH418" s="23"/>
      <c r="BI418" s="20"/>
      <c r="BJ418" s="20"/>
      <c r="BK418" s="23"/>
      <c r="BL418" s="21"/>
      <c r="BM418" s="21"/>
      <c r="BN418" s="24"/>
      <c r="BO418" s="21"/>
      <c r="BP418" s="21"/>
      <c r="BQ418" s="23"/>
      <c r="BR418" s="23"/>
      <c r="BS418" s="24"/>
      <c r="BT418" s="25"/>
    </row>
    <row r="419" spans="1:72" s="22" customFormat="1" ht="126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66"/>
      <c r="L419" s="66"/>
      <c r="M419" s="66"/>
      <c r="N419" s="28"/>
      <c r="O419" s="66"/>
      <c r="P419" s="66"/>
      <c r="Q419" s="66"/>
      <c r="R419" s="66"/>
      <c r="S419" s="66"/>
      <c r="T419" s="28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00"/>
      <c r="BD419" s="182"/>
      <c r="BE419" s="23"/>
      <c r="BF419" s="20"/>
      <c r="BG419" s="20"/>
      <c r="BH419" s="23"/>
      <c r="BI419" s="20"/>
      <c r="BJ419" s="20"/>
      <c r="BK419" s="23"/>
      <c r="BL419" s="21"/>
      <c r="BM419" s="21"/>
      <c r="BN419" s="24"/>
      <c r="BO419" s="21"/>
      <c r="BP419" s="21"/>
      <c r="BQ419" s="23"/>
      <c r="BR419" s="23"/>
      <c r="BS419" s="24"/>
      <c r="BT419" s="25"/>
    </row>
    <row r="420" spans="1:72" s="22" customFormat="1" ht="126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20"/>
      <c r="N420" s="23"/>
      <c r="O420" s="23"/>
      <c r="P420" s="23"/>
      <c r="Q420" s="23"/>
      <c r="R420" s="23"/>
      <c r="S420" s="23"/>
      <c r="T420" s="23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00"/>
      <c r="BD420" s="182"/>
      <c r="BE420" s="23"/>
      <c r="BF420" s="20"/>
      <c r="BG420" s="20"/>
      <c r="BH420" s="23"/>
      <c r="BI420" s="20"/>
      <c r="BJ420" s="20"/>
      <c r="BK420" s="23"/>
      <c r="BL420" s="21"/>
      <c r="BM420" s="21"/>
      <c r="BN420" s="24"/>
      <c r="BO420" s="21"/>
      <c r="BP420" s="21"/>
      <c r="BQ420" s="23"/>
      <c r="BR420" s="23"/>
      <c r="BS420" s="24"/>
      <c r="BT420" s="25"/>
    </row>
    <row r="421" spans="1:72" s="22" customFormat="1" ht="239.2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20"/>
      <c r="N421" s="23"/>
      <c r="O421" s="23"/>
      <c r="P421" s="23"/>
      <c r="Q421" s="23"/>
      <c r="R421" s="23"/>
      <c r="S421" s="23"/>
      <c r="T421" s="23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00"/>
      <c r="BD421" s="23"/>
      <c r="BE421" s="23"/>
      <c r="BF421" s="20"/>
      <c r="BG421" s="20"/>
      <c r="BH421" s="23"/>
      <c r="BI421" s="20"/>
      <c r="BJ421" s="20"/>
      <c r="BK421" s="23"/>
      <c r="BL421" s="21"/>
      <c r="BM421" s="21"/>
      <c r="BN421" s="24"/>
      <c r="BO421" s="21"/>
      <c r="BP421" s="21"/>
      <c r="BQ421" s="23"/>
      <c r="BR421" s="23"/>
      <c r="BS421" s="24"/>
      <c r="BT421" s="25"/>
    </row>
    <row r="422" spans="1:72" s="22" customFormat="1" ht="154.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"/>
      <c r="N422" s="23"/>
      <c r="O422" s="20"/>
      <c r="P422" s="23"/>
      <c r="Q422" s="23"/>
      <c r="R422" s="23"/>
      <c r="S422" s="23"/>
      <c r="T422" s="23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181"/>
      <c r="AL422" s="21"/>
      <c r="AM422" s="21"/>
      <c r="AN422" s="21"/>
      <c r="AO422" s="21"/>
      <c r="AP422" s="21"/>
      <c r="AQ422" s="21"/>
      <c r="AR422" s="21"/>
      <c r="AS422" s="18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00"/>
      <c r="BD422" s="182"/>
      <c r="BE422" s="23"/>
      <c r="BF422" s="20"/>
      <c r="BG422" s="20"/>
      <c r="BH422" s="23"/>
      <c r="BI422" s="20"/>
      <c r="BJ422" s="20"/>
      <c r="BK422" s="23"/>
      <c r="BL422" s="21"/>
      <c r="BM422" s="21"/>
      <c r="BN422" s="24"/>
      <c r="BO422" s="21"/>
      <c r="BP422" s="21"/>
      <c r="BQ422" s="23"/>
      <c r="BR422" s="23"/>
      <c r="BS422" s="24"/>
      <c r="BT422" s="25"/>
    </row>
    <row r="423" spans="1:72" s="22" customFormat="1" ht="219.75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20"/>
      <c r="N423" s="23"/>
      <c r="O423" s="20"/>
      <c r="P423" s="23"/>
      <c r="Q423" s="23"/>
      <c r="R423" s="23"/>
      <c r="S423" s="23"/>
      <c r="T423" s="23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0"/>
      <c r="AH423" s="23"/>
      <c r="AI423" s="23"/>
      <c r="AJ423" s="21"/>
      <c r="AK423" s="200"/>
      <c r="AL423" s="20"/>
      <c r="AM423" s="20"/>
      <c r="AN423" s="21"/>
      <c r="AO423" s="21"/>
      <c r="AP423" s="21"/>
      <c r="AQ423" s="21"/>
      <c r="AR423" s="21"/>
      <c r="AS423" s="200"/>
      <c r="AT423" s="23"/>
      <c r="AU423" s="21"/>
      <c r="AV423" s="21"/>
      <c r="AW423" s="21"/>
      <c r="AX423" s="21"/>
      <c r="AY423" s="21"/>
      <c r="AZ423" s="21"/>
      <c r="BA423" s="21"/>
      <c r="BB423" s="21"/>
      <c r="BC423" s="200"/>
      <c r="BD423" s="23"/>
      <c r="BE423" s="23"/>
      <c r="BF423" s="20"/>
      <c r="BG423" s="20"/>
      <c r="BH423" s="23"/>
      <c r="BI423" s="20"/>
      <c r="BJ423" s="20"/>
      <c r="BK423" s="23"/>
      <c r="BL423" s="21"/>
      <c r="BM423" s="21"/>
      <c r="BN423" s="24"/>
      <c r="BO423" s="21"/>
      <c r="BP423" s="21"/>
      <c r="BQ423" s="23"/>
      <c r="BR423" s="23"/>
      <c r="BS423" s="24"/>
      <c r="BT423" s="25"/>
    </row>
    <row r="424" spans="1:72" s="22" customFormat="1" ht="409.6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20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0"/>
      <c r="AH424" s="21"/>
      <c r="AI424" s="21"/>
      <c r="AJ424" s="21"/>
      <c r="AK424" s="200"/>
      <c r="AL424" s="21"/>
      <c r="AM424" s="21"/>
      <c r="AN424" s="21"/>
      <c r="AO424" s="21"/>
      <c r="AP424" s="21"/>
      <c r="AQ424" s="21"/>
      <c r="AR424" s="21"/>
      <c r="AS424" s="200"/>
      <c r="AT424" s="21"/>
      <c r="AU424" s="21"/>
      <c r="AV424" s="21"/>
      <c r="AW424" s="21"/>
      <c r="AX424" s="21"/>
      <c r="AY424" s="21"/>
      <c r="AZ424" s="21"/>
      <c r="BA424" s="21"/>
      <c r="BB424" s="21"/>
      <c r="BC424" s="200"/>
      <c r="BD424" s="21"/>
      <c r="BE424" s="21"/>
      <c r="BF424" s="20"/>
      <c r="BG424" s="20"/>
      <c r="BH424" s="23"/>
      <c r="BI424" s="20"/>
      <c r="BJ424" s="20"/>
      <c r="BK424" s="23"/>
      <c r="BL424" s="21"/>
      <c r="BM424" s="21"/>
      <c r="BN424" s="24"/>
      <c r="BO424" s="21"/>
      <c r="BP424" s="21"/>
      <c r="BQ424" s="23"/>
      <c r="BR424" s="23"/>
      <c r="BS424" s="24"/>
      <c r="BT424" s="25"/>
    </row>
    <row r="425" spans="1:72" s="22" customFormat="1" ht="162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20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00"/>
      <c r="BD425" s="23"/>
      <c r="BE425" s="23"/>
      <c r="BF425" s="20"/>
      <c r="BG425" s="20"/>
      <c r="BH425" s="23"/>
      <c r="BI425" s="20"/>
      <c r="BJ425" s="20"/>
      <c r="BK425" s="23"/>
      <c r="BL425" s="21"/>
      <c r="BM425" s="21"/>
      <c r="BN425" s="24"/>
      <c r="BO425" s="21"/>
      <c r="BP425" s="21"/>
      <c r="BQ425" s="23"/>
      <c r="BR425" s="23"/>
      <c r="BS425" s="24"/>
      <c r="BT425" s="25"/>
    </row>
    <row r="426" spans="1:72" s="22" customFormat="1" ht="151.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20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00"/>
      <c r="BD426" s="182"/>
      <c r="BE426" s="23"/>
      <c r="BF426" s="20"/>
      <c r="BG426" s="20"/>
      <c r="BH426" s="23"/>
      <c r="BI426" s="20"/>
      <c r="BJ426" s="20"/>
      <c r="BK426" s="23"/>
      <c r="BL426" s="21"/>
      <c r="BM426" s="21"/>
      <c r="BN426" s="24"/>
      <c r="BO426" s="21"/>
      <c r="BP426" s="21"/>
      <c r="BQ426" s="23"/>
      <c r="BR426" s="23"/>
      <c r="BS426" s="24"/>
      <c r="BT426" s="25"/>
    </row>
    <row r="427" spans="1:72" s="22" customFormat="1" ht="136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00"/>
      <c r="BD427" s="23"/>
      <c r="BE427" s="23"/>
      <c r="BF427" s="20"/>
      <c r="BG427" s="20"/>
      <c r="BH427" s="23"/>
      <c r="BI427" s="20"/>
      <c r="BJ427" s="23"/>
      <c r="BK427" s="23"/>
      <c r="BL427" s="21"/>
      <c r="BM427" s="21"/>
      <c r="BN427" s="24"/>
      <c r="BO427" s="21"/>
      <c r="BP427" s="21"/>
      <c r="BQ427" s="23"/>
      <c r="BR427" s="23"/>
      <c r="BS427" s="24"/>
      <c r="BT427" s="25"/>
    </row>
    <row r="428" spans="1:72" s="22" customFormat="1" ht="149.2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00"/>
      <c r="BD428" s="182"/>
      <c r="BE428" s="23"/>
      <c r="BF428" s="20"/>
      <c r="BG428" s="20"/>
      <c r="BH428" s="23"/>
      <c r="BI428" s="20"/>
      <c r="BJ428" s="20"/>
      <c r="BK428" s="23"/>
      <c r="BL428" s="21"/>
      <c r="BM428" s="21"/>
      <c r="BN428" s="24"/>
      <c r="BO428" s="21"/>
      <c r="BP428" s="21"/>
      <c r="BQ428" s="23"/>
      <c r="BR428" s="23"/>
      <c r="BS428" s="24"/>
      <c r="BT428" s="25"/>
    </row>
    <row r="429" spans="1:72" s="22" customFormat="1" ht="211.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20"/>
      <c r="N429" s="23"/>
      <c r="O429" s="20"/>
      <c r="P429" s="23"/>
      <c r="Q429" s="23"/>
      <c r="R429" s="23"/>
      <c r="S429" s="23"/>
      <c r="T429" s="23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00"/>
      <c r="BD429" s="182"/>
      <c r="BE429" s="23"/>
      <c r="BF429" s="20"/>
      <c r="BG429" s="20"/>
      <c r="BH429" s="23"/>
      <c r="BI429" s="20"/>
      <c r="BJ429" s="20"/>
      <c r="BK429" s="23"/>
      <c r="BL429" s="21"/>
      <c r="BM429" s="21"/>
      <c r="BN429" s="24"/>
      <c r="BO429" s="21"/>
      <c r="BP429" s="21"/>
      <c r="BQ429" s="23"/>
      <c r="BR429" s="23"/>
      <c r="BS429" s="24"/>
      <c r="BT429" s="25"/>
    </row>
    <row r="430" spans="1:72" s="22" customFormat="1" ht="214.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0"/>
      <c r="N430" s="23"/>
      <c r="O430" s="20"/>
      <c r="P430" s="23"/>
      <c r="Q430" s="23"/>
      <c r="R430" s="23"/>
      <c r="S430" s="23"/>
      <c r="T430" s="23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00"/>
      <c r="BD430" s="182"/>
      <c r="BE430" s="23"/>
      <c r="BF430" s="20"/>
      <c r="BG430" s="20"/>
      <c r="BH430" s="23"/>
      <c r="BI430" s="20"/>
      <c r="BJ430" s="20"/>
      <c r="BK430" s="23"/>
      <c r="BL430" s="21"/>
      <c r="BM430" s="21"/>
      <c r="BN430" s="24"/>
      <c r="BO430" s="21"/>
      <c r="BP430" s="21"/>
      <c r="BQ430" s="23"/>
      <c r="BR430" s="23"/>
      <c r="BS430" s="24"/>
      <c r="BT430" s="25"/>
    </row>
    <row r="431" spans="1:72" s="22" customFormat="1" ht="189.7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20"/>
      <c r="N431" s="23"/>
      <c r="O431" s="23"/>
      <c r="P431" s="23"/>
      <c r="Q431" s="23"/>
      <c r="R431" s="23"/>
      <c r="S431" s="23"/>
      <c r="T431" s="23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0"/>
      <c r="BB431" s="20"/>
      <c r="BC431" s="200"/>
      <c r="BD431" s="23"/>
      <c r="BE431" s="23"/>
      <c r="BF431" s="20"/>
      <c r="BG431" s="20"/>
      <c r="BH431" s="23"/>
      <c r="BI431" s="20"/>
      <c r="BJ431" s="20"/>
      <c r="BK431" s="23"/>
      <c r="BL431" s="21"/>
      <c r="BM431" s="21"/>
      <c r="BN431" s="24"/>
      <c r="BO431" s="21"/>
      <c r="BP431" s="21"/>
      <c r="BQ431" s="23"/>
      <c r="BR431" s="23"/>
      <c r="BS431" s="24"/>
      <c r="BT431" s="25"/>
    </row>
    <row r="432" spans="1:72" s="22" customFormat="1" ht="194.25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00"/>
      <c r="AT432" s="20"/>
      <c r="AU432" s="21"/>
      <c r="AV432" s="21"/>
      <c r="AW432" s="21"/>
      <c r="AX432" s="21"/>
      <c r="AY432" s="21"/>
      <c r="AZ432" s="21"/>
      <c r="BA432" s="21"/>
      <c r="BB432" s="21"/>
      <c r="BC432" s="200"/>
      <c r="BD432" s="182"/>
      <c r="BE432" s="23"/>
      <c r="BF432" s="20"/>
      <c r="BG432" s="20"/>
      <c r="BH432" s="23"/>
      <c r="BI432" s="20"/>
      <c r="BJ432" s="20"/>
      <c r="BK432" s="23"/>
      <c r="BL432" s="21"/>
      <c r="BM432" s="21"/>
      <c r="BN432" s="24"/>
      <c r="BO432" s="21"/>
      <c r="BP432" s="21"/>
      <c r="BQ432" s="23"/>
      <c r="BR432" s="23"/>
      <c r="BS432" s="24"/>
      <c r="BT432" s="25"/>
    </row>
    <row r="433" spans="1:72" s="22" customFormat="1" ht="19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20"/>
      <c r="N433" s="23"/>
      <c r="O433" s="23"/>
      <c r="P433" s="23"/>
      <c r="Q433" s="23"/>
      <c r="R433" s="23"/>
      <c r="S433" s="23"/>
      <c r="T433" s="23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00"/>
      <c r="AT433" s="20"/>
      <c r="AU433" s="21"/>
      <c r="AV433" s="21"/>
      <c r="AW433" s="21"/>
      <c r="AX433" s="21"/>
      <c r="AY433" s="21"/>
      <c r="AZ433" s="21"/>
      <c r="BA433" s="21"/>
      <c r="BB433" s="21"/>
      <c r="BC433" s="200"/>
      <c r="BD433" s="182"/>
      <c r="BE433" s="23"/>
      <c r="BF433" s="20"/>
      <c r="BG433" s="20"/>
      <c r="BH433" s="23"/>
      <c r="BI433" s="20"/>
      <c r="BJ433" s="20"/>
      <c r="BK433" s="23"/>
      <c r="BL433" s="21"/>
      <c r="BM433" s="21"/>
      <c r="BN433" s="24"/>
      <c r="BO433" s="21"/>
      <c r="BP433" s="21"/>
      <c r="BQ433" s="23"/>
      <c r="BR433" s="23"/>
      <c r="BS433" s="24"/>
      <c r="BT433" s="25"/>
    </row>
    <row r="434" spans="1:72" s="22" customFormat="1" ht="164.2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20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00"/>
      <c r="BD434" s="182"/>
      <c r="BE434" s="23"/>
      <c r="BF434" s="20"/>
      <c r="BG434" s="20"/>
      <c r="BH434" s="23"/>
      <c r="BI434" s="20"/>
      <c r="BJ434" s="21"/>
      <c r="BK434" s="20"/>
      <c r="BL434" s="21"/>
      <c r="BM434" s="21"/>
      <c r="BN434" s="24"/>
      <c r="BO434" s="21"/>
      <c r="BP434" s="21"/>
      <c r="BQ434" s="23"/>
      <c r="BR434" s="23"/>
      <c r="BS434" s="24"/>
      <c r="BT434" s="25"/>
    </row>
    <row r="435" spans="1:72" s="22" customFormat="1" ht="194.2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00"/>
      <c r="AT435" s="20"/>
      <c r="AU435" s="21"/>
      <c r="AV435" s="21"/>
      <c r="AW435" s="21"/>
      <c r="AX435" s="21"/>
      <c r="AY435" s="21"/>
      <c r="AZ435" s="21"/>
      <c r="BA435" s="21"/>
      <c r="BB435" s="21"/>
      <c r="BC435" s="200"/>
      <c r="BD435" s="182"/>
      <c r="BE435" s="23"/>
      <c r="BF435" s="20"/>
      <c r="BG435" s="20"/>
      <c r="BH435" s="23"/>
      <c r="BI435" s="20"/>
      <c r="BJ435" s="20"/>
      <c r="BK435" s="23"/>
      <c r="BL435" s="21"/>
      <c r="BM435" s="21"/>
      <c r="BN435" s="24"/>
      <c r="BO435" s="21"/>
      <c r="BP435" s="21"/>
      <c r="BQ435" s="23"/>
      <c r="BR435" s="23"/>
      <c r="BS435" s="24"/>
      <c r="BT435" s="25"/>
    </row>
    <row r="436" spans="1:72" s="22" customFormat="1" ht="194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00"/>
      <c r="BD436" s="182"/>
      <c r="BE436" s="23"/>
      <c r="BF436" s="20"/>
      <c r="BG436" s="20"/>
      <c r="BH436" s="23"/>
      <c r="BI436" s="20"/>
      <c r="BJ436" s="20"/>
      <c r="BK436" s="23"/>
      <c r="BL436" s="21"/>
      <c r="BM436" s="21"/>
      <c r="BN436" s="24"/>
      <c r="BO436" s="21"/>
      <c r="BP436" s="21"/>
      <c r="BQ436" s="23"/>
      <c r="BR436" s="23"/>
      <c r="BS436" s="24"/>
      <c r="BT436" s="25"/>
    </row>
    <row r="437" spans="1:72" s="22" customFormat="1" ht="231.7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0"/>
      <c r="BB437" s="20"/>
      <c r="BC437" s="20"/>
      <c r="BD437" s="182"/>
      <c r="BE437" s="23"/>
      <c r="BF437" s="20"/>
      <c r="BG437" s="20"/>
      <c r="BH437" s="29"/>
      <c r="BI437" s="20"/>
      <c r="BJ437" s="29"/>
      <c r="BK437" s="20"/>
      <c r="BL437" s="20"/>
      <c r="BM437" s="21"/>
      <c r="BN437" s="24"/>
      <c r="BO437" s="21"/>
      <c r="BP437" s="21"/>
      <c r="BQ437" s="23"/>
      <c r="BR437" s="23"/>
      <c r="BS437" s="24"/>
      <c r="BT437" s="25"/>
    </row>
    <row r="438" spans="1:72" s="22" customFormat="1" ht="23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00"/>
      <c r="BD438" s="182"/>
      <c r="BE438" s="23"/>
      <c r="BF438" s="20"/>
      <c r="BG438" s="20"/>
      <c r="BH438" s="29"/>
      <c r="BI438" s="20"/>
      <c r="BJ438" s="29"/>
      <c r="BK438" s="20"/>
      <c r="BL438" s="20"/>
      <c r="BM438" s="21"/>
      <c r="BN438" s="24"/>
      <c r="BO438" s="21"/>
      <c r="BP438" s="21"/>
      <c r="BQ438" s="23"/>
      <c r="BR438" s="23"/>
      <c r="BS438" s="24"/>
      <c r="BT438" s="25"/>
    </row>
    <row r="439" spans="1:72" s="22" customFormat="1" ht="182.2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20"/>
      <c r="N439" s="23"/>
      <c r="O439" s="23"/>
      <c r="P439" s="23"/>
      <c r="Q439" s="23"/>
      <c r="R439" s="23"/>
      <c r="S439" s="23"/>
      <c r="T439" s="23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0"/>
      <c r="BB439" s="20"/>
      <c r="BC439" s="200"/>
      <c r="BD439" s="23"/>
      <c r="BE439" s="23"/>
      <c r="BF439" s="20"/>
      <c r="BG439" s="20"/>
      <c r="BH439" s="23"/>
      <c r="BI439" s="20"/>
      <c r="BJ439" s="20"/>
      <c r="BK439" s="23"/>
      <c r="BL439" s="21"/>
      <c r="BM439" s="21"/>
      <c r="BN439" s="24"/>
      <c r="BO439" s="21"/>
      <c r="BP439" s="21"/>
      <c r="BQ439" s="23"/>
      <c r="BR439" s="23"/>
      <c r="BS439" s="24"/>
      <c r="BT439" s="25"/>
    </row>
    <row r="440" spans="1:72" s="22" customFormat="1" ht="182.2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20"/>
      <c r="N440" s="23"/>
      <c r="O440" s="23"/>
      <c r="P440" s="23"/>
      <c r="Q440" s="23"/>
      <c r="R440" s="23"/>
      <c r="S440" s="23"/>
      <c r="T440" s="23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18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0"/>
      <c r="BB440" s="20"/>
      <c r="BC440" s="200"/>
      <c r="BD440" s="182"/>
      <c r="BE440" s="23"/>
      <c r="BF440" s="20"/>
      <c r="BG440" s="20"/>
      <c r="BH440" s="23"/>
      <c r="BI440" s="20"/>
      <c r="BJ440" s="20"/>
      <c r="BK440" s="23"/>
      <c r="BL440" s="21"/>
      <c r="BM440" s="21"/>
      <c r="BN440" s="24"/>
      <c r="BO440" s="21"/>
      <c r="BP440" s="21"/>
      <c r="BQ440" s="23"/>
      <c r="BR440" s="23"/>
      <c r="BS440" s="24"/>
      <c r="BT440" s="25"/>
    </row>
    <row r="441" spans="1:72" s="22" customFormat="1" ht="177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20"/>
      <c r="N441" s="23"/>
      <c r="O441" s="23"/>
      <c r="P441" s="23"/>
      <c r="Q441" s="23"/>
      <c r="R441" s="23"/>
      <c r="S441" s="23"/>
      <c r="T441" s="23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18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0"/>
      <c r="BB441" s="20"/>
      <c r="BC441" s="200"/>
      <c r="BD441" s="23"/>
      <c r="BE441" s="23"/>
      <c r="BF441" s="20"/>
      <c r="BG441" s="20"/>
      <c r="BH441" s="23"/>
      <c r="BI441" s="20"/>
      <c r="BJ441" s="20"/>
      <c r="BK441" s="23"/>
      <c r="BL441" s="21"/>
      <c r="BM441" s="21"/>
      <c r="BN441" s="24"/>
      <c r="BO441" s="21"/>
      <c r="BP441" s="21"/>
      <c r="BQ441" s="23"/>
      <c r="BR441" s="23"/>
      <c r="BS441" s="24"/>
      <c r="BT441" s="25"/>
    </row>
    <row r="442" spans="1:72" s="22" customFormat="1" ht="177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18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00"/>
      <c r="BD442" s="182"/>
      <c r="BE442" s="23"/>
      <c r="BF442" s="20"/>
      <c r="BG442" s="20"/>
      <c r="BH442" s="23"/>
      <c r="BI442" s="20"/>
      <c r="BJ442" s="20"/>
      <c r="BK442" s="23"/>
      <c r="BL442" s="21"/>
      <c r="BM442" s="21"/>
      <c r="BN442" s="24"/>
      <c r="BO442" s="21"/>
      <c r="BP442" s="21"/>
      <c r="BQ442" s="23"/>
      <c r="BR442" s="23"/>
      <c r="BS442" s="24"/>
      <c r="BT442" s="25"/>
    </row>
    <row r="443" spans="1:72" s="22" customFormat="1" ht="177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20"/>
      <c r="L443" s="20"/>
      <c r="M443" s="20"/>
      <c r="N443" s="23"/>
      <c r="O443" s="23"/>
      <c r="P443" s="23"/>
      <c r="Q443" s="23"/>
      <c r="R443" s="23"/>
      <c r="S443" s="23"/>
      <c r="T443" s="23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18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00"/>
      <c r="BD443" s="182"/>
      <c r="BE443" s="23"/>
      <c r="BF443" s="20"/>
      <c r="BG443" s="20"/>
      <c r="BH443" s="23"/>
      <c r="BI443" s="20"/>
      <c r="BJ443" s="20"/>
      <c r="BK443" s="23"/>
      <c r="BL443" s="21"/>
      <c r="BM443" s="21"/>
      <c r="BN443" s="24"/>
      <c r="BO443" s="21"/>
      <c r="BP443" s="21"/>
      <c r="BQ443" s="23"/>
      <c r="BR443" s="23"/>
      <c r="BS443" s="24"/>
      <c r="BT443" s="25"/>
    </row>
    <row r="444" spans="1:72" s="22" customFormat="1" ht="167.2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20"/>
      <c r="N444" s="23"/>
      <c r="O444" s="23"/>
      <c r="P444" s="23"/>
      <c r="Q444" s="23"/>
      <c r="R444" s="23"/>
      <c r="S444" s="23"/>
      <c r="T444" s="23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18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0"/>
      <c r="BB444" s="20"/>
      <c r="BC444" s="200"/>
      <c r="BD444" s="23"/>
      <c r="BE444" s="23"/>
      <c r="BF444" s="20"/>
      <c r="BG444" s="20"/>
      <c r="BH444" s="23"/>
      <c r="BI444" s="20"/>
      <c r="BJ444" s="20"/>
      <c r="BK444" s="23"/>
      <c r="BL444" s="21"/>
      <c r="BM444" s="21"/>
      <c r="BN444" s="24"/>
      <c r="BO444" s="21"/>
      <c r="BP444" s="21"/>
      <c r="BQ444" s="23"/>
      <c r="BR444" s="23"/>
      <c r="BS444" s="24"/>
      <c r="BT444" s="25"/>
    </row>
    <row r="445" spans="1:72" s="22" customFormat="1" ht="167.2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18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00"/>
      <c r="BD445" s="182"/>
      <c r="BE445" s="23"/>
      <c r="BF445" s="20"/>
      <c r="BG445" s="20"/>
      <c r="BH445" s="23"/>
      <c r="BI445" s="20"/>
      <c r="BJ445" s="20"/>
      <c r="BK445" s="23"/>
      <c r="BL445" s="21"/>
      <c r="BM445" s="21"/>
      <c r="BN445" s="24"/>
      <c r="BO445" s="21"/>
      <c r="BP445" s="21"/>
      <c r="BQ445" s="23"/>
      <c r="BR445" s="23"/>
      <c r="BS445" s="24"/>
      <c r="BT445" s="25"/>
    </row>
    <row r="446" spans="1:72" s="22" customFormat="1" ht="167.2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20"/>
      <c r="N446" s="23"/>
      <c r="O446" s="23"/>
      <c r="P446" s="23"/>
      <c r="Q446" s="23"/>
      <c r="R446" s="23"/>
      <c r="S446" s="23"/>
      <c r="T446" s="23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18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200"/>
      <c r="BD446" s="182"/>
      <c r="BE446" s="23"/>
      <c r="BF446" s="20"/>
      <c r="BG446" s="20"/>
      <c r="BH446" s="23"/>
      <c r="BI446" s="20"/>
      <c r="BJ446" s="20"/>
      <c r="BK446" s="23"/>
      <c r="BL446" s="21"/>
      <c r="BM446" s="21"/>
      <c r="BN446" s="24"/>
      <c r="BO446" s="21"/>
      <c r="BP446" s="21"/>
      <c r="BQ446" s="23"/>
      <c r="BR446" s="23"/>
      <c r="BS446" s="24"/>
      <c r="BT446" s="25"/>
    </row>
    <row r="447" spans="1:72" s="22" customFormat="1" ht="408.7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20"/>
      <c r="N447" s="23"/>
      <c r="O447" s="20"/>
      <c r="P447" s="23"/>
      <c r="Q447" s="23"/>
      <c r="R447" s="23"/>
      <c r="S447" s="23"/>
      <c r="T447" s="23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0"/>
      <c r="AH447" s="20"/>
      <c r="AI447" s="20"/>
      <c r="AJ447" s="21"/>
      <c r="AK447" s="200"/>
      <c r="AL447" s="20"/>
      <c r="AM447" s="20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00"/>
      <c r="BD447" s="23"/>
      <c r="BE447" s="20"/>
      <c r="BF447" s="20"/>
      <c r="BG447" s="20"/>
      <c r="BH447" s="23"/>
      <c r="BI447" s="20"/>
      <c r="BJ447" s="20"/>
      <c r="BK447" s="23"/>
      <c r="BL447" s="21"/>
      <c r="BM447" s="21"/>
      <c r="BN447" s="24"/>
      <c r="BO447" s="21"/>
      <c r="BP447" s="21"/>
      <c r="BQ447" s="23"/>
      <c r="BR447" s="23"/>
      <c r="BS447" s="24"/>
      <c r="BT447" s="25"/>
    </row>
    <row r="448" spans="1:72" s="22" customFormat="1" ht="238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20"/>
      <c r="N448" s="23"/>
      <c r="O448" s="23"/>
      <c r="P448" s="23"/>
      <c r="Q448" s="23"/>
      <c r="R448" s="23"/>
      <c r="S448" s="23"/>
      <c r="T448" s="23"/>
      <c r="U448" s="21"/>
      <c r="V448" s="21"/>
      <c r="W448" s="21"/>
      <c r="X448" s="21"/>
      <c r="Y448" s="21"/>
      <c r="Z448" s="21"/>
      <c r="AA448" s="21"/>
      <c r="AB448" s="21"/>
      <c r="AC448" s="181"/>
      <c r="AD448" s="21"/>
      <c r="AE448" s="21"/>
      <c r="AF448" s="21"/>
      <c r="AG448" s="20"/>
      <c r="AH448" s="20"/>
      <c r="AI448" s="20"/>
      <c r="AJ448" s="21"/>
      <c r="AK448" s="200"/>
      <c r="AL448" s="20"/>
      <c r="AM448" s="20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00"/>
      <c r="BD448" s="23"/>
      <c r="BE448" s="23"/>
      <c r="BF448" s="20"/>
      <c r="BG448" s="20"/>
      <c r="BH448" s="23"/>
      <c r="BI448" s="20"/>
      <c r="BJ448" s="20"/>
      <c r="BK448" s="23"/>
      <c r="BL448" s="21"/>
      <c r="BM448" s="21"/>
      <c r="BN448" s="24"/>
      <c r="BO448" s="21"/>
      <c r="BP448" s="21"/>
      <c r="BQ448" s="23"/>
      <c r="BR448" s="23"/>
      <c r="BS448" s="24"/>
      <c r="BT448" s="25"/>
    </row>
    <row r="449" spans="1:72" s="22" customFormat="1" ht="153.7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20"/>
      <c r="N449" s="23"/>
      <c r="O449" s="20"/>
      <c r="P449" s="23"/>
      <c r="Q449" s="23"/>
      <c r="R449" s="23"/>
      <c r="S449" s="23"/>
      <c r="T449" s="23"/>
      <c r="U449" s="21"/>
      <c r="V449" s="21"/>
      <c r="W449" s="21"/>
      <c r="X449" s="21"/>
      <c r="Y449" s="21"/>
      <c r="Z449" s="21"/>
      <c r="AA449" s="21"/>
      <c r="AB449" s="21"/>
      <c r="AC449" s="181"/>
      <c r="AD449" s="21"/>
      <c r="AE449" s="21"/>
      <c r="AF449" s="21"/>
      <c r="AG449" s="20"/>
      <c r="AH449" s="20"/>
      <c r="AI449" s="20"/>
      <c r="AJ449" s="21"/>
      <c r="AK449" s="200"/>
      <c r="AL449" s="20"/>
      <c r="AM449" s="20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00"/>
      <c r="BD449" s="182"/>
      <c r="BE449" s="23"/>
      <c r="BF449" s="20"/>
      <c r="BG449" s="20"/>
      <c r="BH449" s="23"/>
      <c r="BI449" s="20"/>
      <c r="BJ449" s="20"/>
      <c r="BK449" s="23"/>
      <c r="BL449" s="21"/>
      <c r="BM449" s="21"/>
      <c r="BN449" s="24"/>
      <c r="BO449" s="21"/>
      <c r="BP449" s="21"/>
      <c r="BQ449" s="23"/>
      <c r="BR449" s="23"/>
      <c r="BS449" s="24"/>
      <c r="BT449" s="25"/>
    </row>
    <row r="450" spans="1:72" s="22" customFormat="1" ht="408.75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200"/>
      <c r="N450" s="20"/>
      <c r="O450" s="20"/>
      <c r="P450" s="20"/>
      <c r="Q450" s="20"/>
      <c r="R450" s="20"/>
      <c r="S450" s="20"/>
      <c r="T450" s="20"/>
      <c r="U450" s="21"/>
      <c r="V450" s="21"/>
      <c r="W450" s="21"/>
      <c r="X450" s="21"/>
      <c r="Y450" s="21"/>
      <c r="Z450" s="21"/>
      <c r="AA450" s="21"/>
      <c r="AB450" s="21"/>
      <c r="AC450" s="181"/>
      <c r="AD450" s="21"/>
      <c r="AE450" s="21"/>
      <c r="AF450" s="21"/>
      <c r="AG450" s="21"/>
      <c r="AH450" s="21"/>
      <c r="AI450" s="21"/>
      <c r="AJ450" s="21"/>
      <c r="AK450" s="18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00"/>
      <c r="BD450" s="182"/>
      <c r="BE450" s="23"/>
      <c r="BF450" s="20"/>
      <c r="BG450" s="20"/>
      <c r="BH450" s="23"/>
      <c r="BI450" s="20"/>
      <c r="BJ450" s="20"/>
      <c r="BK450" s="23"/>
      <c r="BL450" s="21"/>
      <c r="BM450" s="21"/>
      <c r="BN450" s="24"/>
      <c r="BO450" s="21"/>
      <c r="BP450" s="21"/>
      <c r="BQ450" s="23"/>
      <c r="BR450" s="23"/>
      <c r="BS450" s="24"/>
      <c r="BT450" s="25"/>
    </row>
    <row r="451" spans="1:72" s="22" customFormat="1" ht="408.7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200"/>
      <c r="N451" s="23"/>
      <c r="O451" s="20"/>
      <c r="P451" s="23"/>
      <c r="Q451" s="23"/>
      <c r="R451" s="23"/>
      <c r="S451" s="23"/>
      <c r="T451" s="23"/>
      <c r="U451" s="21"/>
      <c r="V451" s="21"/>
      <c r="W451" s="21"/>
      <c r="X451" s="21"/>
      <c r="Y451" s="21"/>
      <c r="Z451" s="21"/>
      <c r="AA451" s="21"/>
      <c r="AB451" s="21"/>
      <c r="AC451" s="200"/>
      <c r="AD451" s="23"/>
      <c r="AE451" s="23"/>
      <c r="AF451" s="23"/>
      <c r="AG451" s="20"/>
      <c r="AH451" s="21"/>
      <c r="AI451" s="21"/>
      <c r="AJ451" s="21"/>
      <c r="AK451" s="200"/>
      <c r="AL451" s="20"/>
      <c r="AM451" s="20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00"/>
      <c r="BD451" s="182"/>
      <c r="BE451" s="23"/>
      <c r="BF451" s="20"/>
      <c r="BG451" s="20"/>
      <c r="BH451" s="23"/>
      <c r="BI451" s="20"/>
      <c r="BJ451" s="20"/>
      <c r="BK451" s="23"/>
      <c r="BL451" s="21"/>
      <c r="BM451" s="21"/>
      <c r="BN451" s="24"/>
      <c r="BO451" s="21"/>
      <c r="BP451" s="21"/>
      <c r="BQ451" s="23"/>
      <c r="BR451" s="23"/>
      <c r="BS451" s="24"/>
      <c r="BT451" s="25"/>
    </row>
    <row r="452" spans="1:72" s="22" customFormat="1" ht="408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20"/>
      <c r="N452" s="23"/>
      <c r="O452" s="23"/>
      <c r="P452" s="23"/>
      <c r="Q452" s="23"/>
      <c r="R452" s="23"/>
      <c r="S452" s="23"/>
      <c r="T452" s="23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0"/>
      <c r="BB452" s="20"/>
      <c r="BC452" s="200"/>
      <c r="BD452" s="23"/>
      <c r="BE452" s="23"/>
      <c r="BF452" s="20"/>
      <c r="BG452" s="20"/>
      <c r="BH452" s="23"/>
      <c r="BI452" s="20"/>
      <c r="BJ452" s="20"/>
      <c r="BK452" s="23"/>
      <c r="BL452" s="21"/>
      <c r="BM452" s="21"/>
      <c r="BN452" s="24"/>
      <c r="BO452" s="21"/>
      <c r="BP452" s="21"/>
      <c r="BQ452" s="23"/>
      <c r="BR452" s="23"/>
      <c r="BS452" s="24"/>
      <c r="BT452" s="25"/>
    </row>
    <row r="453" spans="1:72" s="22" customFormat="1" ht="159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00"/>
      <c r="BD453" s="182"/>
      <c r="BE453" s="23"/>
      <c r="BF453" s="20"/>
      <c r="BG453" s="20"/>
      <c r="BH453" s="23"/>
      <c r="BI453" s="20"/>
      <c r="BJ453" s="20"/>
      <c r="BK453" s="23"/>
      <c r="BL453" s="21"/>
      <c r="BM453" s="21"/>
      <c r="BN453" s="24"/>
      <c r="BO453" s="21"/>
      <c r="BP453" s="21"/>
      <c r="BQ453" s="23"/>
      <c r="BR453" s="23"/>
      <c r="BS453" s="24"/>
      <c r="BT453" s="25"/>
    </row>
    <row r="454" spans="1:72" s="22" customFormat="1" ht="159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20"/>
      <c r="N454" s="23"/>
      <c r="O454" s="23"/>
      <c r="P454" s="23"/>
      <c r="Q454" s="23"/>
      <c r="R454" s="23"/>
      <c r="S454" s="23"/>
      <c r="T454" s="23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00"/>
      <c r="BD454" s="182"/>
      <c r="BE454" s="23"/>
      <c r="BF454" s="20"/>
      <c r="BG454" s="20"/>
      <c r="BH454" s="23"/>
      <c r="BI454" s="20"/>
      <c r="BJ454" s="20"/>
      <c r="BK454" s="23"/>
      <c r="BL454" s="21"/>
      <c r="BM454" s="21"/>
      <c r="BN454" s="24"/>
      <c r="BO454" s="21"/>
      <c r="BP454" s="21"/>
      <c r="BQ454" s="23"/>
      <c r="BR454" s="23"/>
      <c r="BS454" s="24"/>
      <c r="BT454" s="25"/>
    </row>
    <row r="455" spans="1:72" s="22" customFormat="1" ht="241.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00"/>
      <c r="BD455" s="182"/>
      <c r="BE455" s="23"/>
      <c r="BF455" s="20"/>
      <c r="BG455" s="20"/>
      <c r="BH455" s="23"/>
      <c r="BI455" s="20"/>
      <c r="BJ455" s="20"/>
      <c r="BK455" s="23"/>
      <c r="BL455" s="21"/>
      <c r="BM455" s="21"/>
      <c r="BN455" s="24"/>
      <c r="BO455" s="21"/>
      <c r="BP455" s="21"/>
      <c r="BQ455" s="23"/>
      <c r="BR455" s="23"/>
      <c r="BS455" s="24"/>
      <c r="BT455" s="25"/>
    </row>
    <row r="456" spans="1:72" s="22" customFormat="1" ht="408.75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20"/>
      <c r="N456" s="23"/>
      <c r="O456" s="20"/>
      <c r="P456" s="23"/>
      <c r="Q456" s="23"/>
      <c r="R456" s="23"/>
      <c r="S456" s="23"/>
      <c r="T456" s="23"/>
      <c r="U456" s="21"/>
      <c r="V456" s="21"/>
      <c r="W456" s="21"/>
      <c r="X456" s="21"/>
      <c r="Y456" s="21"/>
      <c r="Z456" s="21"/>
      <c r="AA456" s="21"/>
      <c r="AB456" s="21"/>
      <c r="AC456" s="200"/>
      <c r="AD456" s="23"/>
      <c r="AE456" s="23"/>
      <c r="AF456" s="23"/>
      <c r="AG456" s="23"/>
      <c r="AH456" s="21"/>
      <c r="AI456" s="21"/>
      <c r="AJ456" s="21"/>
      <c r="AK456" s="200"/>
      <c r="AL456" s="20"/>
      <c r="AM456" s="20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00"/>
      <c r="BD456" s="23"/>
      <c r="BE456" s="23"/>
      <c r="BF456" s="20"/>
      <c r="BG456" s="20"/>
      <c r="BH456" s="23"/>
      <c r="BI456" s="20"/>
      <c r="BJ456" s="20"/>
      <c r="BK456" s="23"/>
      <c r="BL456" s="21"/>
      <c r="BM456" s="21"/>
      <c r="BN456" s="24"/>
      <c r="BO456" s="21"/>
      <c r="BP456" s="21"/>
      <c r="BQ456" s="23"/>
      <c r="BR456" s="23"/>
      <c r="BS456" s="24"/>
      <c r="BT456" s="25"/>
    </row>
    <row r="457" spans="1:72" s="22" customFormat="1" ht="163.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200"/>
      <c r="N457" s="23"/>
      <c r="O457" s="20"/>
      <c r="P457" s="23"/>
      <c r="Q457" s="23"/>
      <c r="R457" s="23"/>
      <c r="S457" s="23"/>
      <c r="T457" s="23"/>
      <c r="U457" s="21"/>
      <c r="V457" s="21"/>
      <c r="W457" s="21"/>
      <c r="X457" s="21"/>
      <c r="Y457" s="21"/>
      <c r="Z457" s="21"/>
      <c r="AA457" s="21"/>
      <c r="AB457" s="21"/>
      <c r="AC457" s="200"/>
      <c r="AD457" s="23"/>
      <c r="AE457" s="23"/>
      <c r="AF457" s="23"/>
      <c r="AG457" s="23"/>
      <c r="AH457" s="21"/>
      <c r="AI457" s="21"/>
      <c r="AJ457" s="21"/>
      <c r="AK457" s="200"/>
      <c r="AL457" s="20"/>
      <c r="AM457" s="20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00"/>
      <c r="BD457" s="20"/>
      <c r="BE457" s="20"/>
      <c r="BF457" s="20"/>
      <c r="BG457" s="20"/>
      <c r="BH457" s="23"/>
      <c r="BI457" s="20"/>
      <c r="BJ457" s="20"/>
      <c r="BK457" s="23"/>
      <c r="BL457" s="21"/>
      <c r="BM457" s="21"/>
      <c r="BN457" s="24"/>
      <c r="BO457" s="21"/>
      <c r="BP457" s="21"/>
      <c r="BQ457" s="23"/>
      <c r="BR457" s="23"/>
      <c r="BS457" s="24"/>
      <c r="BT457" s="25"/>
    </row>
    <row r="458" spans="1:72" s="22" customFormat="1" ht="409.6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20"/>
      <c r="N458" s="23"/>
      <c r="O458" s="23"/>
      <c r="P458" s="23"/>
      <c r="Q458" s="23"/>
      <c r="R458" s="23"/>
      <c r="S458" s="23"/>
      <c r="T458" s="23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0"/>
      <c r="AH458" s="23"/>
      <c r="AI458" s="23"/>
      <c r="AJ458" s="21"/>
      <c r="AK458" s="200"/>
      <c r="AL458" s="23"/>
      <c r="AM458" s="23"/>
      <c r="AN458" s="21"/>
      <c r="AO458" s="21"/>
      <c r="AP458" s="21"/>
      <c r="AQ458" s="21"/>
      <c r="AR458" s="21"/>
      <c r="AS458" s="200"/>
      <c r="AT458" s="23"/>
      <c r="AU458" s="21"/>
      <c r="AV458" s="21"/>
      <c r="AW458" s="21"/>
      <c r="AX458" s="21"/>
      <c r="AY458" s="21"/>
      <c r="AZ458" s="21"/>
      <c r="BA458" s="21"/>
      <c r="BB458" s="21"/>
      <c r="BC458" s="200"/>
      <c r="BD458" s="20"/>
      <c r="BE458" s="23"/>
      <c r="BF458" s="20"/>
      <c r="BG458" s="20"/>
      <c r="BH458" s="23"/>
      <c r="BI458" s="20"/>
      <c r="BJ458" s="20"/>
      <c r="BK458" s="23"/>
      <c r="BL458" s="21"/>
      <c r="BM458" s="21"/>
      <c r="BN458" s="24"/>
      <c r="BO458" s="21"/>
      <c r="BP458" s="21"/>
      <c r="BQ458" s="23"/>
      <c r="BR458" s="23"/>
      <c r="BS458" s="24"/>
      <c r="BT458" s="25"/>
    </row>
    <row r="459" spans="1:72" s="22" customFormat="1" ht="132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20"/>
      <c r="N459" s="23"/>
      <c r="O459" s="20"/>
      <c r="P459" s="23"/>
      <c r="Q459" s="23"/>
      <c r="R459" s="23"/>
      <c r="S459" s="23"/>
      <c r="T459" s="23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00"/>
      <c r="BD459" s="20"/>
      <c r="BE459" s="20"/>
      <c r="BF459" s="20"/>
      <c r="BG459" s="20"/>
      <c r="BH459" s="23"/>
      <c r="BI459" s="20"/>
      <c r="BJ459" s="20"/>
      <c r="BK459" s="23"/>
      <c r="BL459" s="21"/>
      <c r="BM459" s="21"/>
      <c r="BN459" s="24"/>
      <c r="BO459" s="21"/>
      <c r="BP459" s="21"/>
      <c r="BQ459" s="23"/>
      <c r="BR459" s="23"/>
      <c r="BS459" s="24"/>
      <c r="BT459" s="25"/>
    </row>
    <row r="460" spans="1:72" s="22" customFormat="1" ht="132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20"/>
      <c r="N460" s="23"/>
      <c r="O460" s="23"/>
      <c r="P460" s="23"/>
      <c r="Q460" s="23"/>
      <c r="R460" s="23"/>
      <c r="S460" s="23"/>
      <c r="T460" s="23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00"/>
      <c r="BD460" s="20"/>
      <c r="BE460" s="20"/>
      <c r="BF460" s="20"/>
      <c r="BG460" s="20"/>
      <c r="BH460" s="23"/>
      <c r="BI460" s="20"/>
      <c r="BJ460" s="20"/>
      <c r="BK460" s="23"/>
      <c r="BL460" s="21"/>
      <c r="BM460" s="21"/>
      <c r="BN460" s="24"/>
      <c r="BO460" s="21"/>
      <c r="BP460" s="21"/>
      <c r="BQ460" s="23"/>
      <c r="BR460" s="23"/>
      <c r="BS460" s="24"/>
      <c r="BT460" s="25"/>
    </row>
    <row r="461" spans="1:72" s="22" customFormat="1" ht="132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20"/>
      <c r="N461" s="23"/>
      <c r="O461" s="23"/>
      <c r="P461" s="23"/>
      <c r="Q461" s="23"/>
      <c r="R461" s="23"/>
      <c r="S461" s="23"/>
      <c r="T461" s="23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00"/>
      <c r="BD461" s="20"/>
      <c r="BE461" s="20"/>
      <c r="BF461" s="20"/>
      <c r="BG461" s="20"/>
      <c r="BH461" s="23"/>
      <c r="BI461" s="20"/>
      <c r="BJ461" s="20"/>
      <c r="BK461" s="23"/>
      <c r="BL461" s="21"/>
      <c r="BM461" s="21"/>
      <c r="BN461" s="24"/>
      <c r="BO461" s="21"/>
      <c r="BP461" s="21"/>
      <c r="BQ461" s="23"/>
      <c r="BR461" s="23"/>
      <c r="BS461" s="24"/>
      <c r="BT461" s="25"/>
    </row>
    <row r="462" spans="1:72" s="22" customFormat="1" ht="132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20"/>
      <c r="N462" s="23"/>
      <c r="O462" s="23"/>
      <c r="P462" s="23"/>
      <c r="Q462" s="23"/>
      <c r="R462" s="23"/>
      <c r="S462" s="23"/>
      <c r="T462" s="23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00"/>
      <c r="BD462" s="20"/>
      <c r="BE462" s="20"/>
      <c r="BF462" s="20"/>
      <c r="BG462" s="20"/>
      <c r="BH462" s="23"/>
      <c r="BI462" s="20"/>
      <c r="BJ462" s="20"/>
      <c r="BK462" s="23"/>
      <c r="BL462" s="21"/>
      <c r="BM462" s="21"/>
      <c r="BN462" s="24"/>
      <c r="BO462" s="21"/>
      <c r="BP462" s="21"/>
      <c r="BQ462" s="23"/>
      <c r="BR462" s="23"/>
      <c r="BS462" s="24"/>
      <c r="BT462" s="25"/>
    </row>
    <row r="463" spans="1:72" s="22" customFormat="1" ht="254.25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20"/>
      <c r="N463" s="23"/>
      <c r="O463" s="23"/>
      <c r="P463" s="23"/>
      <c r="Q463" s="23"/>
      <c r="R463" s="23"/>
      <c r="S463" s="23"/>
      <c r="T463" s="23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00"/>
      <c r="BD463" s="23"/>
      <c r="BE463" s="23"/>
      <c r="BF463" s="20"/>
      <c r="BG463" s="20"/>
      <c r="BH463" s="23"/>
      <c r="BI463" s="20"/>
      <c r="BJ463" s="20"/>
      <c r="BK463" s="23"/>
      <c r="BL463" s="21"/>
      <c r="BM463" s="21"/>
      <c r="BN463" s="24"/>
      <c r="BO463" s="21"/>
      <c r="BP463" s="21"/>
      <c r="BQ463" s="23"/>
      <c r="BR463" s="23"/>
      <c r="BS463" s="24"/>
      <c r="BT463" s="25"/>
    </row>
    <row r="464" spans="1:72" s="22" customFormat="1" ht="219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20"/>
      <c r="N464" s="23"/>
      <c r="O464" s="20"/>
      <c r="P464" s="23"/>
      <c r="Q464" s="23"/>
      <c r="R464" s="23"/>
      <c r="S464" s="23"/>
      <c r="T464" s="23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00"/>
      <c r="BD464" s="20"/>
      <c r="BE464" s="20"/>
      <c r="BF464" s="20"/>
      <c r="BG464" s="20"/>
      <c r="BH464" s="23"/>
      <c r="BI464" s="20"/>
      <c r="BJ464" s="20"/>
      <c r="BK464" s="23"/>
      <c r="BL464" s="21"/>
      <c r="BM464" s="21"/>
      <c r="BN464" s="24"/>
      <c r="BO464" s="21"/>
      <c r="BP464" s="21"/>
      <c r="BQ464" s="23"/>
      <c r="BR464" s="23"/>
      <c r="BS464" s="24"/>
      <c r="BT464" s="25"/>
    </row>
    <row r="465" spans="1:72" s="22" customFormat="1" ht="231.7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20"/>
      <c r="N465" s="23"/>
      <c r="O465" s="23"/>
      <c r="P465" s="23"/>
      <c r="Q465" s="23"/>
      <c r="R465" s="23"/>
      <c r="S465" s="23"/>
      <c r="T465" s="23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00"/>
      <c r="BD465" s="23"/>
      <c r="BE465" s="23"/>
      <c r="BF465" s="20"/>
      <c r="BG465" s="20"/>
      <c r="BH465" s="23"/>
      <c r="BI465" s="20"/>
      <c r="BJ465" s="20"/>
      <c r="BK465" s="23"/>
      <c r="BL465" s="21"/>
      <c r="BM465" s="21"/>
      <c r="BN465" s="24"/>
      <c r="BO465" s="21"/>
      <c r="BP465" s="21"/>
      <c r="BQ465" s="23"/>
      <c r="BR465" s="23"/>
      <c r="BS465" s="24"/>
      <c r="BT465" s="25"/>
    </row>
    <row r="466" spans="1:72" s="22" customFormat="1" ht="149.25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20"/>
      <c r="N466" s="23"/>
      <c r="O466" s="20"/>
      <c r="P466" s="23"/>
      <c r="Q466" s="23"/>
      <c r="R466" s="23"/>
      <c r="S466" s="23"/>
      <c r="T466" s="23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00"/>
      <c r="BD466" s="23"/>
      <c r="BE466" s="23"/>
      <c r="BF466" s="20"/>
      <c r="BG466" s="20"/>
      <c r="BH466" s="23"/>
      <c r="BI466" s="20"/>
      <c r="BJ466" s="20"/>
      <c r="BK466" s="23"/>
      <c r="BL466" s="21"/>
      <c r="BM466" s="21"/>
      <c r="BN466" s="24"/>
      <c r="BO466" s="21"/>
      <c r="BP466" s="21"/>
      <c r="BQ466" s="23"/>
      <c r="BR466" s="23"/>
      <c r="BS466" s="24"/>
      <c r="BT466" s="25"/>
    </row>
    <row r="467" spans="1:72" s="22" customFormat="1" ht="252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20"/>
      <c r="N467" s="23"/>
      <c r="O467" s="23"/>
      <c r="P467" s="23"/>
      <c r="Q467" s="23"/>
      <c r="R467" s="23"/>
      <c r="S467" s="23"/>
      <c r="T467" s="23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00"/>
      <c r="BD467" s="23"/>
      <c r="BE467" s="23"/>
      <c r="BF467" s="20"/>
      <c r="BG467" s="20"/>
      <c r="BH467" s="23"/>
      <c r="BI467" s="20"/>
      <c r="BJ467" s="20"/>
      <c r="BK467" s="23"/>
      <c r="BL467" s="21"/>
      <c r="BM467" s="21"/>
      <c r="BN467" s="24"/>
      <c r="BO467" s="21"/>
      <c r="BP467" s="21"/>
      <c r="BQ467" s="23"/>
      <c r="BR467" s="23"/>
      <c r="BS467" s="24"/>
      <c r="BT467" s="25"/>
    </row>
    <row r="468" spans="1:72" s="22" customFormat="1" ht="171.7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20"/>
      <c r="N468" s="23"/>
      <c r="O468" s="20"/>
      <c r="P468" s="23"/>
      <c r="Q468" s="23"/>
      <c r="R468" s="23"/>
      <c r="S468" s="23"/>
      <c r="T468" s="23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00"/>
      <c r="BD468" s="20"/>
      <c r="BE468" s="20"/>
      <c r="BF468" s="20"/>
      <c r="BG468" s="20"/>
      <c r="BH468" s="23"/>
      <c r="BI468" s="20"/>
      <c r="BJ468" s="20"/>
      <c r="BK468" s="23"/>
      <c r="BL468" s="21"/>
      <c r="BM468" s="21"/>
      <c r="BN468" s="24"/>
      <c r="BO468" s="21"/>
      <c r="BP468" s="21"/>
      <c r="BQ468" s="23"/>
      <c r="BR468" s="23"/>
      <c r="BS468" s="24"/>
      <c r="BT468" s="25"/>
    </row>
    <row r="469" spans="1:72" s="22" customFormat="1" ht="409.6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20"/>
      <c r="N469" s="23"/>
      <c r="O469" s="23"/>
      <c r="P469" s="23"/>
      <c r="Q469" s="23"/>
      <c r="R469" s="23"/>
      <c r="S469" s="23"/>
      <c r="T469" s="23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00"/>
      <c r="BD469" s="23"/>
      <c r="BE469" s="23"/>
      <c r="BF469" s="20"/>
      <c r="BG469" s="20"/>
      <c r="BH469" s="23"/>
      <c r="BI469" s="20"/>
      <c r="BJ469" s="20"/>
      <c r="BK469" s="23"/>
      <c r="BL469" s="21"/>
      <c r="BM469" s="21"/>
      <c r="BN469" s="24"/>
      <c r="BO469" s="21"/>
      <c r="BP469" s="21"/>
      <c r="BQ469" s="23"/>
      <c r="BR469" s="23"/>
      <c r="BS469" s="24"/>
      <c r="BT469" s="25"/>
    </row>
    <row r="470" spans="1:72" s="22" customFormat="1" ht="169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20"/>
      <c r="N470" s="23"/>
      <c r="O470" s="20"/>
      <c r="P470" s="23"/>
      <c r="Q470" s="23"/>
      <c r="R470" s="23"/>
      <c r="S470" s="23"/>
      <c r="T470" s="23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181"/>
      <c r="AL470" s="21"/>
      <c r="AM470" s="21"/>
      <c r="AN470" s="21"/>
      <c r="AO470" s="21"/>
      <c r="AP470" s="21"/>
      <c r="AQ470" s="21"/>
      <c r="AR470" s="21"/>
      <c r="AS470" s="181"/>
      <c r="AT470" s="21"/>
      <c r="AU470" s="181"/>
      <c r="AV470" s="21"/>
      <c r="AW470" s="21"/>
      <c r="AX470" s="21"/>
      <c r="AY470" s="21"/>
      <c r="AZ470" s="21"/>
      <c r="BA470" s="21"/>
      <c r="BB470" s="21"/>
      <c r="BC470" s="200"/>
      <c r="BD470" s="182"/>
      <c r="BE470" s="23"/>
      <c r="BF470" s="20"/>
      <c r="BG470" s="20"/>
      <c r="BH470" s="23"/>
      <c r="BI470" s="20"/>
      <c r="BJ470" s="20"/>
      <c r="BK470" s="23"/>
      <c r="BL470" s="21"/>
      <c r="BM470" s="21"/>
      <c r="BN470" s="24"/>
      <c r="BO470" s="21"/>
      <c r="BP470" s="21"/>
      <c r="BQ470" s="23"/>
      <c r="BR470" s="23"/>
      <c r="BS470" s="24"/>
      <c r="BT470" s="25"/>
    </row>
    <row r="471" spans="1:72" s="22" customFormat="1" ht="234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20"/>
      <c r="N471" s="23"/>
      <c r="O471" s="23"/>
      <c r="P471" s="23"/>
      <c r="Q471" s="23"/>
      <c r="R471" s="23"/>
      <c r="S471" s="23"/>
      <c r="T471" s="23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181"/>
      <c r="AL471" s="21"/>
      <c r="AM471" s="21"/>
      <c r="AN471" s="21"/>
      <c r="AO471" s="21"/>
      <c r="AP471" s="21"/>
      <c r="AQ471" s="21"/>
      <c r="AR471" s="21"/>
      <c r="AS471" s="181"/>
      <c r="AT471" s="21"/>
      <c r="AU471" s="181"/>
      <c r="AV471" s="21"/>
      <c r="AW471" s="21"/>
      <c r="AX471" s="21"/>
      <c r="AY471" s="21"/>
      <c r="AZ471" s="21"/>
      <c r="BA471" s="21"/>
      <c r="BB471" s="21"/>
      <c r="BC471" s="200"/>
      <c r="BD471" s="23"/>
      <c r="BE471" s="23"/>
      <c r="BF471" s="20"/>
      <c r="BG471" s="20"/>
      <c r="BH471" s="23"/>
      <c r="BI471" s="20"/>
      <c r="BJ471" s="20"/>
      <c r="BK471" s="23"/>
      <c r="BL471" s="21"/>
      <c r="BM471" s="21"/>
      <c r="BN471" s="24"/>
      <c r="BO471" s="21"/>
      <c r="BP471" s="21"/>
      <c r="BQ471" s="23"/>
      <c r="BR471" s="23"/>
      <c r="BS471" s="24"/>
      <c r="BT471" s="25"/>
    </row>
    <row r="472" spans="1:72" s="22" customFormat="1" ht="182.2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20"/>
      <c r="N472" s="23"/>
      <c r="O472" s="20"/>
      <c r="P472" s="23"/>
      <c r="Q472" s="23"/>
      <c r="R472" s="23"/>
      <c r="S472" s="23"/>
      <c r="T472" s="23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181"/>
      <c r="AL472" s="21"/>
      <c r="AM472" s="21"/>
      <c r="AN472" s="21"/>
      <c r="AO472" s="21"/>
      <c r="AP472" s="21"/>
      <c r="AQ472" s="21"/>
      <c r="AR472" s="21"/>
      <c r="AS472" s="181"/>
      <c r="AT472" s="21"/>
      <c r="AU472" s="181"/>
      <c r="AV472" s="21"/>
      <c r="AW472" s="21"/>
      <c r="AX472" s="21"/>
      <c r="AY472" s="21"/>
      <c r="AZ472" s="21"/>
      <c r="BA472" s="21"/>
      <c r="BB472" s="21"/>
      <c r="BC472" s="200"/>
      <c r="BD472" s="200"/>
      <c r="BE472" s="20"/>
      <c r="BF472" s="20"/>
      <c r="BG472" s="20"/>
      <c r="BH472" s="23"/>
      <c r="BI472" s="20"/>
      <c r="BJ472" s="20"/>
      <c r="BK472" s="23"/>
      <c r="BL472" s="21"/>
      <c r="BM472" s="21"/>
      <c r="BN472" s="24"/>
      <c r="BO472" s="21"/>
      <c r="BP472" s="21"/>
      <c r="BQ472" s="23"/>
      <c r="BR472" s="23"/>
      <c r="BS472" s="24"/>
      <c r="BT472" s="25"/>
    </row>
    <row r="473" spans="1:72" s="22" customFormat="1" ht="257.2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20"/>
      <c r="N473" s="23"/>
      <c r="O473" s="23"/>
      <c r="P473" s="23"/>
      <c r="Q473" s="23"/>
      <c r="R473" s="23"/>
      <c r="S473" s="23"/>
      <c r="T473" s="23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181"/>
      <c r="AL473" s="21"/>
      <c r="AM473" s="21"/>
      <c r="AN473" s="21"/>
      <c r="AO473" s="21"/>
      <c r="AP473" s="21"/>
      <c r="AQ473" s="21"/>
      <c r="AR473" s="21"/>
      <c r="AS473" s="181"/>
      <c r="AT473" s="21"/>
      <c r="AU473" s="181"/>
      <c r="AV473" s="21"/>
      <c r="AW473" s="21"/>
      <c r="AX473" s="21"/>
      <c r="AY473" s="21"/>
      <c r="AZ473" s="21"/>
      <c r="BA473" s="20"/>
      <c r="BB473" s="20"/>
      <c r="BC473" s="200"/>
      <c r="BD473" s="23"/>
      <c r="BE473" s="23"/>
      <c r="BF473" s="20"/>
      <c r="BG473" s="20"/>
      <c r="BH473" s="23"/>
      <c r="BI473" s="20"/>
      <c r="BJ473" s="20"/>
      <c r="BK473" s="23"/>
      <c r="BL473" s="21"/>
      <c r="BM473" s="21"/>
      <c r="BN473" s="24"/>
      <c r="BO473" s="21"/>
      <c r="BP473" s="21"/>
      <c r="BQ473" s="23"/>
      <c r="BR473" s="23"/>
      <c r="BS473" s="24"/>
      <c r="BT473" s="25"/>
    </row>
    <row r="474" spans="1:72" s="22" customFormat="1" ht="144.75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20"/>
      <c r="N474" s="23"/>
      <c r="O474" s="20"/>
      <c r="P474" s="23"/>
      <c r="Q474" s="23"/>
      <c r="R474" s="23"/>
      <c r="S474" s="23"/>
      <c r="T474" s="23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181"/>
      <c r="AL474" s="21"/>
      <c r="AM474" s="21"/>
      <c r="AN474" s="21"/>
      <c r="AO474" s="21"/>
      <c r="AP474" s="21"/>
      <c r="AQ474" s="21"/>
      <c r="AR474" s="21"/>
      <c r="AS474" s="181"/>
      <c r="AT474" s="21"/>
      <c r="AU474" s="181"/>
      <c r="AV474" s="21"/>
      <c r="AW474" s="21"/>
      <c r="AX474" s="21"/>
      <c r="AY474" s="21"/>
      <c r="AZ474" s="21"/>
      <c r="BA474" s="20"/>
      <c r="BB474" s="20"/>
      <c r="BC474" s="200"/>
      <c r="BD474" s="200"/>
      <c r="BE474" s="20"/>
      <c r="BF474" s="20"/>
      <c r="BG474" s="20"/>
      <c r="BH474" s="23"/>
      <c r="BI474" s="20"/>
      <c r="BJ474" s="20"/>
      <c r="BK474" s="23"/>
      <c r="BL474" s="21"/>
      <c r="BM474" s="21"/>
      <c r="BN474" s="24"/>
      <c r="BO474" s="21"/>
      <c r="BP474" s="21"/>
      <c r="BQ474" s="23"/>
      <c r="BR474" s="23"/>
      <c r="BS474" s="24"/>
      <c r="BT474" s="25"/>
    </row>
    <row r="475" spans="1:72" s="22" customFormat="1" ht="252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20"/>
      <c r="N475" s="23"/>
      <c r="O475" s="23"/>
      <c r="P475" s="23"/>
      <c r="Q475" s="23"/>
      <c r="R475" s="23"/>
      <c r="S475" s="23"/>
      <c r="T475" s="23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181"/>
      <c r="AL475" s="21"/>
      <c r="AM475" s="21"/>
      <c r="AN475" s="21"/>
      <c r="AO475" s="21"/>
      <c r="AP475" s="21"/>
      <c r="AQ475" s="21"/>
      <c r="AR475" s="21"/>
      <c r="AS475" s="181"/>
      <c r="AT475" s="21"/>
      <c r="AU475" s="181"/>
      <c r="AV475" s="21"/>
      <c r="AW475" s="21"/>
      <c r="AX475" s="21"/>
      <c r="AY475" s="21"/>
      <c r="AZ475" s="21"/>
      <c r="BA475" s="21"/>
      <c r="BB475" s="21"/>
      <c r="BC475" s="200"/>
      <c r="BD475" s="23"/>
      <c r="BE475" s="23"/>
      <c r="BF475" s="20"/>
      <c r="BG475" s="20"/>
      <c r="BH475" s="23"/>
      <c r="BI475" s="20"/>
      <c r="BJ475" s="20"/>
      <c r="BK475" s="23"/>
      <c r="BL475" s="21"/>
      <c r="BM475" s="21"/>
      <c r="BN475" s="24"/>
      <c r="BO475" s="21"/>
      <c r="BP475" s="21"/>
      <c r="BQ475" s="23"/>
      <c r="BR475" s="23"/>
      <c r="BS475" s="24"/>
      <c r="BT475" s="25"/>
    </row>
    <row r="476" spans="1:72" s="22" customFormat="1" ht="162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20"/>
      <c r="N476" s="23"/>
      <c r="O476" s="20"/>
      <c r="P476" s="23"/>
      <c r="Q476" s="23"/>
      <c r="R476" s="23"/>
      <c r="S476" s="23"/>
      <c r="T476" s="23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181"/>
      <c r="AL476" s="21"/>
      <c r="AM476" s="21"/>
      <c r="AN476" s="21"/>
      <c r="AO476" s="21"/>
      <c r="AP476" s="21"/>
      <c r="AQ476" s="21"/>
      <c r="AR476" s="21"/>
      <c r="AS476" s="181"/>
      <c r="AT476" s="21"/>
      <c r="AU476" s="181"/>
      <c r="AV476" s="21"/>
      <c r="AW476" s="21"/>
      <c r="AX476" s="21"/>
      <c r="AY476" s="21"/>
      <c r="AZ476" s="21"/>
      <c r="BA476" s="21"/>
      <c r="BB476" s="21"/>
      <c r="BC476" s="200"/>
      <c r="BD476" s="182"/>
      <c r="BE476" s="23"/>
      <c r="BF476" s="20"/>
      <c r="BG476" s="20"/>
      <c r="BH476" s="23"/>
      <c r="BI476" s="20"/>
      <c r="BJ476" s="20"/>
      <c r="BK476" s="23"/>
      <c r="BL476" s="21"/>
      <c r="BM476" s="21"/>
      <c r="BN476" s="24"/>
      <c r="BO476" s="21"/>
      <c r="BP476" s="21"/>
      <c r="BQ476" s="23"/>
      <c r="BR476" s="23"/>
      <c r="BS476" s="24"/>
      <c r="BT476" s="25"/>
    </row>
    <row r="477" spans="1:72" s="22" customFormat="1" ht="254.2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20"/>
      <c r="N477" s="23"/>
      <c r="O477" s="23"/>
      <c r="P477" s="23"/>
      <c r="Q477" s="23"/>
      <c r="R477" s="23"/>
      <c r="S477" s="23"/>
      <c r="T477" s="23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181"/>
      <c r="AL477" s="21"/>
      <c r="AM477" s="21"/>
      <c r="AN477" s="21"/>
      <c r="AO477" s="21"/>
      <c r="AP477" s="21"/>
      <c r="AQ477" s="21"/>
      <c r="AR477" s="21"/>
      <c r="AS477" s="181"/>
      <c r="AT477" s="21"/>
      <c r="AU477" s="181"/>
      <c r="AV477" s="21"/>
      <c r="AW477" s="21"/>
      <c r="AX477" s="21"/>
      <c r="AY477" s="21"/>
      <c r="AZ477" s="21"/>
      <c r="BA477" s="21"/>
      <c r="BB477" s="21"/>
      <c r="BC477" s="200"/>
      <c r="BD477" s="23"/>
      <c r="BE477" s="20"/>
      <c r="BF477" s="20"/>
      <c r="BG477" s="20"/>
      <c r="BH477" s="23"/>
      <c r="BI477" s="20"/>
      <c r="BJ477" s="20"/>
      <c r="BK477" s="23"/>
      <c r="BL477" s="21"/>
      <c r="BM477" s="21"/>
      <c r="BN477" s="24"/>
      <c r="BO477" s="21"/>
      <c r="BP477" s="21"/>
      <c r="BQ477" s="23"/>
      <c r="BR477" s="23"/>
      <c r="BS477" s="24"/>
      <c r="BT477" s="25"/>
    </row>
    <row r="478" spans="1:72" s="22" customFormat="1" ht="166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20"/>
      <c r="N478" s="23"/>
      <c r="O478" s="20"/>
      <c r="P478" s="23"/>
      <c r="Q478" s="23"/>
      <c r="R478" s="23"/>
      <c r="S478" s="23"/>
      <c r="T478" s="23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181"/>
      <c r="AL478" s="21"/>
      <c r="AM478" s="21"/>
      <c r="AN478" s="21"/>
      <c r="AO478" s="21"/>
      <c r="AP478" s="21"/>
      <c r="AQ478" s="21"/>
      <c r="AR478" s="21"/>
      <c r="AS478" s="181"/>
      <c r="AT478" s="21"/>
      <c r="AU478" s="181"/>
      <c r="AV478" s="21"/>
      <c r="AW478" s="21"/>
      <c r="AX478" s="21"/>
      <c r="AY478" s="21"/>
      <c r="AZ478" s="21"/>
      <c r="BA478" s="21"/>
      <c r="BB478" s="21"/>
      <c r="BC478" s="200"/>
      <c r="BD478" s="182"/>
      <c r="BE478" s="23"/>
      <c r="BF478" s="20"/>
      <c r="BG478" s="20"/>
      <c r="BH478" s="23"/>
      <c r="BI478" s="20"/>
      <c r="BJ478" s="20"/>
      <c r="BK478" s="23"/>
      <c r="BL478" s="21"/>
      <c r="BM478" s="21"/>
      <c r="BN478" s="24"/>
      <c r="BO478" s="21"/>
      <c r="BP478" s="21"/>
      <c r="BQ478" s="23"/>
      <c r="BR478" s="23"/>
      <c r="BS478" s="24"/>
      <c r="BT478" s="25"/>
    </row>
    <row r="479" spans="1:72" s="22" customFormat="1" ht="181.5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20"/>
      <c r="N479" s="23"/>
      <c r="O479" s="20"/>
      <c r="P479" s="23"/>
      <c r="Q479" s="23"/>
      <c r="R479" s="20"/>
      <c r="S479" s="20"/>
      <c r="T479" s="23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181"/>
      <c r="AL479" s="21"/>
      <c r="AM479" s="21"/>
      <c r="AN479" s="21"/>
      <c r="AO479" s="21"/>
      <c r="AP479" s="21"/>
      <c r="AQ479" s="21"/>
      <c r="AR479" s="21"/>
      <c r="AS479" s="181"/>
      <c r="AT479" s="21"/>
      <c r="AU479" s="181"/>
      <c r="AV479" s="21"/>
      <c r="AW479" s="21"/>
      <c r="AX479" s="21"/>
      <c r="AY479" s="21"/>
      <c r="AZ479" s="21"/>
      <c r="BA479" s="21"/>
      <c r="BB479" s="21"/>
      <c r="BC479" s="200"/>
      <c r="BD479" s="182"/>
      <c r="BE479" s="23"/>
      <c r="BF479" s="20"/>
      <c r="BG479" s="20"/>
      <c r="BH479" s="23"/>
      <c r="BI479" s="20"/>
      <c r="BJ479" s="20"/>
      <c r="BK479" s="23"/>
      <c r="BL479" s="21"/>
      <c r="BM479" s="21"/>
      <c r="BN479" s="24"/>
      <c r="BO479" s="21"/>
      <c r="BP479" s="21"/>
      <c r="BQ479" s="23"/>
      <c r="BR479" s="23"/>
      <c r="BS479" s="24"/>
      <c r="BT479" s="25"/>
    </row>
    <row r="480" spans="1:72" s="71" customFormat="1" ht="197.25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66"/>
      <c r="L480" s="66"/>
      <c r="M480" s="66"/>
      <c r="N480" s="19"/>
      <c r="O480" s="19"/>
      <c r="P480" s="19"/>
      <c r="Q480" s="19"/>
      <c r="R480" s="19"/>
      <c r="S480" s="19"/>
      <c r="T480" s="19"/>
      <c r="U480" s="27"/>
      <c r="V480" s="27"/>
      <c r="W480" s="27"/>
      <c r="X480" s="27"/>
      <c r="Y480" s="27"/>
      <c r="Z480" s="27"/>
      <c r="AA480" s="27"/>
      <c r="AB480" s="27"/>
      <c r="AC480" s="27"/>
      <c r="AD480" s="27"/>
      <c r="AE480" s="27"/>
      <c r="AF480" s="27"/>
      <c r="AG480" s="27"/>
      <c r="AH480" s="27"/>
      <c r="AI480" s="27"/>
      <c r="AJ480" s="27"/>
      <c r="AK480" s="27"/>
      <c r="AL480" s="27"/>
      <c r="AM480" s="27"/>
      <c r="AN480" s="27"/>
      <c r="AO480" s="27"/>
      <c r="AP480" s="27"/>
      <c r="AQ480" s="27"/>
      <c r="AR480" s="27"/>
      <c r="AS480" s="27"/>
      <c r="AT480" s="27"/>
      <c r="AU480" s="27"/>
      <c r="AV480" s="27"/>
      <c r="AW480" s="27"/>
      <c r="AX480" s="27"/>
      <c r="AY480" s="27"/>
      <c r="AZ480" s="27"/>
      <c r="BA480" s="27"/>
      <c r="BB480" s="27"/>
      <c r="BC480" s="183"/>
      <c r="BD480" s="183"/>
      <c r="BE480" s="66"/>
      <c r="BF480" s="66"/>
      <c r="BG480" s="66"/>
      <c r="BH480" s="28"/>
      <c r="BI480" s="66"/>
      <c r="BJ480" s="66"/>
      <c r="BK480" s="28"/>
      <c r="BL480" s="27"/>
      <c r="BM480" s="27"/>
      <c r="BN480" s="17"/>
      <c r="BO480" s="27"/>
      <c r="BP480" s="27"/>
      <c r="BQ480" s="28"/>
      <c r="BR480" s="28"/>
      <c r="BS480" s="17"/>
      <c r="BT480" s="70"/>
    </row>
    <row r="481" spans="1:72" s="22" customFormat="1" ht="136.5" customHeight="1" x14ac:dyDescent="0.25">
      <c r="A481" s="17"/>
      <c r="B481" s="18"/>
      <c r="C481" s="19"/>
      <c r="D481" s="19"/>
      <c r="E481" s="66"/>
      <c r="F481" s="18"/>
      <c r="G481" s="18"/>
      <c r="H481" s="18"/>
      <c r="I481" s="18"/>
      <c r="J481" s="18"/>
      <c r="K481" s="20"/>
      <c r="L481" s="20"/>
      <c r="M481" s="20"/>
      <c r="N481" s="20"/>
      <c r="O481" s="20"/>
      <c r="P481" s="23"/>
      <c r="Q481" s="23"/>
      <c r="R481" s="23"/>
      <c r="S481" s="23"/>
      <c r="T481" s="20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00"/>
      <c r="BD481" s="200"/>
      <c r="BE481" s="20"/>
      <c r="BF481" s="20"/>
      <c r="BG481" s="20"/>
      <c r="BH481" s="23"/>
      <c r="BI481" s="20"/>
      <c r="BJ481" s="20"/>
      <c r="BK481" s="23"/>
      <c r="BL481" s="21"/>
      <c r="BM481" s="21"/>
      <c r="BN481" s="24"/>
      <c r="BO481" s="21"/>
      <c r="BP481" s="21"/>
      <c r="BQ481" s="23"/>
      <c r="BR481" s="23"/>
      <c r="BS481" s="24"/>
      <c r="BT481" s="25"/>
    </row>
    <row r="482" spans="1:72" s="22" customFormat="1" ht="243.75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20"/>
      <c r="N482" s="20"/>
      <c r="O482" s="20"/>
      <c r="P482" s="23"/>
      <c r="Q482" s="23"/>
      <c r="R482" s="23"/>
      <c r="S482" s="23"/>
      <c r="T482" s="20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00"/>
      <c r="BD482" s="20"/>
      <c r="BE482" s="20"/>
      <c r="BF482" s="20"/>
      <c r="BG482" s="20"/>
      <c r="BH482" s="23"/>
      <c r="BI482" s="20"/>
      <c r="BJ482" s="20"/>
      <c r="BK482" s="23"/>
      <c r="BL482" s="21"/>
      <c r="BM482" s="21"/>
      <c r="BN482" s="24"/>
      <c r="BO482" s="21"/>
      <c r="BP482" s="21"/>
      <c r="BQ482" s="23"/>
      <c r="BR482" s="23"/>
      <c r="BS482" s="24"/>
      <c r="BT482" s="25"/>
    </row>
    <row r="483" spans="1:72" s="22" customFormat="1" ht="243.7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20"/>
      <c r="N483" s="20"/>
      <c r="O483" s="20"/>
      <c r="P483" s="23"/>
      <c r="Q483" s="23"/>
      <c r="R483" s="23"/>
      <c r="S483" s="23"/>
      <c r="T483" s="20"/>
      <c r="U483" s="21"/>
      <c r="V483" s="21"/>
      <c r="W483" s="21"/>
      <c r="X483" s="21"/>
      <c r="Y483" s="21"/>
      <c r="Z483" s="21"/>
      <c r="AA483" s="21"/>
      <c r="AB483" s="21"/>
      <c r="AC483" s="181"/>
      <c r="AD483" s="21"/>
      <c r="AE483" s="21"/>
      <c r="AF483" s="21"/>
      <c r="AG483" s="21"/>
      <c r="AH483" s="21"/>
      <c r="AI483" s="21"/>
      <c r="AJ483" s="21"/>
      <c r="AK483" s="181"/>
      <c r="AL483" s="21"/>
      <c r="AM483" s="21"/>
      <c r="AN483" s="21"/>
      <c r="AO483" s="21"/>
      <c r="AP483" s="21"/>
      <c r="AQ483" s="21"/>
      <c r="AR483" s="21"/>
      <c r="AS483" s="181"/>
      <c r="AT483" s="21"/>
      <c r="AU483" s="181"/>
      <c r="AV483" s="21"/>
      <c r="AW483" s="21"/>
      <c r="AX483" s="21"/>
      <c r="AY483" s="21"/>
      <c r="AZ483" s="21"/>
      <c r="BA483" s="21"/>
      <c r="BB483" s="21"/>
      <c r="BC483" s="200"/>
      <c r="BD483" s="200"/>
      <c r="BE483" s="20"/>
      <c r="BF483" s="20"/>
      <c r="BG483" s="20"/>
      <c r="BH483" s="23"/>
      <c r="BI483" s="20"/>
      <c r="BJ483" s="20"/>
      <c r="BK483" s="23"/>
      <c r="BL483" s="21"/>
      <c r="BM483" s="21"/>
      <c r="BN483" s="24"/>
      <c r="BO483" s="21"/>
      <c r="BP483" s="21"/>
      <c r="BQ483" s="23"/>
      <c r="BR483" s="23"/>
      <c r="BS483" s="24"/>
      <c r="BT483" s="25"/>
    </row>
    <row r="484" spans="1:72" s="22" customFormat="1" ht="179.2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200"/>
      <c r="N484" s="28"/>
      <c r="O484" s="18"/>
      <c r="P484" s="28"/>
      <c r="Q484" s="28"/>
      <c r="R484" s="28"/>
      <c r="S484" s="28"/>
      <c r="T484" s="28"/>
      <c r="U484" s="21"/>
      <c r="V484" s="21"/>
      <c r="W484" s="21"/>
      <c r="X484" s="21"/>
      <c r="Y484" s="21"/>
      <c r="Z484" s="21"/>
      <c r="AA484" s="21"/>
      <c r="AB484" s="21"/>
      <c r="AC484" s="181"/>
      <c r="AD484" s="21"/>
      <c r="AE484" s="21"/>
      <c r="AF484" s="21"/>
      <c r="AG484" s="20"/>
      <c r="AH484" s="29"/>
      <c r="AI484" s="29"/>
      <c r="AJ484" s="21"/>
      <c r="AK484" s="200"/>
      <c r="AL484" s="29"/>
      <c r="AM484" s="29"/>
      <c r="AN484" s="21"/>
      <c r="AO484" s="21"/>
      <c r="AP484" s="21"/>
      <c r="AQ484" s="21"/>
      <c r="AR484" s="21"/>
      <c r="AS484" s="200"/>
      <c r="AT484" s="29"/>
      <c r="AU484" s="200"/>
      <c r="AV484" s="29"/>
      <c r="AW484" s="21"/>
      <c r="AX484" s="21"/>
      <c r="AY484" s="21"/>
      <c r="AZ484" s="21"/>
      <c r="BA484" s="20"/>
      <c r="BB484" s="23"/>
      <c r="BC484" s="200"/>
      <c r="BD484" s="29"/>
      <c r="BE484" s="29"/>
      <c r="BF484" s="21"/>
      <c r="BG484" s="21"/>
      <c r="BH484" s="21"/>
      <c r="BI484" s="21"/>
      <c r="BJ484" s="21"/>
      <c r="BK484" s="21"/>
      <c r="BL484" s="21"/>
      <c r="BM484" s="21"/>
      <c r="BN484" s="24"/>
      <c r="BO484" s="21"/>
      <c r="BP484" s="21"/>
      <c r="BQ484" s="23"/>
      <c r="BR484" s="23"/>
      <c r="BS484" s="24"/>
      <c r="BT484" s="25"/>
    </row>
    <row r="485" spans="1:72" s="22" customFormat="1" ht="26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20"/>
      <c r="N485" s="29"/>
      <c r="O485" s="29"/>
      <c r="P485" s="29"/>
      <c r="Q485" s="29"/>
      <c r="R485" s="29"/>
      <c r="S485" s="29"/>
      <c r="T485" s="29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00"/>
      <c r="BD485" s="200"/>
      <c r="BE485" s="20"/>
      <c r="BF485" s="20"/>
      <c r="BG485" s="20"/>
      <c r="BH485" s="23"/>
      <c r="BI485" s="20"/>
      <c r="BJ485" s="20"/>
      <c r="BK485" s="23"/>
      <c r="BL485" s="21"/>
      <c r="BM485" s="21"/>
      <c r="BN485" s="24"/>
      <c r="BO485" s="21"/>
      <c r="BP485" s="21"/>
      <c r="BQ485" s="23"/>
      <c r="BR485" s="23"/>
      <c r="BS485" s="24"/>
      <c r="BT485" s="25"/>
    </row>
    <row r="486" spans="1:72" s="22" customFormat="1" ht="249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1"/>
      <c r="BC486" s="200"/>
      <c r="BD486" s="182"/>
      <c r="BE486" s="23"/>
      <c r="BF486" s="20"/>
      <c r="BG486" s="20"/>
      <c r="BH486" s="23"/>
      <c r="BI486" s="20"/>
      <c r="BJ486" s="20"/>
      <c r="BK486" s="23"/>
      <c r="BL486" s="21"/>
      <c r="BM486" s="21"/>
      <c r="BN486" s="24"/>
      <c r="BO486" s="21"/>
      <c r="BP486" s="21"/>
      <c r="BQ486" s="23"/>
      <c r="BR486" s="23"/>
      <c r="BS486" s="24"/>
      <c r="BT486" s="25"/>
    </row>
    <row r="487" spans="1:72" s="22" customFormat="1" ht="246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20"/>
      <c r="N487" s="29"/>
      <c r="O487" s="29"/>
      <c r="P487" s="29"/>
      <c r="Q487" s="29"/>
      <c r="R487" s="29"/>
      <c r="S487" s="29"/>
      <c r="T487" s="29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181"/>
      <c r="AL487" s="21"/>
      <c r="AM487" s="21"/>
      <c r="AN487" s="21"/>
      <c r="AO487" s="21"/>
      <c r="AP487" s="21"/>
      <c r="AQ487" s="21"/>
      <c r="AR487" s="21"/>
      <c r="AS487" s="181"/>
      <c r="AT487" s="21"/>
      <c r="AU487" s="181"/>
      <c r="AV487" s="21"/>
      <c r="AW487" s="21"/>
      <c r="AX487" s="21"/>
      <c r="AY487" s="21"/>
      <c r="AZ487" s="21"/>
      <c r="BA487" s="20"/>
      <c r="BB487" s="29"/>
      <c r="BC487" s="29"/>
      <c r="BD487" s="29"/>
      <c r="BE487" s="29"/>
      <c r="BF487" s="21"/>
      <c r="BG487" s="21"/>
      <c r="BH487" s="21"/>
      <c r="BI487" s="21"/>
      <c r="BJ487" s="21"/>
      <c r="BK487" s="21"/>
      <c r="BL487" s="21"/>
      <c r="BM487" s="21"/>
      <c r="BN487" s="24"/>
      <c r="BO487" s="21"/>
      <c r="BP487" s="21"/>
      <c r="BQ487" s="23"/>
      <c r="BR487" s="23"/>
      <c r="BS487" s="24"/>
      <c r="BT487" s="25"/>
    </row>
    <row r="488" spans="1:72" s="22" customFormat="1" ht="192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20"/>
      <c r="N488" s="23"/>
      <c r="O488" s="20"/>
      <c r="P488" s="23"/>
      <c r="Q488" s="23"/>
      <c r="R488" s="23"/>
      <c r="S488" s="23"/>
      <c r="T488" s="23"/>
      <c r="U488" s="21"/>
      <c r="V488" s="21"/>
      <c r="W488" s="21"/>
      <c r="X488" s="21"/>
      <c r="Y488" s="21"/>
      <c r="Z488" s="21"/>
      <c r="AA488" s="21"/>
      <c r="AB488" s="21"/>
      <c r="AC488" s="20"/>
      <c r="AD488" s="23"/>
      <c r="AE488" s="23"/>
      <c r="AF488" s="23"/>
      <c r="AG488" s="23"/>
      <c r="AH488" s="29"/>
      <c r="AI488" s="29"/>
      <c r="AJ488" s="21"/>
      <c r="AK488" s="200"/>
      <c r="AL488" s="23"/>
      <c r="AM488" s="23"/>
      <c r="AN488" s="21"/>
      <c r="AO488" s="21"/>
      <c r="AP488" s="21"/>
      <c r="AQ488" s="21"/>
      <c r="AR488" s="21"/>
      <c r="AS488" s="200"/>
      <c r="AT488" s="23"/>
      <c r="AU488" s="200"/>
      <c r="AV488" s="23"/>
      <c r="AW488" s="21"/>
      <c r="AX488" s="21"/>
      <c r="AY488" s="21"/>
      <c r="AZ488" s="21"/>
      <c r="BA488" s="20"/>
      <c r="BB488" s="23"/>
      <c r="BC488" s="200"/>
      <c r="BD488" s="23"/>
      <c r="BE488" s="23"/>
      <c r="BF488" s="21"/>
      <c r="BG488" s="21"/>
      <c r="BH488" s="21"/>
      <c r="BI488" s="21"/>
      <c r="BJ488" s="21"/>
      <c r="BK488" s="21"/>
      <c r="BL488" s="21"/>
      <c r="BM488" s="21"/>
      <c r="BN488" s="24"/>
      <c r="BO488" s="21"/>
      <c r="BP488" s="21"/>
      <c r="BQ488" s="23"/>
      <c r="BR488" s="23"/>
      <c r="BS488" s="24"/>
      <c r="BT488" s="25"/>
    </row>
    <row r="489" spans="1:72" s="22" customFormat="1" ht="223.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20"/>
      <c r="N489" s="23"/>
      <c r="O489" s="20"/>
      <c r="P489" s="23"/>
      <c r="Q489" s="23"/>
      <c r="R489" s="23"/>
      <c r="S489" s="23"/>
      <c r="T489" s="23"/>
      <c r="U489" s="21"/>
      <c r="V489" s="21"/>
      <c r="W489" s="21"/>
      <c r="X489" s="21"/>
      <c r="Y489" s="21"/>
      <c r="Z489" s="21"/>
      <c r="AA489" s="21"/>
      <c r="AB489" s="21"/>
      <c r="AC489" s="181"/>
      <c r="AD489" s="21"/>
      <c r="AE489" s="21"/>
      <c r="AF489" s="21"/>
      <c r="AG489" s="20"/>
      <c r="AH489" s="29"/>
      <c r="AI489" s="29"/>
      <c r="AJ489" s="21"/>
      <c r="AK489" s="200"/>
      <c r="AL489" s="29"/>
      <c r="AM489" s="29"/>
      <c r="AN489" s="21"/>
      <c r="AO489" s="21"/>
      <c r="AP489" s="21"/>
      <c r="AQ489" s="21"/>
      <c r="AR489" s="21"/>
      <c r="AS489" s="200"/>
      <c r="AT489" s="29"/>
      <c r="AU489" s="200"/>
      <c r="AV489" s="29"/>
      <c r="AW489" s="21"/>
      <c r="AX489" s="21"/>
      <c r="AY489" s="21"/>
      <c r="AZ489" s="21"/>
      <c r="BA489" s="20"/>
      <c r="BB489" s="23"/>
      <c r="BC489" s="200"/>
      <c r="BD489" s="23"/>
      <c r="BE489" s="23"/>
      <c r="BF489" s="21"/>
      <c r="BG489" s="21"/>
      <c r="BH489" s="21"/>
      <c r="BI489" s="21"/>
      <c r="BJ489" s="21"/>
      <c r="BK489" s="21"/>
      <c r="BL489" s="21"/>
      <c r="BM489" s="21"/>
      <c r="BN489" s="24"/>
      <c r="BO489" s="21"/>
      <c r="BP489" s="21"/>
      <c r="BQ489" s="23"/>
      <c r="BR489" s="23"/>
      <c r="BS489" s="24"/>
      <c r="BT489" s="25"/>
    </row>
    <row r="490" spans="1:72" s="22" customFormat="1" ht="223.5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200"/>
      <c r="N490" s="23"/>
      <c r="O490" s="20"/>
      <c r="P490" s="23"/>
      <c r="Q490" s="23"/>
      <c r="R490" s="23"/>
      <c r="S490" s="23"/>
      <c r="T490" s="23"/>
      <c r="U490" s="21"/>
      <c r="V490" s="21"/>
      <c r="W490" s="21"/>
      <c r="X490" s="21"/>
      <c r="Y490" s="21"/>
      <c r="Z490" s="21"/>
      <c r="AA490" s="21"/>
      <c r="AB490" s="21"/>
      <c r="AC490" s="181"/>
      <c r="AD490" s="21"/>
      <c r="AE490" s="21"/>
      <c r="AF490" s="21"/>
      <c r="AG490" s="20"/>
      <c r="AH490" s="29"/>
      <c r="AI490" s="29"/>
      <c r="AJ490" s="21"/>
      <c r="AK490" s="200"/>
      <c r="AL490" s="29"/>
      <c r="AM490" s="29"/>
      <c r="AN490" s="21"/>
      <c r="AO490" s="21"/>
      <c r="AP490" s="21"/>
      <c r="AQ490" s="21"/>
      <c r="AR490" s="21"/>
      <c r="AS490" s="200"/>
      <c r="AT490" s="29"/>
      <c r="AU490" s="200"/>
      <c r="AV490" s="29"/>
      <c r="AW490" s="21"/>
      <c r="AX490" s="21"/>
      <c r="AY490" s="21"/>
      <c r="AZ490" s="21"/>
      <c r="BA490" s="20"/>
      <c r="BB490" s="23"/>
      <c r="BC490" s="200"/>
      <c r="BD490" s="29"/>
      <c r="BE490" s="29"/>
      <c r="BF490" s="21"/>
      <c r="BG490" s="21"/>
      <c r="BH490" s="21"/>
      <c r="BI490" s="21"/>
      <c r="BJ490" s="21"/>
      <c r="BK490" s="21"/>
      <c r="BL490" s="21"/>
      <c r="BM490" s="21"/>
      <c r="BN490" s="24"/>
      <c r="BO490" s="21"/>
      <c r="BP490" s="21"/>
      <c r="BQ490" s="23"/>
      <c r="BR490" s="23"/>
      <c r="BS490" s="24"/>
      <c r="BT490" s="25"/>
    </row>
    <row r="491" spans="1:72" s="22" customFormat="1" ht="408.75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20"/>
      <c r="N491" s="23"/>
      <c r="O491" s="23"/>
      <c r="P491" s="23"/>
      <c r="Q491" s="23"/>
      <c r="R491" s="23"/>
      <c r="S491" s="23"/>
      <c r="T491" s="23"/>
      <c r="U491" s="21"/>
      <c r="V491" s="21"/>
      <c r="W491" s="21"/>
      <c r="X491" s="21"/>
      <c r="Y491" s="21"/>
      <c r="Z491" s="21"/>
      <c r="AA491" s="21"/>
      <c r="AB491" s="21"/>
      <c r="AC491" s="181"/>
      <c r="AD491" s="21"/>
      <c r="AE491" s="21"/>
      <c r="AF491" s="21"/>
      <c r="AG491" s="20"/>
      <c r="AH491" s="29"/>
      <c r="AI491" s="29"/>
      <c r="AJ491" s="21"/>
      <c r="AK491" s="200"/>
      <c r="AL491" s="29"/>
      <c r="AM491" s="29"/>
      <c r="AN491" s="21"/>
      <c r="AO491" s="21"/>
      <c r="AP491" s="21"/>
      <c r="AQ491" s="21"/>
      <c r="AR491" s="21"/>
      <c r="AS491" s="200"/>
      <c r="AT491" s="29"/>
      <c r="AU491" s="200"/>
      <c r="AV491" s="29"/>
      <c r="AW491" s="21"/>
      <c r="AX491" s="21"/>
      <c r="AY491" s="21"/>
      <c r="AZ491" s="21"/>
      <c r="BA491" s="20"/>
      <c r="BB491" s="23"/>
      <c r="BC491" s="200"/>
      <c r="BD491" s="23"/>
      <c r="BE491" s="23"/>
      <c r="BF491" s="21"/>
      <c r="BG491" s="21"/>
      <c r="BH491" s="21"/>
      <c r="BI491" s="21"/>
      <c r="BJ491" s="21"/>
      <c r="BK491" s="21"/>
      <c r="BL491" s="21"/>
      <c r="BM491" s="21"/>
      <c r="BN491" s="24"/>
      <c r="BO491" s="21"/>
      <c r="BP491" s="21"/>
      <c r="BQ491" s="23"/>
      <c r="BR491" s="23"/>
      <c r="BS491" s="24"/>
      <c r="BT491" s="25"/>
    </row>
    <row r="492" spans="1:72" s="22" customFormat="1" ht="18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20"/>
      <c r="N492" s="23"/>
      <c r="O492" s="20"/>
      <c r="P492" s="23"/>
      <c r="Q492" s="23"/>
      <c r="R492" s="23"/>
      <c r="S492" s="23"/>
      <c r="T492" s="23"/>
      <c r="U492" s="21"/>
      <c r="V492" s="21"/>
      <c r="W492" s="21"/>
      <c r="X492" s="21"/>
      <c r="Y492" s="21"/>
      <c r="Z492" s="21"/>
      <c r="AA492" s="21"/>
      <c r="AB492" s="21"/>
      <c r="AC492" s="181"/>
      <c r="AD492" s="21"/>
      <c r="AE492" s="21"/>
      <c r="AF492" s="21"/>
      <c r="AG492" s="20"/>
      <c r="AH492" s="29"/>
      <c r="AI492" s="29"/>
      <c r="AJ492" s="21"/>
      <c r="AK492" s="200"/>
      <c r="AL492" s="29"/>
      <c r="AM492" s="29"/>
      <c r="AN492" s="21"/>
      <c r="AO492" s="21"/>
      <c r="AP492" s="21"/>
      <c r="AQ492" s="21"/>
      <c r="AR492" s="21"/>
      <c r="AS492" s="200"/>
      <c r="AT492" s="29"/>
      <c r="AU492" s="200"/>
      <c r="AV492" s="29"/>
      <c r="AW492" s="21"/>
      <c r="AX492" s="21"/>
      <c r="AY492" s="21"/>
      <c r="AZ492" s="21"/>
      <c r="BA492" s="20"/>
      <c r="BB492" s="23"/>
      <c r="BC492" s="200"/>
      <c r="BD492" s="29"/>
      <c r="BE492" s="29"/>
      <c r="BF492" s="21"/>
      <c r="BG492" s="21"/>
      <c r="BH492" s="21"/>
      <c r="BI492" s="21"/>
      <c r="BJ492" s="21"/>
      <c r="BK492" s="21"/>
      <c r="BL492" s="21"/>
      <c r="BM492" s="21"/>
      <c r="BN492" s="24"/>
      <c r="BO492" s="21"/>
      <c r="BP492" s="21"/>
      <c r="BQ492" s="23"/>
      <c r="BR492" s="23"/>
      <c r="BS492" s="24"/>
      <c r="BT492" s="25"/>
    </row>
    <row r="493" spans="1:72" s="22" customFormat="1" ht="409.6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200"/>
      <c r="N493" s="28"/>
      <c r="O493" s="18"/>
      <c r="P493" s="28"/>
      <c r="Q493" s="28"/>
      <c r="R493" s="28"/>
      <c r="S493" s="28"/>
      <c r="T493" s="28"/>
      <c r="U493" s="21"/>
      <c r="V493" s="21"/>
      <c r="W493" s="21"/>
      <c r="X493" s="21"/>
      <c r="Y493" s="21"/>
      <c r="Z493" s="21"/>
      <c r="AA493" s="21"/>
      <c r="AB493" s="21"/>
      <c r="AC493" s="181"/>
      <c r="AD493" s="21"/>
      <c r="AE493" s="21"/>
      <c r="AF493" s="21"/>
      <c r="AG493" s="20"/>
      <c r="AH493" s="29"/>
      <c r="AI493" s="29"/>
      <c r="AJ493" s="21"/>
      <c r="AK493" s="200"/>
      <c r="AL493" s="29"/>
      <c r="AM493" s="29"/>
      <c r="AN493" s="21"/>
      <c r="AO493" s="21"/>
      <c r="AP493" s="21"/>
      <c r="AQ493" s="21"/>
      <c r="AR493" s="21"/>
      <c r="AS493" s="200"/>
      <c r="AT493" s="29"/>
      <c r="AU493" s="200"/>
      <c r="AV493" s="29"/>
      <c r="AW493" s="21"/>
      <c r="AX493" s="21"/>
      <c r="AY493" s="21"/>
      <c r="AZ493" s="21"/>
      <c r="BA493" s="20"/>
      <c r="BB493" s="23"/>
      <c r="BC493" s="200"/>
      <c r="BD493" s="29"/>
      <c r="BE493" s="29"/>
      <c r="BF493" s="21"/>
      <c r="BG493" s="21"/>
      <c r="BH493" s="21"/>
      <c r="BI493" s="21"/>
      <c r="BJ493" s="21"/>
      <c r="BK493" s="21"/>
      <c r="BL493" s="21"/>
      <c r="BM493" s="21"/>
      <c r="BN493" s="24"/>
      <c r="BO493" s="21"/>
      <c r="BP493" s="21"/>
      <c r="BQ493" s="23"/>
      <c r="BR493" s="23"/>
      <c r="BS493" s="24"/>
      <c r="BT493" s="25"/>
    </row>
    <row r="494" spans="1:72" s="22" customFormat="1" ht="216.75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200"/>
      <c r="N494" s="28"/>
      <c r="O494" s="18"/>
      <c r="P494" s="28"/>
      <c r="Q494" s="28"/>
      <c r="R494" s="28"/>
      <c r="S494" s="28"/>
      <c r="T494" s="28"/>
      <c r="U494" s="21"/>
      <c r="V494" s="21"/>
      <c r="W494" s="21"/>
      <c r="X494" s="21"/>
      <c r="Y494" s="21"/>
      <c r="Z494" s="21"/>
      <c r="AA494" s="21"/>
      <c r="AB494" s="21"/>
      <c r="AC494" s="181"/>
      <c r="AD494" s="21"/>
      <c r="AE494" s="21"/>
      <c r="AF494" s="21"/>
      <c r="AG494" s="20"/>
      <c r="AH494" s="29"/>
      <c r="AI494" s="29"/>
      <c r="AJ494" s="21"/>
      <c r="AK494" s="200"/>
      <c r="AL494" s="29"/>
      <c r="AM494" s="29"/>
      <c r="AN494" s="21"/>
      <c r="AO494" s="21"/>
      <c r="AP494" s="21"/>
      <c r="AQ494" s="21"/>
      <c r="AR494" s="21"/>
      <c r="AS494" s="200"/>
      <c r="AT494" s="29"/>
      <c r="AU494" s="200"/>
      <c r="AV494" s="29"/>
      <c r="AW494" s="21"/>
      <c r="AX494" s="21"/>
      <c r="AY494" s="21"/>
      <c r="AZ494" s="21"/>
      <c r="BA494" s="20"/>
      <c r="BB494" s="23"/>
      <c r="BC494" s="200"/>
      <c r="BD494" s="29"/>
      <c r="BE494" s="29"/>
      <c r="BF494" s="21"/>
      <c r="BG494" s="21"/>
      <c r="BH494" s="21"/>
      <c r="BI494" s="21"/>
      <c r="BJ494" s="21"/>
      <c r="BK494" s="21"/>
      <c r="BL494" s="21"/>
      <c r="BM494" s="21"/>
      <c r="BN494" s="24"/>
      <c r="BO494" s="21"/>
      <c r="BP494" s="21"/>
      <c r="BQ494" s="23"/>
      <c r="BR494" s="23"/>
      <c r="BS494" s="24"/>
      <c r="BT494" s="25"/>
    </row>
    <row r="495" spans="1:72" s="22" customFormat="1" ht="254.2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20"/>
      <c r="N495" s="23"/>
      <c r="O495" s="20"/>
      <c r="P495" s="23"/>
      <c r="Q495" s="23"/>
      <c r="R495" s="23"/>
      <c r="S495" s="23"/>
      <c r="T495" s="23"/>
      <c r="U495" s="21"/>
      <c r="V495" s="21"/>
      <c r="W495" s="21"/>
      <c r="X495" s="21"/>
      <c r="Y495" s="21"/>
      <c r="Z495" s="21"/>
      <c r="AA495" s="21"/>
      <c r="AB495" s="21"/>
      <c r="AC495" s="200"/>
      <c r="AD495" s="29"/>
      <c r="AE495" s="29"/>
      <c r="AF495" s="29"/>
      <c r="AG495" s="29"/>
      <c r="AH495" s="21"/>
      <c r="AI495" s="21"/>
      <c r="AJ495" s="21"/>
      <c r="AK495" s="200"/>
      <c r="AL495" s="29"/>
      <c r="AM495" s="29"/>
      <c r="AN495" s="21"/>
      <c r="AO495" s="21"/>
      <c r="AP495" s="21"/>
      <c r="AQ495" s="21"/>
      <c r="AR495" s="21"/>
      <c r="AS495" s="200"/>
      <c r="AT495" s="29"/>
      <c r="AU495" s="200"/>
      <c r="AV495" s="29"/>
      <c r="AW495" s="21"/>
      <c r="AX495" s="21"/>
      <c r="AY495" s="21"/>
      <c r="AZ495" s="21"/>
      <c r="BA495" s="20"/>
      <c r="BB495" s="23"/>
      <c r="BC495" s="200"/>
      <c r="BD495" s="23"/>
      <c r="BE495" s="23"/>
      <c r="BF495" s="21"/>
      <c r="BG495" s="21"/>
      <c r="BH495" s="21"/>
      <c r="BI495" s="21"/>
      <c r="BJ495" s="21"/>
      <c r="BK495" s="21"/>
      <c r="BL495" s="21"/>
      <c r="BM495" s="21"/>
      <c r="BN495" s="24"/>
      <c r="BO495" s="21"/>
      <c r="BP495" s="21"/>
      <c r="BQ495" s="23"/>
      <c r="BR495" s="23"/>
      <c r="BS495" s="24"/>
      <c r="BT495" s="25"/>
    </row>
    <row r="496" spans="1:72" s="22" customFormat="1" ht="147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200"/>
      <c r="N496" s="23"/>
      <c r="O496" s="23"/>
      <c r="P496" s="23"/>
      <c r="Q496" s="23"/>
      <c r="R496" s="23"/>
      <c r="S496" s="23"/>
      <c r="T496" s="23"/>
      <c r="U496" s="21"/>
      <c r="V496" s="21"/>
      <c r="W496" s="21"/>
      <c r="X496" s="21"/>
      <c r="Y496" s="21"/>
      <c r="Z496" s="21"/>
      <c r="AA496" s="21"/>
      <c r="AB496" s="21"/>
      <c r="AC496" s="200"/>
      <c r="AD496" s="29"/>
      <c r="AE496" s="29"/>
      <c r="AF496" s="29"/>
      <c r="AG496" s="29"/>
      <c r="AH496" s="21"/>
      <c r="AI496" s="21"/>
      <c r="AJ496" s="21"/>
      <c r="AK496" s="200"/>
      <c r="AL496" s="29"/>
      <c r="AM496" s="29"/>
      <c r="AN496" s="21"/>
      <c r="AO496" s="21"/>
      <c r="AP496" s="21"/>
      <c r="AQ496" s="21"/>
      <c r="AR496" s="21"/>
      <c r="AS496" s="200"/>
      <c r="AT496" s="29"/>
      <c r="AU496" s="200"/>
      <c r="AV496" s="29"/>
      <c r="AW496" s="21"/>
      <c r="AX496" s="21"/>
      <c r="AY496" s="21"/>
      <c r="AZ496" s="21"/>
      <c r="BA496" s="20"/>
      <c r="BB496" s="23"/>
      <c r="BC496" s="200"/>
      <c r="BD496" s="29"/>
      <c r="BE496" s="29"/>
      <c r="BF496" s="21"/>
      <c r="BG496" s="21"/>
      <c r="BH496" s="21"/>
      <c r="BI496" s="21"/>
      <c r="BJ496" s="21"/>
      <c r="BK496" s="21"/>
      <c r="BL496" s="21"/>
      <c r="BM496" s="21"/>
      <c r="BN496" s="24"/>
      <c r="BO496" s="21"/>
      <c r="BP496" s="21"/>
      <c r="BQ496" s="23"/>
      <c r="BR496" s="23"/>
      <c r="BS496" s="24"/>
      <c r="BT496" s="25"/>
    </row>
    <row r="497" spans="1:72" s="22" customFormat="1" ht="244.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20"/>
      <c r="N497" s="23"/>
      <c r="O497" s="23"/>
      <c r="P497" s="23"/>
      <c r="Q497" s="23"/>
      <c r="R497" s="23"/>
      <c r="S497" s="23"/>
      <c r="T497" s="23"/>
      <c r="U497" s="21"/>
      <c r="V497" s="21"/>
      <c r="W497" s="21"/>
      <c r="X497" s="21"/>
      <c r="Y497" s="21"/>
      <c r="Z497" s="21"/>
      <c r="AA497" s="21"/>
      <c r="AB497" s="21"/>
      <c r="AC497" s="200"/>
      <c r="AD497" s="63"/>
      <c r="AE497" s="63"/>
      <c r="AF497" s="63"/>
      <c r="AG497" s="63"/>
      <c r="AH497" s="21"/>
      <c r="AI497" s="21"/>
      <c r="AJ497" s="21"/>
      <c r="AK497" s="200"/>
      <c r="AL497" s="63"/>
      <c r="AM497" s="63"/>
      <c r="AN497" s="21"/>
      <c r="AO497" s="21"/>
      <c r="AP497" s="21"/>
      <c r="AQ497" s="21"/>
      <c r="AR497" s="21"/>
      <c r="AS497" s="200"/>
      <c r="AT497" s="29"/>
      <c r="AU497" s="200"/>
      <c r="AV497" s="23"/>
      <c r="AW497" s="21"/>
      <c r="AX497" s="21"/>
      <c r="AY497" s="21"/>
      <c r="AZ497" s="21"/>
      <c r="BA497" s="20"/>
      <c r="BB497" s="23"/>
      <c r="BC497" s="200"/>
      <c r="BD497" s="23"/>
      <c r="BE497" s="23"/>
      <c r="BF497" s="21"/>
      <c r="BG497" s="20"/>
      <c r="BH497" s="23"/>
      <c r="BI497" s="20"/>
      <c r="BJ497" s="21"/>
      <c r="BK497" s="21"/>
      <c r="BL497" s="21"/>
      <c r="BM497" s="21"/>
      <c r="BN497" s="24"/>
      <c r="BO497" s="21"/>
      <c r="BP497" s="21"/>
      <c r="BQ497" s="23"/>
      <c r="BR497" s="23"/>
      <c r="BS497" s="24"/>
      <c r="BT497" s="25"/>
    </row>
    <row r="498" spans="1:72" s="22" customFormat="1" ht="244.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20"/>
      <c r="N498" s="23"/>
      <c r="O498" s="20"/>
      <c r="P498" s="23"/>
      <c r="Q498" s="23"/>
      <c r="R498" s="20"/>
      <c r="S498" s="23"/>
      <c r="T498" s="23"/>
      <c r="U498" s="21"/>
      <c r="V498" s="21"/>
      <c r="W498" s="21"/>
      <c r="X498" s="21"/>
      <c r="Y498" s="21"/>
      <c r="Z498" s="21"/>
      <c r="AA498" s="21"/>
      <c r="AB498" s="21"/>
      <c r="AC498" s="200"/>
      <c r="AD498" s="63"/>
      <c r="AE498" s="63"/>
      <c r="AF498" s="63"/>
      <c r="AG498" s="63"/>
      <c r="AH498" s="21"/>
      <c r="AI498" s="21"/>
      <c r="AJ498" s="21"/>
      <c r="AK498" s="200"/>
      <c r="AL498" s="63"/>
      <c r="AM498" s="63"/>
      <c r="AN498" s="21"/>
      <c r="AO498" s="21"/>
      <c r="AP498" s="21"/>
      <c r="AQ498" s="21"/>
      <c r="AR498" s="21"/>
      <c r="AS498" s="200"/>
      <c r="AT498" s="29"/>
      <c r="AU498" s="200"/>
      <c r="AV498" s="23"/>
      <c r="AW498" s="21"/>
      <c r="AX498" s="21"/>
      <c r="AY498" s="21"/>
      <c r="AZ498" s="21"/>
      <c r="BA498" s="20"/>
      <c r="BB498" s="23"/>
      <c r="BC498" s="200"/>
      <c r="BD498" s="23"/>
      <c r="BE498" s="23"/>
      <c r="BF498" s="21"/>
      <c r="BG498" s="21"/>
      <c r="BH498" s="21"/>
      <c r="BI498" s="21"/>
      <c r="BJ498" s="21"/>
      <c r="BK498" s="21"/>
      <c r="BL498" s="21"/>
      <c r="BM498" s="21"/>
      <c r="BN498" s="24"/>
      <c r="BO498" s="21"/>
      <c r="BP498" s="21"/>
      <c r="BQ498" s="23"/>
      <c r="BR498" s="23"/>
      <c r="BS498" s="24"/>
      <c r="BT498" s="25"/>
    </row>
    <row r="499" spans="1:72" s="22" customFormat="1" ht="244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1"/>
      <c r="V499" s="21"/>
      <c r="W499" s="21"/>
      <c r="X499" s="21"/>
      <c r="Y499" s="21"/>
      <c r="Z499" s="21"/>
      <c r="AA499" s="21"/>
      <c r="AB499" s="21"/>
      <c r="AC499" s="200"/>
      <c r="AD499" s="63"/>
      <c r="AE499" s="63"/>
      <c r="AF499" s="63"/>
      <c r="AG499" s="63"/>
      <c r="AH499" s="21"/>
      <c r="AI499" s="21"/>
      <c r="AJ499" s="21"/>
      <c r="AK499" s="200"/>
      <c r="AL499" s="63"/>
      <c r="AM499" s="63"/>
      <c r="AN499" s="21"/>
      <c r="AO499" s="21"/>
      <c r="AP499" s="21"/>
      <c r="AQ499" s="21"/>
      <c r="AR499" s="21"/>
      <c r="AS499" s="200"/>
      <c r="AT499" s="29"/>
      <c r="AU499" s="200"/>
      <c r="AV499" s="23"/>
      <c r="AW499" s="21"/>
      <c r="AX499" s="21"/>
      <c r="AY499" s="21"/>
      <c r="AZ499" s="21"/>
      <c r="BA499" s="20"/>
      <c r="BB499" s="23"/>
      <c r="BC499" s="200"/>
      <c r="BD499" s="23"/>
      <c r="BE499" s="23"/>
      <c r="BF499" s="21"/>
      <c r="BG499" s="20"/>
      <c r="BH499" s="23"/>
      <c r="BI499" s="23"/>
      <c r="BJ499" s="21"/>
      <c r="BK499" s="21"/>
      <c r="BL499" s="21"/>
      <c r="BM499" s="21"/>
      <c r="BN499" s="24"/>
      <c r="BO499" s="21"/>
      <c r="BP499" s="21"/>
      <c r="BQ499" s="23"/>
      <c r="BR499" s="23"/>
      <c r="BS499" s="24"/>
      <c r="BT499" s="25"/>
    </row>
    <row r="500" spans="1:72" s="22" customFormat="1" ht="244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20"/>
      <c r="N500" s="23"/>
      <c r="O500" s="20"/>
      <c r="P500" s="23"/>
      <c r="Q500" s="23"/>
      <c r="R500" s="23"/>
      <c r="S500" s="23"/>
      <c r="T500" s="23"/>
      <c r="U500" s="21"/>
      <c r="V500" s="21"/>
      <c r="W500" s="21"/>
      <c r="X500" s="21"/>
      <c r="Y500" s="21"/>
      <c r="Z500" s="21"/>
      <c r="AA500" s="21"/>
      <c r="AB500" s="21"/>
      <c r="AC500" s="200"/>
      <c r="AD500" s="63"/>
      <c r="AE500" s="63"/>
      <c r="AF500" s="63"/>
      <c r="AG500" s="63"/>
      <c r="AH500" s="21"/>
      <c r="AI500" s="21"/>
      <c r="AJ500" s="21"/>
      <c r="AK500" s="200"/>
      <c r="AL500" s="63"/>
      <c r="AM500" s="63"/>
      <c r="AN500" s="21"/>
      <c r="AO500" s="21"/>
      <c r="AP500" s="21"/>
      <c r="AQ500" s="21"/>
      <c r="AR500" s="21"/>
      <c r="AS500" s="200"/>
      <c r="AT500" s="29"/>
      <c r="AU500" s="200"/>
      <c r="AV500" s="23"/>
      <c r="AW500" s="21"/>
      <c r="AX500" s="21"/>
      <c r="AY500" s="21"/>
      <c r="AZ500" s="21"/>
      <c r="BA500" s="20"/>
      <c r="BB500" s="23"/>
      <c r="BC500" s="200"/>
      <c r="BD500" s="23"/>
      <c r="BE500" s="23"/>
      <c r="BF500" s="21"/>
      <c r="BG500" s="21"/>
      <c r="BH500" s="21"/>
      <c r="BI500" s="21"/>
      <c r="BJ500" s="21"/>
      <c r="BK500" s="21"/>
      <c r="BL500" s="21"/>
      <c r="BM500" s="21"/>
      <c r="BN500" s="24"/>
      <c r="BO500" s="21"/>
      <c r="BP500" s="21"/>
      <c r="BQ500" s="23"/>
      <c r="BR500" s="23"/>
      <c r="BS500" s="24"/>
      <c r="BT500" s="25"/>
    </row>
    <row r="501" spans="1:72" s="22" customFormat="1" ht="408.7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20"/>
      <c r="N501" s="23"/>
      <c r="O501" s="20"/>
      <c r="P501" s="20"/>
      <c r="Q501" s="20"/>
      <c r="R501" s="20"/>
      <c r="S501" s="20"/>
      <c r="T501" s="23"/>
      <c r="U501" s="21"/>
      <c r="V501" s="21"/>
      <c r="W501" s="21"/>
      <c r="X501" s="21"/>
      <c r="Y501" s="21"/>
      <c r="Z501" s="21"/>
      <c r="AA501" s="21"/>
      <c r="AB501" s="21"/>
      <c r="AC501" s="200"/>
      <c r="AD501" s="63"/>
      <c r="AE501" s="63"/>
      <c r="AF501" s="63"/>
      <c r="AG501" s="63"/>
      <c r="AH501" s="21"/>
      <c r="AI501" s="21"/>
      <c r="AJ501" s="21"/>
      <c r="AK501" s="200"/>
      <c r="AL501" s="63"/>
      <c r="AM501" s="63"/>
      <c r="AN501" s="21"/>
      <c r="AO501" s="21"/>
      <c r="AP501" s="21"/>
      <c r="AQ501" s="21"/>
      <c r="AR501" s="21"/>
      <c r="AS501" s="200"/>
      <c r="AT501" s="29"/>
      <c r="AU501" s="200"/>
      <c r="AV501" s="23"/>
      <c r="AW501" s="21"/>
      <c r="AX501" s="21"/>
      <c r="AY501" s="21"/>
      <c r="AZ501" s="21"/>
      <c r="BA501" s="20"/>
      <c r="BB501" s="23"/>
      <c r="BC501" s="200"/>
      <c r="BD501" s="23"/>
      <c r="BE501" s="20"/>
      <c r="BF501" s="21"/>
      <c r="BG501" s="21"/>
      <c r="BH501" s="21"/>
      <c r="BI501" s="21"/>
      <c r="BJ501" s="21"/>
      <c r="BK501" s="21"/>
      <c r="BL501" s="21"/>
      <c r="BM501" s="21"/>
      <c r="BN501" s="24"/>
      <c r="BO501" s="21"/>
      <c r="BP501" s="21"/>
      <c r="BQ501" s="23"/>
      <c r="BR501" s="23"/>
      <c r="BS501" s="24"/>
      <c r="BT501" s="25"/>
    </row>
    <row r="502" spans="1:72" s="22" customFormat="1" ht="246.7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20"/>
      <c r="N502" s="23"/>
      <c r="O502" s="20"/>
      <c r="P502" s="23"/>
      <c r="Q502" s="23"/>
      <c r="R502" s="23"/>
      <c r="S502" s="23"/>
      <c r="T502" s="23"/>
      <c r="U502" s="21"/>
      <c r="V502" s="21"/>
      <c r="W502" s="21"/>
      <c r="X502" s="21"/>
      <c r="Y502" s="21"/>
      <c r="Z502" s="21"/>
      <c r="AA502" s="21"/>
      <c r="AB502" s="21"/>
      <c r="AC502" s="200"/>
      <c r="AD502" s="63"/>
      <c r="AE502" s="63"/>
      <c r="AF502" s="63"/>
      <c r="AG502" s="63"/>
      <c r="AH502" s="21"/>
      <c r="AI502" s="21"/>
      <c r="AJ502" s="21"/>
      <c r="AK502" s="200"/>
      <c r="AL502" s="63"/>
      <c r="AM502" s="63"/>
      <c r="AN502" s="21"/>
      <c r="AO502" s="21"/>
      <c r="AP502" s="21"/>
      <c r="AQ502" s="21"/>
      <c r="AR502" s="21"/>
      <c r="AS502" s="200"/>
      <c r="AT502" s="29"/>
      <c r="AU502" s="200"/>
      <c r="AV502" s="23"/>
      <c r="AW502" s="21"/>
      <c r="AX502" s="21"/>
      <c r="AY502" s="21"/>
      <c r="AZ502" s="21"/>
      <c r="BA502" s="20"/>
      <c r="BB502" s="23"/>
      <c r="BC502" s="200"/>
      <c r="BD502" s="23"/>
      <c r="BE502" s="20"/>
      <c r="BF502" s="21"/>
      <c r="BG502" s="20"/>
      <c r="BH502" s="23"/>
      <c r="BI502" s="23"/>
      <c r="BJ502" s="21"/>
      <c r="BK502" s="21"/>
      <c r="BL502" s="21"/>
      <c r="BM502" s="21"/>
      <c r="BN502" s="24"/>
      <c r="BO502" s="21"/>
      <c r="BP502" s="21"/>
      <c r="BQ502" s="23"/>
      <c r="BR502" s="23"/>
      <c r="BS502" s="24"/>
      <c r="BT502" s="25"/>
    </row>
    <row r="503" spans="1:72" s="22" customFormat="1" ht="258.7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20"/>
      <c r="N503" s="23"/>
      <c r="O503" s="20"/>
      <c r="P503" s="23"/>
      <c r="Q503" s="23"/>
      <c r="R503" s="23"/>
      <c r="S503" s="23"/>
      <c r="T503" s="23"/>
      <c r="U503" s="21"/>
      <c r="V503" s="21"/>
      <c r="W503" s="21"/>
      <c r="X503" s="21"/>
      <c r="Y503" s="21"/>
      <c r="Z503" s="21"/>
      <c r="AA503" s="21"/>
      <c r="AB503" s="21"/>
      <c r="AC503" s="200"/>
      <c r="AD503" s="63"/>
      <c r="AE503" s="63"/>
      <c r="AF503" s="63"/>
      <c r="AG503" s="20"/>
      <c r="AH503" s="21"/>
      <c r="AI503" s="21"/>
      <c r="AJ503" s="21"/>
      <c r="AK503" s="200"/>
      <c r="AL503" s="63"/>
      <c r="AM503" s="20"/>
      <c r="AN503" s="21"/>
      <c r="AO503" s="21"/>
      <c r="AP503" s="21"/>
      <c r="AQ503" s="21"/>
      <c r="AR503" s="21"/>
      <c r="AS503" s="200"/>
      <c r="AT503" s="23"/>
      <c r="AU503" s="200"/>
      <c r="AV503" s="23"/>
      <c r="AW503" s="21"/>
      <c r="AX503" s="21"/>
      <c r="AY503" s="21"/>
      <c r="AZ503" s="21"/>
      <c r="BA503" s="20"/>
      <c r="BB503" s="23"/>
      <c r="BC503" s="200"/>
      <c r="BD503" s="23"/>
      <c r="BE503" s="20"/>
      <c r="BF503" s="21"/>
      <c r="BG503" s="21"/>
      <c r="BH503" s="21"/>
      <c r="BI503" s="21"/>
      <c r="BJ503" s="21"/>
      <c r="BK503" s="21"/>
      <c r="BL503" s="21"/>
      <c r="BM503" s="21"/>
      <c r="BN503" s="24"/>
      <c r="BO503" s="21"/>
      <c r="BP503" s="21"/>
      <c r="BQ503" s="23"/>
      <c r="BR503" s="23"/>
      <c r="BS503" s="24"/>
      <c r="BT503" s="25"/>
    </row>
    <row r="504" spans="1:72" s="22" customFormat="1" ht="201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200"/>
      <c r="N504" s="29"/>
      <c r="O504" s="29"/>
      <c r="P504" s="29"/>
      <c r="Q504" s="29"/>
      <c r="R504" s="29"/>
      <c r="S504" s="29"/>
      <c r="T504" s="29"/>
      <c r="U504" s="21"/>
      <c r="V504" s="21"/>
      <c r="W504" s="21"/>
      <c r="X504" s="21"/>
      <c r="Y504" s="21"/>
      <c r="Z504" s="21"/>
      <c r="AA504" s="21"/>
      <c r="AB504" s="21"/>
      <c r="AC504" s="200"/>
      <c r="AD504" s="63"/>
      <c r="AE504" s="63"/>
      <c r="AF504" s="63"/>
      <c r="AG504" s="20"/>
      <c r="AH504" s="21"/>
      <c r="AI504" s="21"/>
      <c r="AJ504" s="21"/>
      <c r="AK504" s="200"/>
      <c r="AL504" s="63"/>
      <c r="AM504" s="20"/>
      <c r="AN504" s="21"/>
      <c r="AO504" s="21"/>
      <c r="AP504" s="21"/>
      <c r="AQ504" s="21"/>
      <c r="AR504" s="21"/>
      <c r="AS504" s="200"/>
      <c r="AT504" s="23"/>
      <c r="AU504" s="200"/>
      <c r="AV504" s="23"/>
      <c r="AW504" s="21"/>
      <c r="AX504" s="21"/>
      <c r="AY504" s="21"/>
      <c r="AZ504" s="21"/>
      <c r="BA504" s="20"/>
      <c r="BB504" s="23"/>
      <c r="BC504" s="200"/>
      <c r="BD504" s="23"/>
      <c r="BE504" s="20"/>
      <c r="BF504" s="21"/>
      <c r="BG504" s="21"/>
      <c r="BH504" s="21"/>
      <c r="BI504" s="21"/>
      <c r="BJ504" s="21"/>
      <c r="BK504" s="21"/>
      <c r="BL504" s="21"/>
      <c r="BM504" s="21"/>
      <c r="BN504" s="24"/>
      <c r="BO504" s="21"/>
      <c r="BP504" s="21"/>
      <c r="BQ504" s="23"/>
      <c r="BR504" s="23"/>
      <c r="BS504" s="24"/>
      <c r="BT504" s="25"/>
    </row>
    <row r="505" spans="1:72" s="22" customFormat="1" ht="191.25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20"/>
      <c r="N505" s="23"/>
      <c r="O505" s="20"/>
      <c r="P505" s="23"/>
      <c r="Q505" s="23"/>
      <c r="R505" s="23"/>
      <c r="S505" s="23"/>
      <c r="T505" s="23"/>
      <c r="U505" s="21"/>
      <c r="V505" s="21"/>
      <c r="W505" s="21"/>
      <c r="X505" s="21"/>
      <c r="Y505" s="21"/>
      <c r="Z505" s="21"/>
      <c r="AA505" s="21"/>
      <c r="AB505" s="21"/>
      <c r="AC505" s="200"/>
      <c r="AD505" s="63"/>
      <c r="AE505" s="63"/>
      <c r="AF505" s="63"/>
      <c r="AG505" s="20"/>
      <c r="AH505" s="21"/>
      <c r="AI505" s="21"/>
      <c r="AJ505" s="21"/>
      <c r="AK505" s="200"/>
      <c r="AL505" s="63"/>
      <c r="AM505" s="20"/>
      <c r="AN505" s="21"/>
      <c r="AO505" s="21"/>
      <c r="AP505" s="21"/>
      <c r="AQ505" s="21"/>
      <c r="AR505" s="21"/>
      <c r="AS505" s="200"/>
      <c r="AT505" s="23"/>
      <c r="AU505" s="200"/>
      <c r="AV505" s="23"/>
      <c r="AW505" s="21"/>
      <c r="AX505" s="21"/>
      <c r="AY505" s="21"/>
      <c r="AZ505" s="21"/>
      <c r="BA505" s="20"/>
      <c r="BB505" s="23"/>
      <c r="BC505" s="200"/>
      <c r="BD505" s="23"/>
      <c r="BE505" s="23"/>
      <c r="BF505" s="21"/>
      <c r="BG505" s="21"/>
      <c r="BH505" s="21"/>
      <c r="BI505" s="21"/>
      <c r="BJ505" s="21"/>
      <c r="BK505" s="21"/>
      <c r="BL505" s="21"/>
      <c r="BM505" s="21"/>
      <c r="BN505" s="24"/>
      <c r="BO505" s="21"/>
      <c r="BP505" s="21"/>
      <c r="BQ505" s="23"/>
      <c r="BR505" s="23"/>
      <c r="BS505" s="24"/>
      <c r="BT505" s="25"/>
    </row>
    <row r="506" spans="1:72" s="22" customFormat="1" ht="191.2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200"/>
      <c r="N506" s="28"/>
      <c r="O506" s="18"/>
      <c r="P506" s="28"/>
      <c r="Q506" s="28"/>
      <c r="R506" s="28"/>
      <c r="S506" s="28"/>
      <c r="T506" s="28"/>
      <c r="U506" s="21"/>
      <c r="V506" s="21"/>
      <c r="W506" s="21"/>
      <c r="X506" s="21"/>
      <c r="Y506" s="21"/>
      <c r="Z506" s="21"/>
      <c r="AA506" s="21"/>
      <c r="AB506" s="21"/>
      <c r="AC506" s="200"/>
      <c r="AD506" s="63"/>
      <c r="AE506" s="63"/>
      <c r="AF506" s="63"/>
      <c r="AG506" s="20"/>
      <c r="AH506" s="21"/>
      <c r="AI506" s="21"/>
      <c r="AJ506" s="21"/>
      <c r="AK506" s="200"/>
      <c r="AL506" s="63"/>
      <c r="AM506" s="20"/>
      <c r="AN506" s="21"/>
      <c r="AO506" s="21"/>
      <c r="AP506" s="21"/>
      <c r="AQ506" s="21"/>
      <c r="AR506" s="21"/>
      <c r="AS506" s="200"/>
      <c r="AT506" s="23"/>
      <c r="AU506" s="200"/>
      <c r="AV506" s="23"/>
      <c r="AW506" s="21"/>
      <c r="AX506" s="21"/>
      <c r="AY506" s="21"/>
      <c r="AZ506" s="21"/>
      <c r="BA506" s="20"/>
      <c r="BB506" s="23"/>
      <c r="BC506" s="200"/>
      <c r="BD506" s="23"/>
      <c r="BE506" s="20"/>
      <c r="BF506" s="21"/>
      <c r="BG506" s="21"/>
      <c r="BH506" s="21"/>
      <c r="BI506" s="21"/>
      <c r="BJ506" s="21"/>
      <c r="BK506" s="21"/>
      <c r="BL506" s="21"/>
      <c r="BM506" s="21"/>
      <c r="BN506" s="24"/>
      <c r="BO506" s="21"/>
      <c r="BP506" s="21"/>
      <c r="BQ506" s="23"/>
      <c r="BR506" s="23"/>
      <c r="BS506" s="24"/>
      <c r="BT506" s="25"/>
    </row>
    <row r="507" spans="1:72" s="22" customFormat="1" ht="247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200"/>
      <c r="N507" s="23"/>
      <c r="O507" s="23"/>
      <c r="P507" s="23"/>
      <c r="Q507" s="23"/>
      <c r="R507" s="23"/>
      <c r="S507" s="23"/>
      <c r="T507" s="28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181"/>
      <c r="AL507" s="21"/>
      <c r="AM507" s="21"/>
      <c r="AN507" s="21"/>
      <c r="AO507" s="21"/>
      <c r="AP507" s="21"/>
      <c r="AQ507" s="21"/>
      <c r="AR507" s="21"/>
      <c r="AS507" s="181"/>
      <c r="AT507" s="21"/>
      <c r="AU507" s="181"/>
      <c r="AV507" s="21"/>
      <c r="AW507" s="21"/>
      <c r="AX507" s="21"/>
      <c r="AY507" s="21"/>
      <c r="AZ507" s="21"/>
      <c r="BA507" s="20"/>
      <c r="BB507" s="23"/>
      <c r="BC507" s="200"/>
      <c r="BD507" s="23"/>
      <c r="BE507" s="20"/>
      <c r="BF507" s="21"/>
      <c r="BG507" s="21"/>
      <c r="BH507" s="21"/>
      <c r="BI507" s="21"/>
      <c r="BJ507" s="21"/>
      <c r="BK507" s="21"/>
      <c r="BL507" s="21"/>
      <c r="BM507" s="21"/>
      <c r="BN507" s="24"/>
      <c r="BO507" s="21"/>
      <c r="BP507" s="21"/>
      <c r="BQ507" s="23"/>
      <c r="BR507" s="23"/>
      <c r="BS507" s="24"/>
      <c r="BT507" s="25"/>
    </row>
    <row r="508" spans="1:72" s="22" customFormat="1" ht="271.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200"/>
      <c r="N508" s="28"/>
      <c r="O508" s="18"/>
      <c r="P508" s="28"/>
      <c r="Q508" s="28"/>
      <c r="R508" s="28"/>
      <c r="S508" s="28"/>
      <c r="T508" s="28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181"/>
      <c r="AL508" s="21"/>
      <c r="AM508" s="21"/>
      <c r="AN508" s="21"/>
      <c r="AO508" s="21"/>
      <c r="AP508" s="21"/>
      <c r="AQ508" s="21"/>
      <c r="AR508" s="21"/>
      <c r="AS508" s="181"/>
      <c r="AT508" s="21"/>
      <c r="AU508" s="181"/>
      <c r="AV508" s="21"/>
      <c r="AW508" s="21"/>
      <c r="AX508" s="21"/>
      <c r="AY508" s="21"/>
      <c r="AZ508" s="21"/>
      <c r="BA508" s="20"/>
      <c r="BB508" s="23"/>
      <c r="BC508" s="200"/>
      <c r="BD508" s="23"/>
      <c r="BE508" s="20"/>
      <c r="BF508" s="21"/>
      <c r="BG508" s="21"/>
      <c r="BH508" s="21"/>
      <c r="BI508" s="21"/>
      <c r="BJ508" s="21"/>
      <c r="BK508" s="21"/>
      <c r="BL508" s="21"/>
      <c r="BM508" s="21"/>
      <c r="BN508" s="24"/>
      <c r="BO508" s="21"/>
      <c r="BP508" s="21"/>
      <c r="BQ508" s="23"/>
      <c r="BR508" s="23"/>
      <c r="BS508" s="24"/>
      <c r="BT508" s="25"/>
    </row>
    <row r="509" spans="1:72" s="22" customFormat="1" ht="261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200"/>
      <c r="N509" s="28"/>
      <c r="O509" s="18"/>
      <c r="P509" s="28"/>
      <c r="Q509" s="28"/>
      <c r="R509" s="28"/>
      <c r="S509" s="28"/>
      <c r="T509" s="28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181"/>
      <c r="AL509" s="21"/>
      <c r="AM509" s="21"/>
      <c r="AN509" s="21"/>
      <c r="AO509" s="21"/>
      <c r="AP509" s="21"/>
      <c r="AQ509" s="21"/>
      <c r="AR509" s="21"/>
      <c r="AS509" s="181"/>
      <c r="AT509" s="21"/>
      <c r="AU509" s="181"/>
      <c r="AV509" s="21"/>
      <c r="AW509" s="21"/>
      <c r="AX509" s="21"/>
      <c r="AY509" s="21"/>
      <c r="AZ509" s="21"/>
      <c r="BA509" s="20"/>
      <c r="BB509" s="23"/>
      <c r="BC509" s="200"/>
      <c r="BD509" s="23"/>
      <c r="BE509" s="20"/>
      <c r="BF509" s="21"/>
      <c r="BG509" s="21"/>
      <c r="BH509" s="21"/>
      <c r="BI509" s="21"/>
      <c r="BJ509" s="21"/>
      <c r="BK509" s="21"/>
      <c r="BL509" s="21"/>
      <c r="BM509" s="21"/>
      <c r="BN509" s="24"/>
      <c r="BO509" s="21"/>
      <c r="BP509" s="21"/>
      <c r="BQ509" s="23"/>
      <c r="BR509" s="23"/>
      <c r="BS509" s="24"/>
      <c r="BT509" s="25"/>
    </row>
    <row r="510" spans="1:72" s="22" customFormat="1" ht="204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181"/>
      <c r="AL510" s="21"/>
      <c r="AM510" s="21"/>
      <c r="AN510" s="21"/>
      <c r="AO510" s="21"/>
      <c r="AP510" s="21"/>
      <c r="AQ510" s="21"/>
      <c r="AR510" s="21"/>
      <c r="AS510" s="181"/>
      <c r="AT510" s="21"/>
      <c r="AU510" s="181"/>
      <c r="AV510" s="21"/>
      <c r="AW510" s="21"/>
      <c r="AX510" s="21"/>
      <c r="AY510" s="21"/>
      <c r="AZ510" s="21"/>
      <c r="BA510" s="20"/>
      <c r="BB510" s="23"/>
      <c r="BC510" s="200"/>
      <c r="BD510" s="20"/>
      <c r="BE510" s="20"/>
      <c r="BF510" s="21"/>
      <c r="BG510" s="21"/>
      <c r="BH510" s="21"/>
      <c r="BI510" s="21"/>
      <c r="BJ510" s="21"/>
      <c r="BK510" s="21"/>
      <c r="BL510" s="21"/>
      <c r="BM510" s="21"/>
      <c r="BN510" s="24"/>
      <c r="BO510" s="21"/>
      <c r="BP510" s="21"/>
      <c r="BQ510" s="23"/>
      <c r="BR510" s="23"/>
      <c r="BS510" s="24"/>
      <c r="BT510" s="25"/>
    </row>
    <row r="511" spans="1:72" s="22" customFormat="1" ht="204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200"/>
      <c r="N511" s="20"/>
      <c r="O511" s="20"/>
      <c r="P511" s="20"/>
      <c r="Q511" s="20"/>
      <c r="R511" s="20"/>
      <c r="S511" s="20"/>
      <c r="T511" s="20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181"/>
      <c r="AL511" s="21"/>
      <c r="AM511" s="21"/>
      <c r="AN511" s="21"/>
      <c r="AO511" s="21"/>
      <c r="AP511" s="21"/>
      <c r="AQ511" s="21"/>
      <c r="AR511" s="21"/>
      <c r="AS511" s="181"/>
      <c r="AT511" s="21"/>
      <c r="AU511" s="181"/>
      <c r="AV511" s="21"/>
      <c r="AW511" s="21"/>
      <c r="AX511" s="21"/>
      <c r="AY511" s="21"/>
      <c r="AZ511" s="21"/>
      <c r="BA511" s="20"/>
      <c r="BB511" s="23"/>
      <c r="BC511" s="200"/>
      <c r="BD511" s="23"/>
      <c r="BE511" s="20"/>
      <c r="BF511" s="21"/>
      <c r="BG511" s="21"/>
      <c r="BH511" s="21"/>
      <c r="BI511" s="21"/>
      <c r="BJ511" s="21"/>
      <c r="BK511" s="21"/>
      <c r="BL511" s="21"/>
      <c r="BM511" s="21"/>
      <c r="BN511" s="24"/>
      <c r="BO511" s="21"/>
      <c r="BP511" s="21"/>
      <c r="BQ511" s="23"/>
      <c r="BR511" s="23"/>
      <c r="BS511" s="24"/>
      <c r="BT511" s="25"/>
    </row>
    <row r="512" spans="1:72" s="22" customFormat="1" ht="204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200"/>
      <c r="N512" s="28"/>
      <c r="O512" s="18"/>
      <c r="P512" s="28"/>
      <c r="Q512" s="28"/>
      <c r="R512" s="28"/>
      <c r="S512" s="28"/>
      <c r="T512" s="28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181"/>
      <c r="AL512" s="21"/>
      <c r="AM512" s="21"/>
      <c r="AN512" s="21"/>
      <c r="AO512" s="21"/>
      <c r="AP512" s="21"/>
      <c r="AQ512" s="21"/>
      <c r="AR512" s="21"/>
      <c r="AS512" s="181"/>
      <c r="AT512" s="21"/>
      <c r="AU512" s="181"/>
      <c r="AV512" s="21"/>
      <c r="AW512" s="21"/>
      <c r="AX512" s="21"/>
      <c r="AY512" s="21"/>
      <c r="AZ512" s="21"/>
      <c r="BA512" s="20"/>
      <c r="BB512" s="23"/>
      <c r="BC512" s="200"/>
      <c r="BD512" s="23"/>
      <c r="BE512" s="20"/>
      <c r="BF512" s="21"/>
      <c r="BG512" s="21"/>
      <c r="BH512" s="21"/>
      <c r="BI512" s="21"/>
      <c r="BJ512" s="21"/>
      <c r="BK512" s="21"/>
      <c r="BL512" s="21"/>
      <c r="BM512" s="21"/>
      <c r="BN512" s="24"/>
      <c r="BO512" s="21"/>
      <c r="BP512" s="21"/>
      <c r="BQ512" s="23"/>
      <c r="BR512" s="23"/>
      <c r="BS512" s="24"/>
      <c r="BT512" s="25"/>
    </row>
    <row r="513" spans="1:72" s="22" customFormat="1" ht="283.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20"/>
      <c r="N513" s="23"/>
      <c r="O513" s="20"/>
      <c r="P513" s="23"/>
      <c r="Q513" s="23"/>
      <c r="R513" s="23"/>
      <c r="S513" s="23"/>
      <c r="T513" s="23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181"/>
      <c r="AL513" s="21"/>
      <c r="AM513" s="21"/>
      <c r="AN513" s="21"/>
      <c r="AO513" s="21"/>
      <c r="AP513" s="21"/>
      <c r="AQ513" s="21"/>
      <c r="AR513" s="21"/>
      <c r="AS513" s="181"/>
      <c r="AT513" s="21"/>
      <c r="AU513" s="181"/>
      <c r="AV513" s="21"/>
      <c r="AW513" s="21"/>
      <c r="AX513" s="21"/>
      <c r="AY513" s="21"/>
      <c r="AZ513" s="21"/>
      <c r="BA513" s="20"/>
      <c r="BB513" s="23"/>
      <c r="BC513" s="200"/>
      <c r="BD513" s="23"/>
      <c r="BE513" s="20"/>
      <c r="BF513" s="21"/>
      <c r="BG513" s="21"/>
      <c r="BH513" s="21"/>
      <c r="BI513" s="21"/>
      <c r="BJ513" s="21"/>
      <c r="BK513" s="21"/>
      <c r="BL513" s="21"/>
      <c r="BM513" s="21"/>
      <c r="BN513" s="24"/>
      <c r="BO513" s="21"/>
      <c r="BP513" s="21"/>
      <c r="BQ513" s="23"/>
      <c r="BR513" s="23"/>
      <c r="BS513" s="24"/>
      <c r="BT513" s="25"/>
    </row>
    <row r="514" spans="1:72" s="22" customFormat="1" ht="409.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20"/>
      <c r="N514" s="23"/>
      <c r="O514" s="20"/>
      <c r="P514" s="23"/>
      <c r="Q514" s="23"/>
      <c r="R514" s="23"/>
      <c r="S514" s="23"/>
      <c r="T514" s="23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0"/>
      <c r="AH514" s="23"/>
      <c r="AI514" s="23"/>
      <c r="AJ514" s="21"/>
      <c r="AK514" s="200"/>
      <c r="AL514" s="23"/>
      <c r="AM514" s="23"/>
      <c r="AN514" s="21"/>
      <c r="AO514" s="21"/>
      <c r="AP514" s="21"/>
      <c r="AQ514" s="21"/>
      <c r="AR514" s="21"/>
      <c r="AS514" s="200"/>
      <c r="AT514" s="23"/>
      <c r="AU514" s="200"/>
      <c r="AV514" s="23"/>
      <c r="AW514" s="21"/>
      <c r="AX514" s="21"/>
      <c r="AY514" s="21"/>
      <c r="AZ514" s="21"/>
      <c r="BA514" s="20"/>
      <c r="BB514" s="23"/>
      <c r="BC514" s="200"/>
      <c r="BD514" s="23"/>
      <c r="BE514" s="23"/>
      <c r="BF514" s="21"/>
      <c r="BG514" s="21"/>
      <c r="BH514" s="21"/>
      <c r="BI514" s="21"/>
      <c r="BJ514" s="21"/>
      <c r="BK514" s="21"/>
      <c r="BL514" s="21"/>
      <c r="BM514" s="21"/>
      <c r="BN514" s="24"/>
      <c r="BO514" s="21"/>
      <c r="BP514" s="21"/>
      <c r="BQ514" s="23"/>
      <c r="BR514" s="23"/>
      <c r="BS514" s="24"/>
      <c r="BT514" s="25"/>
    </row>
    <row r="515" spans="1:72" s="22" customFormat="1" ht="114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20"/>
      <c r="N515" s="28"/>
      <c r="O515" s="18"/>
      <c r="P515" s="28"/>
      <c r="Q515" s="28"/>
      <c r="R515" s="28"/>
      <c r="S515" s="28"/>
      <c r="T515" s="28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181"/>
      <c r="AL515" s="21"/>
      <c r="AM515" s="21"/>
      <c r="AN515" s="21"/>
      <c r="AO515" s="21"/>
      <c r="AP515" s="21"/>
      <c r="AQ515" s="21"/>
      <c r="AR515" s="21"/>
      <c r="AS515" s="181"/>
      <c r="AT515" s="21"/>
      <c r="AU515" s="181"/>
      <c r="AV515" s="21"/>
      <c r="AW515" s="21"/>
      <c r="AX515" s="21"/>
      <c r="AY515" s="21"/>
      <c r="AZ515" s="21"/>
      <c r="BA515" s="20"/>
      <c r="BB515" s="23"/>
      <c r="BC515" s="200"/>
      <c r="BD515" s="23"/>
      <c r="BE515" s="20"/>
      <c r="BF515" s="21"/>
      <c r="BG515" s="21"/>
      <c r="BH515" s="21"/>
      <c r="BI515" s="21"/>
      <c r="BJ515" s="21"/>
      <c r="BK515" s="21"/>
      <c r="BL515" s="21"/>
      <c r="BM515" s="21"/>
      <c r="BN515" s="24"/>
      <c r="BO515" s="21"/>
      <c r="BP515" s="21"/>
      <c r="BQ515" s="23"/>
      <c r="BR515" s="23"/>
      <c r="BS515" s="24"/>
      <c r="BT515" s="25"/>
    </row>
    <row r="516" spans="1:72" s="22" customFormat="1" ht="114.7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200"/>
      <c r="N516" s="28"/>
      <c r="O516" s="18"/>
      <c r="P516" s="28"/>
      <c r="Q516" s="28"/>
      <c r="R516" s="28"/>
      <c r="S516" s="28"/>
      <c r="T516" s="28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181"/>
      <c r="AL516" s="21"/>
      <c r="AM516" s="21"/>
      <c r="AN516" s="21"/>
      <c r="AO516" s="21"/>
      <c r="AP516" s="21"/>
      <c r="AQ516" s="21"/>
      <c r="AR516" s="21"/>
      <c r="AS516" s="181"/>
      <c r="AT516" s="21"/>
      <c r="AU516" s="181"/>
      <c r="AV516" s="21"/>
      <c r="AW516" s="21"/>
      <c r="AX516" s="21"/>
      <c r="AY516" s="21"/>
      <c r="AZ516" s="21"/>
      <c r="BA516" s="20"/>
      <c r="BB516" s="23"/>
      <c r="BC516" s="200"/>
      <c r="BD516" s="23"/>
      <c r="BE516" s="20"/>
      <c r="BF516" s="21"/>
      <c r="BG516" s="21"/>
      <c r="BH516" s="21"/>
      <c r="BI516" s="21"/>
      <c r="BJ516" s="21"/>
      <c r="BK516" s="21"/>
      <c r="BL516" s="21"/>
      <c r="BM516" s="21"/>
      <c r="BN516" s="24"/>
      <c r="BO516" s="21"/>
      <c r="BP516" s="21"/>
      <c r="BQ516" s="23"/>
      <c r="BR516" s="23"/>
      <c r="BS516" s="24"/>
      <c r="BT516" s="25"/>
    </row>
    <row r="517" spans="1:72" s="22" customFormat="1" ht="114.7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200"/>
      <c r="N517" s="28"/>
      <c r="O517" s="18"/>
      <c r="P517" s="28"/>
      <c r="Q517" s="28"/>
      <c r="R517" s="28"/>
      <c r="S517" s="28"/>
      <c r="T517" s="28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181"/>
      <c r="AL517" s="21"/>
      <c r="AM517" s="21"/>
      <c r="AN517" s="21"/>
      <c r="AO517" s="21"/>
      <c r="AP517" s="21"/>
      <c r="AQ517" s="21"/>
      <c r="AR517" s="21"/>
      <c r="AS517" s="181"/>
      <c r="AT517" s="21"/>
      <c r="AU517" s="181"/>
      <c r="AV517" s="21"/>
      <c r="AW517" s="21"/>
      <c r="AX517" s="21"/>
      <c r="AY517" s="21"/>
      <c r="AZ517" s="21"/>
      <c r="BA517" s="20"/>
      <c r="BB517" s="23"/>
      <c r="BC517" s="200"/>
      <c r="BD517" s="23"/>
      <c r="BE517" s="20"/>
      <c r="BF517" s="21"/>
      <c r="BG517" s="21"/>
      <c r="BH517" s="21"/>
      <c r="BI517" s="21"/>
      <c r="BJ517" s="21"/>
      <c r="BK517" s="21"/>
      <c r="BL517" s="21"/>
      <c r="BM517" s="21"/>
      <c r="BN517" s="24"/>
      <c r="BO517" s="21"/>
      <c r="BP517" s="21"/>
      <c r="BQ517" s="23"/>
      <c r="BR517" s="23"/>
      <c r="BS517" s="24"/>
      <c r="BT517" s="25"/>
    </row>
    <row r="518" spans="1:72" s="22" customFormat="1" ht="114.7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200"/>
      <c r="N518" s="28"/>
      <c r="O518" s="18"/>
      <c r="P518" s="28"/>
      <c r="Q518" s="28"/>
      <c r="R518" s="28"/>
      <c r="S518" s="28"/>
      <c r="T518" s="28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181"/>
      <c r="AL518" s="21"/>
      <c r="AM518" s="21"/>
      <c r="AN518" s="21"/>
      <c r="AO518" s="21"/>
      <c r="AP518" s="21"/>
      <c r="AQ518" s="21"/>
      <c r="AR518" s="21"/>
      <c r="AS518" s="181"/>
      <c r="AT518" s="21"/>
      <c r="AU518" s="181"/>
      <c r="AV518" s="21"/>
      <c r="AW518" s="21"/>
      <c r="AX518" s="21"/>
      <c r="AY518" s="21"/>
      <c r="AZ518" s="21"/>
      <c r="BA518" s="20"/>
      <c r="BB518" s="23"/>
      <c r="BC518" s="200"/>
      <c r="BD518" s="23"/>
      <c r="BE518" s="20"/>
      <c r="BF518" s="21"/>
      <c r="BG518" s="21"/>
      <c r="BH518" s="21"/>
      <c r="BI518" s="21"/>
      <c r="BJ518" s="21"/>
      <c r="BK518" s="21"/>
      <c r="BL518" s="21"/>
      <c r="BM518" s="21"/>
      <c r="BN518" s="24"/>
      <c r="BO518" s="21"/>
      <c r="BP518" s="21"/>
      <c r="BQ518" s="23"/>
      <c r="BR518" s="23"/>
      <c r="BS518" s="24"/>
      <c r="BT518" s="25"/>
    </row>
    <row r="519" spans="1:72" s="22" customFormat="1" ht="114.7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200"/>
      <c r="N519" s="28"/>
      <c r="O519" s="18"/>
      <c r="P519" s="28"/>
      <c r="Q519" s="28"/>
      <c r="R519" s="28"/>
      <c r="S519" s="28"/>
      <c r="T519" s="28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181"/>
      <c r="AL519" s="21"/>
      <c r="AM519" s="21"/>
      <c r="AN519" s="21"/>
      <c r="AO519" s="21"/>
      <c r="AP519" s="21"/>
      <c r="AQ519" s="21"/>
      <c r="AR519" s="21"/>
      <c r="AS519" s="181"/>
      <c r="AT519" s="21"/>
      <c r="AU519" s="181"/>
      <c r="AV519" s="21"/>
      <c r="AW519" s="21"/>
      <c r="AX519" s="21"/>
      <c r="AY519" s="21"/>
      <c r="AZ519" s="21"/>
      <c r="BA519" s="20"/>
      <c r="BB519" s="23"/>
      <c r="BC519" s="200"/>
      <c r="BD519" s="23"/>
      <c r="BE519" s="20"/>
      <c r="BF519" s="21"/>
      <c r="BG519" s="21"/>
      <c r="BH519" s="21"/>
      <c r="BI519" s="21"/>
      <c r="BJ519" s="21"/>
      <c r="BK519" s="21"/>
      <c r="BL519" s="21"/>
      <c r="BM519" s="21"/>
      <c r="BN519" s="24"/>
      <c r="BO519" s="21"/>
      <c r="BP519" s="21"/>
      <c r="BQ519" s="23"/>
      <c r="BR519" s="23"/>
      <c r="BS519" s="24"/>
      <c r="BT519" s="25"/>
    </row>
    <row r="520" spans="1:72" s="22" customFormat="1" ht="204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"/>
      <c r="N520" s="23"/>
      <c r="O520" s="20"/>
      <c r="P520" s="23"/>
      <c r="Q520" s="23"/>
      <c r="R520" s="23"/>
      <c r="S520" s="23"/>
      <c r="T520" s="23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181"/>
      <c r="AL520" s="21"/>
      <c r="AM520" s="21"/>
      <c r="AN520" s="21"/>
      <c r="AO520" s="21"/>
      <c r="AP520" s="21"/>
      <c r="AQ520" s="21"/>
      <c r="AR520" s="21"/>
      <c r="AS520" s="181"/>
      <c r="AT520" s="21"/>
      <c r="AU520" s="181"/>
      <c r="AV520" s="21"/>
      <c r="AW520" s="21"/>
      <c r="AX520" s="21"/>
      <c r="AY520" s="21"/>
      <c r="AZ520" s="21"/>
      <c r="BA520" s="20"/>
      <c r="BB520" s="23"/>
      <c r="BC520" s="200"/>
      <c r="BD520" s="23"/>
      <c r="BE520" s="20"/>
      <c r="BF520" s="21"/>
      <c r="BG520" s="21"/>
      <c r="BH520" s="21"/>
      <c r="BI520" s="21"/>
      <c r="BJ520" s="21"/>
      <c r="BK520" s="21"/>
      <c r="BL520" s="21"/>
      <c r="BM520" s="21"/>
      <c r="BN520" s="24"/>
      <c r="BO520" s="21"/>
      <c r="BP520" s="21"/>
      <c r="BQ520" s="23"/>
      <c r="BR520" s="23"/>
      <c r="BS520" s="24"/>
      <c r="BT520" s="25"/>
    </row>
    <row r="521" spans="1:72" s="22" customFormat="1" ht="204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0"/>
      <c r="N521" s="28"/>
      <c r="O521" s="18"/>
      <c r="P521" s="28"/>
      <c r="Q521" s="28"/>
      <c r="R521" s="28"/>
      <c r="S521" s="28"/>
      <c r="T521" s="28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181"/>
      <c r="AL521" s="21"/>
      <c r="AM521" s="21"/>
      <c r="AN521" s="21"/>
      <c r="AO521" s="21"/>
      <c r="AP521" s="21"/>
      <c r="AQ521" s="21"/>
      <c r="AR521" s="21"/>
      <c r="AS521" s="181"/>
      <c r="AT521" s="21"/>
      <c r="AU521" s="181"/>
      <c r="AV521" s="21"/>
      <c r="AW521" s="21"/>
      <c r="AX521" s="21"/>
      <c r="AY521" s="21"/>
      <c r="AZ521" s="21"/>
      <c r="BA521" s="20"/>
      <c r="BB521" s="23"/>
      <c r="BC521" s="200"/>
      <c r="BD521" s="23"/>
      <c r="BE521" s="20"/>
      <c r="BF521" s="21"/>
      <c r="BG521" s="21"/>
      <c r="BH521" s="21"/>
      <c r="BI521" s="21"/>
      <c r="BJ521" s="21"/>
      <c r="BK521" s="21"/>
      <c r="BL521" s="21"/>
      <c r="BM521" s="21"/>
      <c r="BN521" s="24"/>
      <c r="BO521" s="21"/>
      <c r="BP521" s="21"/>
      <c r="BQ521" s="23"/>
      <c r="BR521" s="23"/>
      <c r="BS521" s="24"/>
      <c r="BT521" s="25"/>
    </row>
    <row r="522" spans="1:72" s="22" customFormat="1" ht="216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0"/>
      <c r="AJ522" s="63"/>
      <c r="AK522" s="181"/>
      <c r="AL522" s="21"/>
      <c r="AM522" s="21"/>
      <c r="AN522" s="21"/>
      <c r="AO522" s="21"/>
      <c r="AP522" s="21"/>
      <c r="AQ522" s="21"/>
      <c r="AR522" s="21"/>
      <c r="AS522" s="181"/>
      <c r="AT522" s="21"/>
      <c r="AU522" s="181"/>
      <c r="AV522" s="21"/>
      <c r="AW522" s="21"/>
      <c r="AX522" s="21"/>
      <c r="AY522" s="21"/>
      <c r="AZ522" s="21"/>
      <c r="BA522" s="20"/>
      <c r="BB522" s="63"/>
      <c r="BC522" s="200"/>
      <c r="BD522" s="63"/>
      <c r="BE522" s="20"/>
      <c r="BF522" s="21"/>
      <c r="BG522" s="21"/>
      <c r="BH522" s="21"/>
      <c r="BI522" s="21"/>
      <c r="BJ522" s="21"/>
      <c r="BK522" s="21"/>
      <c r="BL522" s="21"/>
      <c r="BM522" s="21"/>
      <c r="BN522" s="24"/>
      <c r="BO522" s="21"/>
      <c r="BP522" s="21"/>
      <c r="BQ522" s="23"/>
      <c r="BR522" s="23"/>
      <c r="BS522" s="24"/>
      <c r="BT522" s="25"/>
    </row>
    <row r="523" spans="1:72" s="22" customFormat="1" ht="158.2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"/>
      <c r="N523" s="63"/>
      <c r="O523" s="63"/>
      <c r="P523" s="63"/>
      <c r="Q523" s="63"/>
      <c r="R523" s="63"/>
      <c r="S523" s="63"/>
      <c r="T523" s="63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181"/>
      <c r="AL523" s="21"/>
      <c r="AM523" s="21"/>
      <c r="AN523" s="21"/>
      <c r="AO523" s="21"/>
      <c r="AP523" s="21"/>
      <c r="AQ523" s="21"/>
      <c r="AR523" s="21"/>
      <c r="AS523" s="181"/>
      <c r="AT523" s="21"/>
      <c r="AU523" s="181"/>
      <c r="AV523" s="21"/>
      <c r="AW523" s="21"/>
      <c r="AX523" s="21"/>
      <c r="AY523" s="21"/>
      <c r="AZ523" s="21"/>
      <c r="BA523" s="20"/>
      <c r="BB523" s="23"/>
      <c r="BC523" s="200"/>
      <c r="BD523" s="23"/>
      <c r="BE523" s="20"/>
      <c r="BF523" s="21"/>
      <c r="BG523" s="21"/>
      <c r="BH523" s="21"/>
      <c r="BI523" s="21"/>
      <c r="BJ523" s="21"/>
      <c r="BK523" s="21"/>
      <c r="BL523" s="21"/>
      <c r="BM523" s="21"/>
      <c r="BN523" s="24"/>
      <c r="BO523" s="21"/>
      <c r="BP523" s="21"/>
      <c r="BQ523" s="23"/>
      <c r="BR523" s="23"/>
      <c r="BS523" s="24"/>
      <c r="BT523" s="25"/>
    </row>
    <row r="524" spans="1:72" s="22" customFormat="1" ht="141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"/>
      <c r="N524" s="63"/>
      <c r="O524" s="63"/>
      <c r="P524" s="63"/>
      <c r="Q524" s="63"/>
      <c r="R524" s="63"/>
      <c r="S524" s="63"/>
      <c r="T524" s="63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181"/>
      <c r="AL524" s="21"/>
      <c r="AM524" s="21"/>
      <c r="AN524" s="21"/>
      <c r="AO524" s="21"/>
      <c r="AP524" s="21"/>
      <c r="AQ524" s="21"/>
      <c r="AR524" s="21"/>
      <c r="AS524" s="181"/>
      <c r="AT524" s="21"/>
      <c r="AU524" s="181"/>
      <c r="AV524" s="21"/>
      <c r="AW524" s="21"/>
      <c r="AX524" s="21"/>
      <c r="AY524" s="21"/>
      <c r="AZ524" s="21"/>
      <c r="BA524" s="20"/>
      <c r="BB524" s="23"/>
      <c r="BC524" s="200"/>
      <c r="BD524" s="23"/>
      <c r="BE524" s="20"/>
      <c r="BF524" s="21"/>
      <c r="BG524" s="21"/>
      <c r="BH524" s="21"/>
      <c r="BI524" s="21"/>
      <c r="BJ524" s="21"/>
      <c r="BK524" s="21"/>
      <c r="BL524" s="21"/>
      <c r="BM524" s="21"/>
      <c r="BN524" s="24"/>
      <c r="BO524" s="21"/>
      <c r="BP524" s="21"/>
      <c r="BQ524" s="23"/>
      <c r="BR524" s="23"/>
      <c r="BS524" s="24"/>
      <c r="BT524" s="25"/>
    </row>
    <row r="525" spans="1:72" s="22" customFormat="1" ht="256.5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"/>
      <c r="N525" s="23"/>
      <c r="O525" s="20"/>
      <c r="P525" s="23"/>
      <c r="Q525" s="23"/>
      <c r="R525" s="23"/>
      <c r="S525" s="23"/>
      <c r="T525" s="23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0"/>
      <c r="AH525" s="23"/>
      <c r="AI525" s="23"/>
      <c r="AJ525" s="21"/>
      <c r="AK525" s="200"/>
      <c r="AL525" s="23"/>
      <c r="AM525" s="23"/>
      <c r="AN525" s="21"/>
      <c r="AO525" s="21"/>
      <c r="AP525" s="21"/>
      <c r="AQ525" s="21"/>
      <c r="AR525" s="21"/>
      <c r="AS525" s="200"/>
      <c r="AT525" s="29"/>
      <c r="AU525" s="200"/>
      <c r="AV525" s="23"/>
      <c r="AW525" s="21"/>
      <c r="AX525" s="21"/>
      <c r="AY525" s="21"/>
      <c r="AZ525" s="21"/>
      <c r="BA525" s="20"/>
      <c r="BB525" s="23"/>
      <c r="BC525" s="200"/>
      <c r="BD525" s="23"/>
      <c r="BE525" s="23"/>
      <c r="BF525" s="21"/>
      <c r="BG525" s="21"/>
      <c r="BH525" s="21"/>
      <c r="BI525" s="21"/>
      <c r="BJ525" s="21"/>
      <c r="BK525" s="21"/>
      <c r="BL525" s="21"/>
      <c r="BM525" s="21"/>
      <c r="BN525" s="24"/>
      <c r="BO525" s="21"/>
      <c r="BP525" s="21"/>
      <c r="BQ525" s="23"/>
      <c r="BR525" s="23"/>
      <c r="BS525" s="24"/>
      <c r="BT525" s="25"/>
    </row>
    <row r="526" spans="1:72" s="22" customFormat="1" ht="153.7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20"/>
      <c r="N526" s="23"/>
      <c r="O526" s="23"/>
      <c r="P526" s="23"/>
      <c r="Q526" s="23"/>
      <c r="R526" s="23"/>
      <c r="S526" s="23"/>
      <c r="T526" s="23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0"/>
      <c r="AH526" s="23"/>
      <c r="AI526" s="23"/>
      <c r="AJ526" s="21"/>
      <c r="AK526" s="200"/>
      <c r="AL526" s="23"/>
      <c r="AM526" s="23"/>
      <c r="AN526" s="21"/>
      <c r="AO526" s="21"/>
      <c r="AP526" s="21"/>
      <c r="AQ526" s="21"/>
      <c r="AR526" s="21"/>
      <c r="AS526" s="200"/>
      <c r="AT526" s="29"/>
      <c r="AU526" s="200"/>
      <c r="AV526" s="23"/>
      <c r="AW526" s="21"/>
      <c r="AX526" s="21"/>
      <c r="AY526" s="21"/>
      <c r="AZ526" s="21"/>
      <c r="BA526" s="20"/>
      <c r="BB526" s="23"/>
      <c r="BC526" s="200"/>
      <c r="BD526" s="23"/>
      <c r="BE526" s="20"/>
      <c r="BF526" s="21"/>
      <c r="BG526" s="21"/>
      <c r="BH526" s="21"/>
      <c r="BI526" s="21"/>
      <c r="BJ526" s="21"/>
      <c r="BK526" s="21"/>
      <c r="BL526" s="21"/>
      <c r="BM526" s="21"/>
      <c r="BN526" s="24"/>
      <c r="BO526" s="21"/>
      <c r="BP526" s="21"/>
      <c r="BQ526" s="23"/>
      <c r="BR526" s="23"/>
      <c r="BS526" s="24"/>
      <c r="BT526" s="25"/>
    </row>
    <row r="527" spans="1:72" s="22" customFormat="1" ht="164.2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0"/>
      <c r="N527" s="28"/>
      <c r="O527" s="18"/>
      <c r="P527" s="28"/>
      <c r="Q527" s="28"/>
      <c r="R527" s="28"/>
      <c r="S527" s="28"/>
      <c r="T527" s="28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0"/>
      <c r="AH527" s="23"/>
      <c r="AI527" s="23"/>
      <c r="AJ527" s="21"/>
      <c r="AK527" s="200"/>
      <c r="AL527" s="23"/>
      <c r="AM527" s="23"/>
      <c r="AN527" s="21"/>
      <c r="AO527" s="21"/>
      <c r="AP527" s="21"/>
      <c r="AQ527" s="21"/>
      <c r="AR527" s="21"/>
      <c r="AS527" s="200"/>
      <c r="AT527" s="29"/>
      <c r="AU527" s="200"/>
      <c r="AV527" s="23"/>
      <c r="AW527" s="21"/>
      <c r="AX527" s="21"/>
      <c r="AY527" s="21"/>
      <c r="AZ527" s="21"/>
      <c r="BA527" s="20"/>
      <c r="BB527" s="23"/>
      <c r="BC527" s="200"/>
      <c r="BD527" s="23"/>
      <c r="BE527" s="20"/>
      <c r="BF527" s="21"/>
      <c r="BG527" s="21"/>
      <c r="BH527" s="21"/>
      <c r="BI527" s="21"/>
      <c r="BJ527" s="21"/>
      <c r="BK527" s="21"/>
      <c r="BL527" s="21"/>
      <c r="BM527" s="21"/>
      <c r="BN527" s="24"/>
      <c r="BO527" s="21"/>
      <c r="BP527" s="21"/>
      <c r="BQ527" s="23"/>
      <c r="BR527" s="23"/>
      <c r="BS527" s="24"/>
      <c r="BT527" s="25"/>
    </row>
    <row r="528" spans="1:72" s="22" customFormat="1" ht="389.2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20"/>
      <c r="N528" s="29"/>
      <c r="O528" s="29"/>
      <c r="P528" s="29"/>
      <c r="Q528" s="29"/>
      <c r="R528" s="29"/>
      <c r="S528" s="29"/>
      <c r="T528" s="29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0"/>
      <c r="AH528" s="29"/>
      <c r="AI528" s="29"/>
      <c r="AJ528" s="21"/>
      <c r="AK528" s="200"/>
      <c r="AL528" s="29"/>
      <c r="AM528" s="29"/>
      <c r="AN528" s="21"/>
      <c r="AO528" s="21"/>
      <c r="AP528" s="21"/>
      <c r="AQ528" s="21"/>
      <c r="AR528" s="21"/>
      <c r="AS528" s="200"/>
      <c r="AT528" s="29"/>
      <c r="AU528" s="200"/>
      <c r="AV528" s="29"/>
      <c r="AW528" s="21"/>
      <c r="AX528" s="21"/>
      <c r="AY528" s="21"/>
      <c r="AZ528" s="21"/>
      <c r="BA528" s="20"/>
      <c r="BB528" s="23"/>
      <c r="BC528" s="200"/>
      <c r="BD528" s="29"/>
      <c r="BE528" s="29"/>
      <c r="BF528" s="21"/>
      <c r="BG528" s="21"/>
      <c r="BH528" s="21"/>
      <c r="BI528" s="21"/>
      <c r="BJ528" s="21"/>
      <c r="BK528" s="21"/>
      <c r="BL528" s="21"/>
      <c r="BM528" s="21"/>
      <c r="BN528" s="24"/>
      <c r="BO528" s="21"/>
      <c r="BP528" s="21"/>
      <c r="BQ528" s="23"/>
      <c r="BR528" s="23"/>
      <c r="BS528" s="24"/>
      <c r="BT528" s="25"/>
    </row>
    <row r="529" spans="1:72" s="22" customFormat="1" ht="121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20"/>
      <c r="N529" s="29"/>
      <c r="O529" s="29"/>
      <c r="P529" s="29"/>
      <c r="Q529" s="29"/>
      <c r="R529" s="29"/>
      <c r="S529" s="29"/>
      <c r="T529" s="29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0"/>
      <c r="AH529" s="23"/>
      <c r="AI529" s="23"/>
      <c r="AJ529" s="21"/>
      <c r="AK529" s="200"/>
      <c r="AL529" s="23"/>
      <c r="AM529" s="23"/>
      <c r="AN529" s="21"/>
      <c r="AO529" s="21"/>
      <c r="AP529" s="21"/>
      <c r="AQ529" s="21"/>
      <c r="AR529" s="21"/>
      <c r="AS529" s="200"/>
      <c r="AT529" s="23"/>
      <c r="AU529" s="200"/>
      <c r="AV529" s="23"/>
      <c r="AW529" s="21"/>
      <c r="AX529" s="21"/>
      <c r="AY529" s="21"/>
      <c r="AZ529" s="21"/>
      <c r="BA529" s="20"/>
      <c r="BB529" s="23"/>
      <c r="BC529" s="200"/>
      <c r="BD529" s="23"/>
      <c r="BE529" s="23"/>
      <c r="BF529" s="21"/>
      <c r="BG529" s="21"/>
      <c r="BH529" s="21"/>
      <c r="BI529" s="21"/>
      <c r="BJ529" s="21"/>
      <c r="BK529" s="21"/>
      <c r="BL529" s="21"/>
      <c r="BM529" s="21"/>
      <c r="BN529" s="24"/>
      <c r="BO529" s="21"/>
      <c r="BP529" s="21"/>
      <c r="BQ529" s="23"/>
      <c r="BR529" s="23"/>
      <c r="BS529" s="24"/>
      <c r="BT529" s="25"/>
    </row>
    <row r="530" spans="1:72" s="22" customFormat="1" ht="121.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20"/>
      <c r="N530" s="29"/>
      <c r="O530" s="29"/>
      <c r="P530" s="29"/>
      <c r="Q530" s="29"/>
      <c r="R530" s="29"/>
      <c r="S530" s="29"/>
      <c r="T530" s="29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0"/>
      <c r="AH530" s="23"/>
      <c r="AI530" s="23"/>
      <c r="AJ530" s="21"/>
      <c r="AK530" s="200"/>
      <c r="AL530" s="23"/>
      <c r="AM530" s="23"/>
      <c r="AN530" s="21"/>
      <c r="AO530" s="21"/>
      <c r="AP530" s="21"/>
      <c r="AQ530" s="21"/>
      <c r="AR530" s="21"/>
      <c r="AS530" s="200"/>
      <c r="AT530" s="23"/>
      <c r="AU530" s="200"/>
      <c r="AV530" s="23"/>
      <c r="AW530" s="21"/>
      <c r="AX530" s="21"/>
      <c r="AY530" s="21"/>
      <c r="AZ530" s="21"/>
      <c r="BA530" s="20"/>
      <c r="BB530" s="23"/>
      <c r="BC530" s="200"/>
      <c r="BD530" s="23"/>
      <c r="BE530" s="23"/>
      <c r="BF530" s="21"/>
      <c r="BG530" s="21"/>
      <c r="BH530" s="21"/>
      <c r="BI530" s="21"/>
      <c r="BJ530" s="21"/>
      <c r="BK530" s="21"/>
      <c r="BL530" s="21"/>
      <c r="BM530" s="21"/>
      <c r="BN530" s="24"/>
      <c r="BO530" s="21"/>
      <c r="BP530" s="21"/>
      <c r="BQ530" s="23"/>
      <c r="BR530" s="23"/>
      <c r="BS530" s="24"/>
      <c r="BT530" s="25"/>
    </row>
    <row r="531" spans="1:72" s="22" customFormat="1" ht="121.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20"/>
      <c r="N531" s="29"/>
      <c r="O531" s="29"/>
      <c r="P531" s="29"/>
      <c r="Q531" s="29"/>
      <c r="R531" s="29"/>
      <c r="S531" s="29"/>
      <c r="T531" s="29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0"/>
      <c r="AH531" s="23"/>
      <c r="AI531" s="23"/>
      <c r="AJ531" s="21"/>
      <c r="AK531" s="200"/>
      <c r="AL531" s="23"/>
      <c r="AM531" s="23"/>
      <c r="AN531" s="21"/>
      <c r="AO531" s="21"/>
      <c r="AP531" s="21"/>
      <c r="AQ531" s="21"/>
      <c r="AR531" s="21"/>
      <c r="AS531" s="200"/>
      <c r="AT531" s="23"/>
      <c r="AU531" s="200"/>
      <c r="AV531" s="23"/>
      <c r="AW531" s="21"/>
      <c r="AX531" s="21"/>
      <c r="AY531" s="21"/>
      <c r="AZ531" s="21"/>
      <c r="BA531" s="20"/>
      <c r="BB531" s="23"/>
      <c r="BC531" s="200"/>
      <c r="BD531" s="23"/>
      <c r="BE531" s="23"/>
      <c r="BF531" s="21"/>
      <c r="BG531" s="21"/>
      <c r="BH531" s="21"/>
      <c r="BI531" s="21"/>
      <c r="BJ531" s="21"/>
      <c r="BK531" s="21"/>
      <c r="BL531" s="21"/>
      <c r="BM531" s="21"/>
      <c r="BN531" s="24"/>
      <c r="BO531" s="21"/>
      <c r="BP531" s="21"/>
      <c r="BQ531" s="23"/>
      <c r="BR531" s="23"/>
      <c r="BS531" s="24"/>
      <c r="BT531" s="25"/>
    </row>
    <row r="532" spans="1:72" s="22" customFormat="1" ht="121.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20"/>
      <c r="N532" s="29"/>
      <c r="O532" s="29"/>
      <c r="P532" s="29"/>
      <c r="Q532" s="29"/>
      <c r="R532" s="29"/>
      <c r="S532" s="29"/>
      <c r="T532" s="29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0"/>
      <c r="AH532" s="23"/>
      <c r="AI532" s="23"/>
      <c r="AJ532" s="21"/>
      <c r="AK532" s="200"/>
      <c r="AL532" s="23"/>
      <c r="AM532" s="23"/>
      <c r="AN532" s="21"/>
      <c r="AO532" s="21"/>
      <c r="AP532" s="21"/>
      <c r="AQ532" s="21"/>
      <c r="AR532" s="21"/>
      <c r="AS532" s="200"/>
      <c r="AT532" s="23"/>
      <c r="AU532" s="200"/>
      <c r="AV532" s="23"/>
      <c r="AW532" s="21"/>
      <c r="AX532" s="21"/>
      <c r="AY532" s="21"/>
      <c r="AZ532" s="21"/>
      <c r="BA532" s="20"/>
      <c r="BB532" s="23"/>
      <c r="BC532" s="200"/>
      <c r="BD532" s="23"/>
      <c r="BE532" s="23"/>
      <c r="BF532" s="21"/>
      <c r="BG532" s="21"/>
      <c r="BH532" s="21"/>
      <c r="BI532" s="21"/>
      <c r="BJ532" s="21"/>
      <c r="BK532" s="21"/>
      <c r="BL532" s="21"/>
      <c r="BM532" s="21"/>
      <c r="BN532" s="24"/>
      <c r="BO532" s="21"/>
      <c r="BP532" s="21"/>
      <c r="BQ532" s="23"/>
      <c r="BR532" s="23"/>
      <c r="BS532" s="24"/>
      <c r="BT532" s="25"/>
    </row>
    <row r="533" spans="1:72" s="22" customFormat="1" ht="121.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20"/>
      <c r="N533" s="29"/>
      <c r="O533" s="29"/>
      <c r="P533" s="29"/>
      <c r="Q533" s="29"/>
      <c r="R533" s="29"/>
      <c r="S533" s="29"/>
      <c r="T533" s="29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0"/>
      <c r="AH533" s="23"/>
      <c r="AI533" s="23"/>
      <c r="AJ533" s="21"/>
      <c r="AK533" s="200"/>
      <c r="AL533" s="23"/>
      <c r="AM533" s="23"/>
      <c r="AN533" s="21"/>
      <c r="AO533" s="21"/>
      <c r="AP533" s="21"/>
      <c r="AQ533" s="21"/>
      <c r="AR533" s="21"/>
      <c r="AS533" s="200"/>
      <c r="AT533" s="23"/>
      <c r="AU533" s="200"/>
      <c r="AV533" s="23"/>
      <c r="AW533" s="21"/>
      <c r="AX533" s="21"/>
      <c r="AY533" s="21"/>
      <c r="AZ533" s="21"/>
      <c r="BA533" s="20"/>
      <c r="BB533" s="23"/>
      <c r="BC533" s="200"/>
      <c r="BD533" s="23"/>
      <c r="BE533" s="23"/>
      <c r="BF533" s="21"/>
      <c r="BG533" s="21"/>
      <c r="BH533" s="21"/>
      <c r="BI533" s="21"/>
      <c r="BJ533" s="21"/>
      <c r="BK533" s="21"/>
      <c r="BL533" s="21"/>
      <c r="BM533" s="21"/>
      <c r="BN533" s="24"/>
      <c r="BO533" s="21"/>
      <c r="BP533" s="21"/>
      <c r="BQ533" s="23"/>
      <c r="BR533" s="23"/>
      <c r="BS533" s="24"/>
      <c r="BT533" s="25"/>
    </row>
    <row r="534" spans="1:72" s="22" customFormat="1" ht="409.6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20"/>
      <c r="N534" s="23"/>
      <c r="O534" s="20"/>
      <c r="P534" s="23"/>
      <c r="Q534" s="23"/>
      <c r="R534" s="23"/>
      <c r="S534" s="23"/>
      <c r="T534" s="23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181"/>
      <c r="AL534" s="21"/>
      <c r="AM534" s="21"/>
      <c r="AN534" s="21"/>
      <c r="AO534" s="21"/>
      <c r="AP534" s="21"/>
      <c r="AQ534" s="21"/>
      <c r="AR534" s="21"/>
      <c r="AS534" s="181"/>
      <c r="AT534" s="21"/>
      <c r="AU534" s="181"/>
      <c r="AV534" s="21"/>
      <c r="AW534" s="21"/>
      <c r="AX534" s="21"/>
      <c r="AY534" s="21"/>
      <c r="AZ534" s="21"/>
      <c r="BA534" s="20"/>
      <c r="BB534" s="23"/>
      <c r="BC534" s="200"/>
      <c r="BD534" s="23"/>
      <c r="BE534" s="20"/>
      <c r="BF534" s="21"/>
      <c r="BG534" s="21"/>
      <c r="BH534" s="21"/>
      <c r="BI534" s="21"/>
      <c r="BJ534" s="21"/>
      <c r="BK534" s="21"/>
      <c r="BL534" s="21"/>
      <c r="BM534" s="21"/>
      <c r="BN534" s="24"/>
      <c r="BO534" s="21"/>
      <c r="BP534" s="21"/>
      <c r="BQ534" s="23"/>
      <c r="BR534" s="23"/>
      <c r="BS534" s="24"/>
      <c r="BT534" s="25"/>
    </row>
    <row r="535" spans="1:72" s="22" customFormat="1" ht="409.6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200"/>
      <c r="N535" s="63"/>
      <c r="O535" s="63"/>
      <c r="P535" s="63"/>
      <c r="Q535" s="63"/>
      <c r="R535" s="63"/>
      <c r="S535" s="63"/>
      <c r="T535" s="63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181"/>
      <c r="AL535" s="21"/>
      <c r="AM535" s="21"/>
      <c r="AN535" s="21"/>
      <c r="AO535" s="21"/>
      <c r="AP535" s="21"/>
      <c r="AQ535" s="21"/>
      <c r="AR535" s="21"/>
      <c r="AS535" s="181"/>
      <c r="AT535" s="21"/>
      <c r="AU535" s="181"/>
      <c r="AV535" s="21"/>
      <c r="AW535" s="21"/>
      <c r="AX535" s="21"/>
      <c r="AY535" s="21"/>
      <c r="AZ535" s="21"/>
      <c r="BA535" s="20"/>
      <c r="BB535" s="23"/>
      <c r="BC535" s="200"/>
      <c r="BD535" s="23"/>
      <c r="BE535" s="20"/>
      <c r="BF535" s="21"/>
      <c r="BG535" s="21"/>
      <c r="BH535" s="21"/>
      <c r="BI535" s="21"/>
      <c r="BJ535" s="21"/>
      <c r="BK535" s="21"/>
      <c r="BL535" s="21"/>
      <c r="BM535" s="21"/>
      <c r="BN535" s="24"/>
      <c r="BO535" s="21"/>
      <c r="BP535" s="21"/>
      <c r="BQ535" s="23"/>
      <c r="BR535" s="23"/>
      <c r="BS535" s="24"/>
      <c r="BT535" s="25"/>
    </row>
    <row r="536" spans="1:72" s="22" customFormat="1" ht="409.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0"/>
      <c r="N536" s="29"/>
      <c r="O536" s="29"/>
      <c r="P536" s="29"/>
      <c r="Q536" s="29"/>
      <c r="R536" s="29"/>
      <c r="S536" s="29"/>
      <c r="T536" s="29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181"/>
      <c r="AL536" s="21"/>
      <c r="AM536" s="21"/>
      <c r="AN536" s="21"/>
      <c r="AO536" s="21"/>
      <c r="AP536" s="21"/>
      <c r="AQ536" s="21"/>
      <c r="AR536" s="21"/>
      <c r="AS536" s="181"/>
      <c r="AT536" s="21"/>
      <c r="AU536" s="181"/>
      <c r="AV536" s="21"/>
      <c r="AW536" s="21"/>
      <c r="AX536" s="21"/>
      <c r="AY536" s="21"/>
      <c r="AZ536" s="21"/>
      <c r="BA536" s="20"/>
      <c r="BB536" s="23"/>
      <c r="BC536" s="200"/>
      <c r="BD536" s="29"/>
      <c r="BE536" s="29"/>
      <c r="BF536" s="21"/>
      <c r="BG536" s="21"/>
      <c r="BH536" s="21"/>
      <c r="BI536" s="21"/>
      <c r="BJ536" s="21"/>
      <c r="BK536" s="21"/>
      <c r="BL536" s="21"/>
      <c r="BM536" s="21"/>
      <c r="BN536" s="24"/>
      <c r="BO536" s="21"/>
      <c r="BP536" s="21"/>
      <c r="BQ536" s="23"/>
      <c r="BR536" s="23"/>
      <c r="BS536" s="24"/>
      <c r="BT536" s="25"/>
    </row>
    <row r="537" spans="1:72" s="22" customFormat="1" ht="409.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00"/>
      <c r="BD537" s="20"/>
      <c r="BE537" s="20"/>
      <c r="BF537" s="20"/>
      <c r="BG537" s="20"/>
      <c r="BH537" s="23"/>
      <c r="BI537" s="20"/>
      <c r="BJ537" s="20"/>
      <c r="BK537" s="23"/>
      <c r="BL537" s="21"/>
      <c r="BM537" s="21"/>
      <c r="BN537" s="24"/>
      <c r="BO537" s="21"/>
      <c r="BP537" s="21"/>
      <c r="BQ537" s="23"/>
      <c r="BR537" s="23"/>
      <c r="BS537" s="24"/>
      <c r="BT537" s="25"/>
    </row>
    <row r="538" spans="1:72" s="22" customFormat="1" ht="171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200"/>
      <c r="BD538" s="200"/>
      <c r="BE538" s="20"/>
      <c r="BF538" s="20"/>
      <c r="BG538" s="20"/>
      <c r="BH538" s="23"/>
      <c r="BI538" s="20"/>
      <c r="BJ538" s="20"/>
      <c r="BK538" s="23"/>
      <c r="BL538" s="21"/>
      <c r="BM538" s="21"/>
      <c r="BN538" s="24"/>
      <c r="BO538" s="21"/>
      <c r="BP538" s="21"/>
      <c r="BQ538" s="23"/>
      <c r="BR538" s="23"/>
      <c r="BS538" s="24"/>
      <c r="BT538" s="25"/>
    </row>
    <row r="539" spans="1:72" s="22" customFormat="1" ht="251.25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200"/>
      <c r="N539" s="28"/>
      <c r="O539" s="18"/>
      <c r="P539" s="28"/>
      <c r="Q539" s="28"/>
      <c r="R539" s="28"/>
      <c r="S539" s="28"/>
      <c r="T539" s="28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0"/>
      <c r="AH539" s="23"/>
      <c r="AI539" s="23"/>
      <c r="AJ539" s="21"/>
      <c r="AK539" s="200"/>
      <c r="AL539" s="23"/>
      <c r="AM539" s="23"/>
      <c r="AN539" s="21"/>
      <c r="AO539" s="21"/>
      <c r="AP539" s="21"/>
      <c r="AQ539" s="21"/>
      <c r="AR539" s="21"/>
      <c r="AS539" s="200"/>
      <c r="AT539" s="23"/>
      <c r="AU539" s="200"/>
      <c r="AV539" s="23"/>
      <c r="AW539" s="21"/>
      <c r="AX539" s="21"/>
      <c r="AY539" s="21"/>
      <c r="AZ539" s="21"/>
      <c r="BA539" s="20"/>
      <c r="BB539" s="23"/>
      <c r="BC539" s="200"/>
      <c r="BD539" s="23"/>
      <c r="BE539" s="23"/>
      <c r="BF539" s="21"/>
      <c r="BG539" s="21"/>
      <c r="BH539" s="21"/>
      <c r="BI539" s="21"/>
      <c r="BJ539" s="21"/>
      <c r="BK539" s="21"/>
      <c r="BL539" s="21"/>
      <c r="BM539" s="21"/>
      <c r="BN539" s="24"/>
      <c r="BO539" s="21"/>
      <c r="BP539" s="21"/>
      <c r="BQ539" s="23"/>
      <c r="BR539" s="23"/>
      <c r="BS539" s="24"/>
      <c r="BT539" s="25"/>
    </row>
    <row r="540" spans="1:72" s="22" customFormat="1" ht="409.5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20"/>
      <c r="N540" s="23"/>
      <c r="O540" s="20"/>
      <c r="P540" s="23"/>
      <c r="Q540" s="23"/>
      <c r="R540" s="23"/>
      <c r="S540" s="23"/>
      <c r="T540" s="23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0"/>
      <c r="AH540" s="23"/>
      <c r="AI540" s="23"/>
      <c r="AJ540" s="21"/>
      <c r="AK540" s="200"/>
      <c r="AL540" s="23"/>
      <c r="AM540" s="23"/>
      <c r="AN540" s="21"/>
      <c r="AO540" s="21"/>
      <c r="AP540" s="21"/>
      <c r="AQ540" s="21"/>
      <c r="AR540" s="21"/>
      <c r="AS540" s="200"/>
      <c r="AT540" s="23"/>
      <c r="AU540" s="200"/>
      <c r="AV540" s="23"/>
      <c r="AW540" s="21"/>
      <c r="AX540" s="21"/>
      <c r="AY540" s="21"/>
      <c r="AZ540" s="21"/>
      <c r="BA540" s="20"/>
      <c r="BB540" s="23"/>
      <c r="BC540" s="200"/>
      <c r="BD540" s="23"/>
      <c r="BE540" s="23"/>
      <c r="BF540" s="21"/>
      <c r="BG540" s="21"/>
      <c r="BH540" s="21"/>
      <c r="BI540" s="21"/>
      <c r="BJ540" s="21"/>
      <c r="BK540" s="21"/>
      <c r="BL540" s="21"/>
      <c r="BM540" s="21"/>
      <c r="BN540" s="24"/>
      <c r="BO540" s="21"/>
      <c r="BP540" s="21"/>
      <c r="BQ540" s="23"/>
      <c r="BR540" s="23"/>
      <c r="BS540" s="24"/>
      <c r="BT540" s="25"/>
    </row>
    <row r="541" spans="1:72" s="22" customFormat="1" ht="209.25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20"/>
      <c r="L541" s="20"/>
      <c r="M541" s="200"/>
      <c r="N541" s="28"/>
      <c r="O541" s="18"/>
      <c r="P541" s="28"/>
      <c r="Q541" s="28"/>
      <c r="R541" s="28"/>
      <c r="S541" s="28"/>
      <c r="T541" s="28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0"/>
      <c r="AH541" s="23"/>
      <c r="AI541" s="23"/>
      <c r="AJ541" s="21"/>
      <c r="AK541" s="200"/>
      <c r="AL541" s="23"/>
      <c r="AM541" s="23"/>
      <c r="AN541" s="21"/>
      <c r="AO541" s="21"/>
      <c r="AP541" s="21"/>
      <c r="AQ541" s="21"/>
      <c r="AR541" s="21"/>
      <c r="AS541" s="200"/>
      <c r="AT541" s="23"/>
      <c r="AU541" s="200"/>
      <c r="AV541" s="23"/>
      <c r="AW541" s="21"/>
      <c r="AX541" s="21"/>
      <c r="AY541" s="21"/>
      <c r="AZ541" s="21"/>
      <c r="BA541" s="20"/>
      <c r="BB541" s="23"/>
      <c r="BC541" s="200"/>
      <c r="BD541" s="23"/>
      <c r="BE541" s="23"/>
      <c r="BF541" s="21"/>
      <c r="BG541" s="21"/>
      <c r="BH541" s="21"/>
      <c r="BI541" s="21"/>
      <c r="BJ541" s="21"/>
      <c r="BK541" s="21"/>
      <c r="BL541" s="21"/>
      <c r="BM541" s="21"/>
      <c r="BN541" s="24"/>
      <c r="BO541" s="21"/>
      <c r="BP541" s="21"/>
      <c r="BQ541" s="23"/>
      <c r="BR541" s="23"/>
      <c r="BS541" s="24"/>
      <c r="BT541" s="25"/>
    </row>
    <row r="542" spans="1:72" s="22" customFormat="1" ht="198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20"/>
      <c r="L542" s="20"/>
      <c r="M542" s="200"/>
      <c r="N542" s="28"/>
      <c r="O542" s="18"/>
      <c r="P542" s="28"/>
      <c r="Q542" s="28"/>
      <c r="R542" s="28"/>
      <c r="S542" s="28"/>
      <c r="T542" s="28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181"/>
      <c r="AL542" s="21"/>
      <c r="AM542" s="21"/>
      <c r="AN542" s="21"/>
      <c r="AO542" s="21"/>
      <c r="AP542" s="21"/>
      <c r="AQ542" s="21"/>
      <c r="AR542" s="21"/>
      <c r="AS542" s="181"/>
      <c r="AT542" s="21"/>
      <c r="AU542" s="181"/>
      <c r="AV542" s="21"/>
      <c r="AW542" s="21"/>
      <c r="AX542" s="21"/>
      <c r="AY542" s="21"/>
      <c r="AZ542" s="21"/>
      <c r="BA542" s="20"/>
      <c r="BB542" s="23"/>
      <c r="BC542" s="200"/>
      <c r="BD542" s="23"/>
      <c r="BE542" s="20"/>
      <c r="BF542" s="21"/>
      <c r="BG542" s="21"/>
      <c r="BH542" s="21"/>
      <c r="BI542" s="21"/>
      <c r="BJ542" s="21"/>
      <c r="BK542" s="21"/>
      <c r="BL542" s="21"/>
      <c r="BM542" s="21"/>
      <c r="BN542" s="24"/>
      <c r="BO542" s="21"/>
      <c r="BP542" s="21"/>
      <c r="BQ542" s="23"/>
      <c r="BR542" s="23"/>
      <c r="BS542" s="24"/>
      <c r="BT542" s="25"/>
    </row>
    <row r="543" spans="1:72" s="22" customFormat="1" ht="408.7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20"/>
      <c r="L543" s="20"/>
      <c r="M543" s="200"/>
      <c r="N543" s="28"/>
      <c r="O543" s="18"/>
      <c r="P543" s="28"/>
      <c r="Q543" s="28"/>
      <c r="R543" s="28"/>
      <c r="S543" s="28"/>
      <c r="T543" s="28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181"/>
      <c r="AL543" s="21"/>
      <c r="AM543" s="21"/>
      <c r="AN543" s="21"/>
      <c r="AO543" s="21"/>
      <c r="AP543" s="21"/>
      <c r="AQ543" s="21"/>
      <c r="AR543" s="21"/>
      <c r="AS543" s="181"/>
      <c r="AT543" s="21"/>
      <c r="AU543" s="181"/>
      <c r="AV543" s="21"/>
      <c r="AW543" s="21"/>
      <c r="AX543" s="21"/>
      <c r="AY543" s="21"/>
      <c r="AZ543" s="21"/>
      <c r="BA543" s="20"/>
      <c r="BB543" s="23"/>
      <c r="BC543" s="200"/>
      <c r="BD543" s="23"/>
      <c r="BE543" s="20"/>
      <c r="BF543" s="21"/>
      <c r="BG543" s="21"/>
      <c r="BH543" s="21"/>
      <c r="BI543" s="21"/>
      <c r="BJ543" s="21"/>
      <c r="BK543" s="21"/>
      <c r="BL543" s="21"/>
      <c r="BM543" s="21"/>
      <c r="BN543" s="24"/>
      <c r="BO543" s="21"/>
      <c r="BP543" s="21"/>
      <c r="BQ543" s="23"/>
      <c r="BR543" s="23"/>
      <c r="BS543" s="24"/>
      <c r="BT543" s="25"/>
    </row>
    <row r="544" spans="1:72" s="22" customFormat="1" ht="254.2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20"/>
      <c r="L544" s="20"/>
      <c r="M544" s="200"/>
      <c r="N544" s="28"/>
      <c r="O544" s="18"/>
      <c r="P544" s="28"/>
      <c r="Q544" s="28"/>
      <c r="R544" s="28"/>
      <c r="S544" s="28"/>
      <c r="T544" s="28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181"/>
      <c r="AL544" s="21"/>
      <c r="AM544" s="21"/>
      <c r="AN544" s="21"/>
      <c r="AO544" s="21"/>
      <c r="AP544" s="21"/>
      <c r="AQ544" s="21"/>
      <c r="AR544" s="21"/>
      <c r="AS544" s="181"/>
      <c r="AT544" s="21"/>
      <c r="AU544" s="181"/>
      <c r="AV544" s="21"/>
      <c r="AW544" s="21"/>
      <c r="AX544" s="21"/>
      <c r="AY544" s="21"/>
      <c r="AZ544" s="21"/>
      <c r="BA544" s="20"/>
      <c r="BB544" s="23"/>
      <c r="BC544" s="200"/>
      <c r="BD544" s="23"/>
      <c r="BE544" s="20"/>
      <c r="BF544" s="21"/>
      <c r="BG544" s="21"/>
      <c r="BH544" s="21"/>
      <c r="BI544" s="21"/>
      <c r="BJ544" s="21"/>
      <c r="BK544" s="21"/>
      <c r="BL544" s="21"/>
      <c r="BM544" s="21"/>
      <c r="BN544" s="24"/>
      <c r="BO544" s="21"/>
      <c r="BP544" s="21"/>
      <c r="BQ544" s="23"/>
      <c r="BR544" s="23"/>
      <c r="BS544" s="24"/>
      <c r="BT544" s="25"/>
    </row>
    <row r="545" spans="1:72" s="22" customFormat="1" ht="261.7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20"/>
      <c r="L545" s="20"/>
      <c r="M545" s="20"/>
      <c r="N545" s="29"/>
      <c r="O545" s="29"/>
      <c r="P545" s="29"/>
      <c r="Q545" s="29"/>
      <c r="R545" s="29"/>
      <c r="S545" s="29"/>
      <c r="T545" s="29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181"/>
      <c r="AL545" s="21"/>
      <c r="AM545" s="21"/>
      <c r="AN545" s="21"/>
      <c r="AO545" s="21"/>
      <c r="AP545" s="21"/>
      <c r="AQ545" s="21"/>
      <c r="AR545" s="21"/>
      <c r="AS545" s="181"/>
      <c r="AT545" s="21"/>
      <c r="AU545" s="181"/>
      <c r="AV545" s="21"/>
      <c r="AW545" s="21"/>
      <c r="AX545" s="21"/>
      <c r="AY545" s="21"/>
      <c r="AZ545" s="21"/>
      <c r="BA545" s="20"/>
      <c r="BB545" s="23"/>
      <c r="BC545" s="200"/>
      <c r="BD545" s="23"/>
      <c r="BE545" s="20"/>
      <c r="BF545" s="21"/>
      <c r="BG545" s="21"/>
      <c r="BH545" s="21"/>
      <c r="BI545" s="21"/>
      <c r="BJ545" s="21"/>
      <c r="BK545" s="21"/>
      <c r="BL545" s="21"/>
      <c r="BM545" s="21"/>
      <c r="BN545" s="24"/>
      <c r="BO545" s="21"/>
      <c r="BP545" s="21"/>
      <c r="BQ545" s="23"/>
      <c r="BR545" s="23"/>
      <c r="BS545" s="24"/>
      <c r="BT545" s="25"/>
    </row>
    <row r="546" spans="1:72" s="22" customFormat="1" ht="149.2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20"/>
      <c r="L546" s="20"/>
      <c r="M546" s="20"/>
      <c r="N546" s="28"/>
      <c r="O546" s="18"/>
      <c r="P546" s="28"/>
      <c r="Q546" s="28"/>
      <c r="R546" s="28"/>
      <c r="S546" s="28"/>
      <c r="T546" s="28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181"/>
      <c r="AL546" s="21"/>
      <c r="AM546" s="21"/>
      <c r="AN546" s="21"/>
      <c r="AO546" s="21"/>
      <c r="AP546" s="21"/>
      <c r="AQ546" s="21"/>
      <c r="AR546" s="21"/>
      <c r="AS546" s="181"/>
      <c r="AT546" s="21"/>
      <c r="AU546" s="181"/>
      <c r="AV546" s="21"/>
      <c r="AW546" s="21"/>
      <c r="AX546" s="21"/>
      <c r="AY546" s="21"/>
      <c r="AZ546" s="21"/>
      <c r="BA546" s="20"/>
      <c r="BB546" s="23"/>
      <c r="BC546" s="200"/>
      <c r="BD546" s="23"/>
      <c r="BE546" s="20"/>
      <c r="BF546" s="21"/>
      <c r="BG546" s="21"/>
      <c r="BH546" s="21"/>
      <c r="BI546" s="21"/>
      <c r="BJ546" s="21"/>
      <c r="BK546" s="21"/>
      <c r="BL546" s="21"/>
      <c r="BM546" s="21"/>
      <c r="BN546" s="24"/>
      <c r="BO546" s="21"/>
      <c r="BP546" s="21"/>
      <c r="BQ546" s="23"/>
      <c r="BR546" s="23"/>
      <c r="BS546" s="24"/>
      <c r="BT546" s="25"/>
    </row>
    <row r="547" spans="1:72" s="22" customFormat="1" ht="149.2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20"/>
      <c r="L547" s="20"/>
      <c r="M547" s="200"/>
      <c r="N547" s="28"/>
      <c r="O547" s="18"/>
      <c r="P547" s="28"/>
      <c r="Q547" s="28"/>
      <c r="R547" s="28"/>
      <c r="S547" s="28"/>
      <c r="T547" s="28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181"/>
      <c r="AL547" s="21"/>
      <c r="AM547" s="21"/>
      <c r="AN547" s="21"/>
      <c r="AO547" s="21"/>
      <c r="AP547" s="21"/>
      <c r="AQ547" s="21"/>
      <c r="AR547" s="21"/>
      <c r="AS547" s="181"/>
      <c r="AT547" s="21"/>
      <c r="AU547" s="181"/>
      <c r="AV547" s="21"/>
      <c r="AW547" s="21"/>
      <c r="AX547" s="21"/>
      <c r="AY547" s="21"/>
      <c r="AZ547" s="21"/>
      <c r="BA547" s="20"/>
      <c r="BB547" s="23"/>
      <c r="BC547" s="200"/>
      <c r="BD547" s="23"/>
      <c r="BE547" s="20"/>
      <c r="BF547" s="21"/>
      <c r="BG547" s="21"/>
      <c r="BH547" s="21"/>
      <c r="BI547" s="21"/>
      <c r="BJ547" s="21"/>
      <c r="BK547" s="21"/>
      <c r="BL547" s="21"/>
      <c r="BM547" s="21"/>
      <c r="BN547" s="24"/>
      <c r="BO547" s="21"/>
      <c r="BP547" s="21"/>
      <c r="BQ547" s="23"/>
      <c r="BR547" s="23"/>
      <c r="BS547" s="24"/>
      <c r="BT547" s="25"/>
    </row>
    <row r="548" spans="1:72" s="22" customFormat="1" ht="149.2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20"/>
      <c r="L548" s="20"/>
      <c r="M548" s="200"/>
      <c r="N548" s="23"/>
      <c r="O548" s="23"/>
      <c r="P548" s="23"/>
      <c r="Q548" s="23"/>
      <c r="R548" s="23"/>
      <c r="S548" s="23"/>
      <c r="T548" s="28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181"/>
      <c r="AL548" s="21"/>
      <c r="AM548" s="21"/>
      <c r="AN548" s="21"/>
      <c r="AO548" s="21"/>
      <c r="AP548" s="21"/>
      <c r="AQ548" s="21"/>
      <c r="AR548" s="21"/>
      <c r="AS548" s="181"/>
      <c r="AT548" s="21"/>
      <c r="AU548" s="181"/>
      <c r="AV548" s="21"/>
      <c r="AW548" s="21"/>
      <c r="AX548" s="21"/>
      <c r="AY548" s="21"/>
      <c r="AZ548" s="21"/>
      <c r="BA548" s="20"/>
      <c r="BB548" s="23"/>
      <c r="BC548" s="200"/>
      <c r="BD548" s="23"/>
      <c r="BE548" s="20"/>
      <c r="BF548" s="21"/>
      <c r="BG548" s="21"/>
      <c r="BH548" s="21"/>
      <c r="BI548" s="21"/>
      <c r="BJ548" s="21"/>
      <c r="BK548" s="21"/>
      <c r="BL548" s="21"/>
      <c r="BM548" s="21"/>
      <c r="BN548" s="24"/>
      <c r="BO548" s="21"/>
      <c r="BP548" s="21"/>
      <c r="BQ548" s="23"/>
      <c r="BR548" s="23"/>
      <c r="BS548" s="24"/>
      <c r="BT548" s="25"/>
    </row>
    <row r="549" spans="1:72" s="22" customFormat="1" ht="149.2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20"/>
      <c r="L549" s="20"/>
      <c r="M549" s="200"/>
      <c r="N549" s="28"/>
      <c r="O549" s="18"/>
      <c r="P549" s="28"/>
      <c r="Q549" s="28"/>
      <c r="R549" s="28"/>
      <c r="S549" s="28"/>
      <c r="T549" s="28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181"/>
      <c r="AL549" s="21"/>
      <c r="AM549" s="21"/>
      <c r="AN549" s="21"/>
      <c r="AO549" s="21"/>
      <c r="AP549" s="21"/>
      <c r="AQ549" s="21"/>
      <c r="AR549" s="21"/>
      <c r="AS549" s="181"/>
      <c r="AT549" s="21"/>
      <c r="AU549" s="181"/>
      <c r="AV549" s="21"/>
      <c r="AW549" s="21"/>
      <c r="AX549" s="21"/>
      <c r="AY549" s="21"/>
      <c r="AZ549" s="21"/>
      <c r="BA549" s="20"/>
      <c r="BB549" s="23"/>
      <c r="BC549" s="200"/>
      <c r="BD549" s="23"/>
      <c r="BE549" s="20"/>
      <c r="BF549" s="21"/>
      <c r="BG549" s="21"/>
      <c r="BH549" s="21"/>
      <c r="BI549" s="21"/>
      <c r="BJ549" s="21"/>
      <c r="BK549" s="21"/>
      <c r="BL549" s="21"/>
      <c r="BM549" s="21"/>
      <c r="BN549" s="24"/>
      <c r="BO549" s="21"/>
      <c r="BP549" s="21"/>
      <c r="BQ549" s="23"/>
      <c r="BR549" s="23"/>
      <c r="BS549" s="24"/>
      <c r="BT549" s="25"/>
    </row>
    <row r="550" spans="1:72" s="22" customFormat="1" ht="149.2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20"/>
      <c r="L550" s="20"/>
      <c r="M550" s="200"/>
      <c r="N550" s="28"/>
      <c r="O550" s="18"/>
      <c r="P550" s="28"/>
      <c r="Q550" s="28"/>
      <c r="R550" s="28"/>
      <c r="S550" s="28"/>
      <c r="T550" s="28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181"/>
      <c r="AL550" s="21"/>
      <c r="AM550" s="21"/>
      <c r="AN550" s="21"/>
      <c r="AO550" s="21"/>
      <c r="AP550" s="21"/>
      <c r="AQ550" s="21"/>
      <c r="AR550" s="21"/>
      <c r="AS550" s="181"/>
      <c r="AT550" s="21"/>
      <c r="AU550" s="181"/>
      <c r="AV550" s="21"/>
      <c r="AW550" s="21"/>
      <c r="AX550" s="21"/>
      <c r="AY550" s="21"/>
      <c r="AZ550" s="21"/>
      <c r="BA550" s="20"/>
      <c r="BB550" s="23"/>
      <c r="BC550" s="200"/>
      <c r="BD550" s="23"/>
      <c r="BE550" s="20"/>
      <c r="BF550" s="21"/>
      <c r="BG550" s="21"/>
      <c r="BH550" s="21"/>
      <c r="BI550" s="21"/>
      <c r="BJ550" s="21"/>
      <c r="BK550" s="21"/>
      <c r="BL550" s="21"/>
      <c r="BM550" s="21"/>
      <c r="BN550" s="24"/>
      <c r="BO550" s="21"/>
      <c r="BP550" s="21"/>
      <c r="BQ550" s="23"/>
      <c r="BR550" s="23"/>
      <c r="BS550" s="24"/>
      <c r="BT550" s="25"/>
    </row>
    <row r="551" spans="1:72" s="22" customFormat="1" ht="267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181"/>
      <c r="AL551" s="21"/>
      <c r="AM551" s="21"/>
      <c r="AN551" s="21"/>
      <c r="AO551" s="21"/>
      <c r="AP551" s="21"/>
      <c r="AQ551" s="21"/>
      <c r="AR551" s="21"/>
      <c r="AS551" s="181"/>
      <c r="AT551" s="21"/>
      <c r="AU551" s="181"/>
      <c r="AV551" s="21"/>
      <c r="AW551" s="21"/>
      <c r="AX551" s="21"/>
      <c r="AY551" s="21"/>
      <c r="AZ551" s="21"/>
      <c r="BA551" s="20"/>
      <c r="BB551" s="23"/>
      <c r="BC551" s="200"/>
      <c r="BD551" s="23"/>
      <c r="BE551" s="23"/>
      <c r="BF551" s="21"/>
      <c r="BG551" s="21"/>
      <c r="BH551" s="21"/>
      <c r="BI551" s="20"/>
      <c r="BJ551" s="23"/>
      <c r="BK551" s="23"/>
      <c r="BL551" s="21"/>
      <c r="BM551" s="21"/>
      <c r="BN551" s="24"/>
      <c r="BO551" s="21"/>
      <c r="BP551" s="21"/>
      <c r="BQ551" s="23"/>
      <c r="BR551" s="23"/>
      <c r="BS551" s="24"/>
      <c r="BT551" s="25"/>
    </row>
    <row r="552" spans="1:72" s="22" customFormat="1" ht="15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181"/>
      <c r="AL552" s="21"/>
      <c r="AM552" s="21"/>
      <c r="AN552" s="21"/>
      <c r="AO552" s="21"/>
      <c r="AP552" s="21"/>
      <c r="AQ552" s="21"/>
      <c r="AR552" s="21"/>
      <c r="AS552" s="181"/>
      <c r="AT552" s="21"/>
      <c r="AU552" s="181"/>
      <c r="AV552" s="21"/>
      <c r="AW552" s="21"/>
      <c r="AX552" s="21"/>
      <c r="AY552" s="21"/>
      <c r="AZ552" s="21"/>
      <c r="BA552" s="20"/>
      <c r="BB552" s="23"/>
      <c r="BC552" s="200"/>
      <c r="BD552" s="63"/>
      <c r="BE552" s="29"/>
      <c r="BF552" s="21"/>
      <c r="BG552" s="21"/>
      <c r="BH552" s="21"/>
      <c r="BI552" s="21"/>
      <c r="BJ552" s="21"/>
      <c r="BK552" s="21"/>
      <c r="BL552" s="21"/>
      <c r="BM552" s="21"/>
      <c r="BN552" s="24"/>
      <c r="BO552" s="21"/>
      <c r="BP552" s="21"/>
      <c r="BQ552" s="23"/>
      <c r="BR552" s="23"/>
      <c r="BS552" s="24"/>
      <c r="BT552" s="25"/>
    </row>
    <row r="553" spans="1:72" s="22" customFormat="1" ht="144.7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181"/>
      <c r="AL553" s="21"/>
      <c r="AM553" s="21"/>
      <c r="AN553" s="21"/>
      <c r="AO553" s="21"/>
      <c r="AP553" s="21"/>
      <c r="AQ553" s="21"/>
      <c r="AR553" s="21"/>
      <c r="AS553" s="181"/>
      <c r="AT553" s="21"/>
      <c r="AU553" s="181"/>
      <c r="AV553" s="21"/>
      <c r="AW553" s="21"/>
      <c r="AX553" s="21"/>
      <c r="AY553" s="21"/>
      <c r="AZ553" s="21"/>
      <c r="BA553" s="20"/>
      <c r="BB553" s="23"/>
      <c r="BC553" s="200"/>
      <c r="BD553" s="63"/>
      <c r="BE553" s="29"/>
      <c r="BF553" s="21"/>
      <c r="BG553" s="21"/>
      <c r="BH553" s="21"/>
      <c r="BI553" s="21"/>
      <c r="BJ553" s="21"/>
      <c r="BK553" s="21"/>
      <c r="BL553" s="21"/>
      <c r="BM553" s="21"/>
      <c r="BN553" s="24"/>
      <c r="BO553" s="21"/>
      <c r="BP553" s="21"/>
      <c r="BQ553" s="23"/>
      <c r="BR553" s="23"/>
      <c r="BS553" s="24"/>
      <c r="BT553" s="25"/>
    </row>
    <row r="554" spans="1:72" s="22" customFormat="1" ht="409.6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181"/>
      <c r="AL554" s="21"/>
      <c r="AM554" s="21"/>
      <c r="AN554" s="21"/>
      <c r="AO554" s="21"/>
      <c r="AP554" s="21"/>
      <c r="AQ554" s="21"/>
      <c r="AR554" s="21"/>
      <c r="AS554" s="181"/>
      <c r="AT554" s="21"/>
      <c r="AU554" s="181"/>
      <c r="AV554" s="21"/>
      <c r="AW554" s="21"/>
      <c r="AX554" s="21"/>
      <c r="AY554" s="21"/>
      <c r="AZ554" s="21"/>
      <c r="BA554" s="20"/>
      <c r="BB554" s="20"/>
      <c r="BC554" s="20"/>
      <c r="BD554" s="23"/>
      <c r="BE554" s="20"/>
      <c r="BF554" s="21"/>
      <c r="BG554" s="21"/>
      <c r="BH554" s="21"/>
      <c r="BI554" s="21"/>
      <c r="BJ554" s="21"/>
      <c r="BK554" s="21"/>
      <c r="BL554" s="21"/>
      <c r="BM554" s="21"/>
      <c r="BN554" s="24"/>
      <c r="BO554" s="21"/>
      <c r="BP554" s="21"/>
      <c r="BQ554" s="23"/>
      <c r="BR554" s="23"/>
      <c r="BS554" s="24"/>
      <c r="BT554" s="25"/>
    </row>
    <row r="555" spans="1:72" s="22" customFormat="1" ht="252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181"/>
      <c r="AL555" s="21"/>
      <c r="AM555" s="21"/>
      <c r="AN555" s="21"/>
      <c r="AO555" s="21"/>
      <c r="AP555" s="21"/>
      <c r="AQ555" s="21"/>
      <c r="AR555" s="21"/>
      <c r="AS555" s="181"/>
      <c r="AT555" s="21"/>
      <c r="AU555" s="181"/>
      <c r="AV555" s="21"/>
      <c r="AW555" s="21"/>
      <c r="AX555" s="21"/>
      <c r="AY555" s="21"/>
      <c r="AZ555" s="21"/>
      <c r="BA555" s="20"/>
      <c r="BB555" s="23"/>
      <c r="BC555" s="200"/>
      <c r="BD555" s="23"/>
      <c r="BE555" s="20"/>
      <c r="BF555" s="21"/>
      <c r="BG555" s="21"/>
      <c r="BH555" s="21"/>
      <c r="BI555" s="21"/>
      <c r="BJ555" s="21"/>
      <c r="BK555" s="21"/>
      <c r="BL555" s="21"/>
      <c r="BM555" s="21"/>
      <c r="BN555" s="24"/>
      <c r="BO555" s="21"/>
      <c r="BP555" s="21"/>
      <c r="BQ555" s="23"/>
      <c r="BR555" s="23"/>
      <c r="BS555" s="24"/>
      <c r="BT555" s="25"/>
    </row>
    <row r="556" spans="1:72" s="22" customFormat="1" ht="220.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20"/>
      <c r="L556" s="20"/>
      <c r="M556" s="20"/>
      <c r="N556" s="29"/>
      <c r="O556" s="29"/>
      <c r="P556" s="29"/>
      <c r="Q556" s="29"/>
      <c r="R556" s="29"/>
      <c r="S556" s="29"/>
      <c r="T556" s="29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181"/>
      <c r="AL556" s="21"/>
      <c r="AM556" s="21"/>
      <c r="AN556" s="21"/>
      <c r="AO556" s="21"/>
      <c r="AP556" s="21"/>
      <c r="AQ556" s="21"/>
      <c r="AR556" s="21"/>
      <c r="AS556" s="181"/>
      <c r="AT556" s="21"/>
      <c r="AU556" s="181"/>
      <c r="AV556" s="21"/>
      <c r="AW556" s="21"/>
      <c r="AX556" s="21"/>
      <c r="AY556" s="21"/>
      <c r="AZ556" s="21"/>
      <c r="BA556" s="20"/>
      <c r="BB556" s="23"/>
      <c r="BC556" s="200"/>
      <c r="BD556" s="29"/>
      <c r="BE556" s="29"/>
      <c r="BF556" s="21"/>
      <c r="BG556" s="21"/>
      <c r="BH556" s="21"/>
      <c r="BI556" s="21"/>
      <c r="BJ556" s="21"/>
      <c r="BK556" s="21"/>
      <c r="BL556" s="21"/>
      <c r="BM556" s="21"/>
      <c r="BN556" s="24"/>
      <c r="BO556" s="21"/>
      <c r="BP556" s="21"/>
      <c r="BQ556" s="23"/>
      <c r="BR556" s="23"/>
      <c r="BS556" s="24"/>
      <c r="BT556" s="25"/>
    </row>
    <row r="557" spans="1:72" s="22" customFormat="1" ht="220.5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181"/>
      <c r="AL557" s="21"/>
      <c r="AM557" s="21"/>
      <c r="AN557" s="21"/>
      <c r="AO557" s="21"/>
      <c r="AP557" s="21"/>
      <c r="AQ557" s="21"/>
      <c r="AR557" s="21"/>
      <c r="AS557" s="181"/>
      <c r="AT557" s="21"/>
      <c r="AU557" s="181"/>
      <c r="AV557" s="21"/>
      <c r="AW557" s="21"/>
      <c r="AX557" s="21"/>
      <c r="AY557" s="21"/>
      <c r="AZ557" s="21"/>
      <c r="BA557" s="20"/>
      <c r="BB557" s="23"/>
      <c r="BC557" s="200"/>
      <c r="BD557" s="20"/>
      <c r="BE557" s="20"/>
      <c r="BF557" s="21"/>
      <c r="BG557" s="21"/>
      <c r="BH557" s="21"/>
      <c r="BI557" s="21"/>
      <c r="BJ557" s="21"/>
      <c r="BK557" s="21"/>
      <c r="BL557" s="21"/>
      <c r="BM557" s="21"/>
      <c r="BN557" s="24"/>
      <c r="BO557" s="21"/>
      <c r="BP557" s="21"/>
      <c r="BQ557" s="23"/>
      <c r="BR557" s="23"/>
      <c r="BS557" s="24"/>
      <c r="BT557" s="25"/>
    </row>
    <row r="558" spans="1:72" s="22" customFormat="1" ht="220.5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181"/>
      <c r="AL558" s="21"/>
      <c r="AM558" s="21"/>
      <c r="AN558" s="21"/>
      <c r="AO558" s="21"/>
      <c r="AP558" s="21"/>
      <c r="AQ558" s="21"/>
      <c r="AR558" s="21"/>
      <c r="AS558" s="181"/>
      <c r="AT558" s="21"/>
      <c r="AU558" s="181"/>
      <c r="AV558" s="21"/>
      <c r="AW558" s="21"/>
      <c r="AX558" s="21"/>
      <c r="AY558" s="21"/>
      <c r="AZ558" s="21"/>
      <c r="BA558" s="20"/>
      <c r="BB558" s="23"/>
      <c r="BC558" s="200"/>
      <c r="BD558" s="23"/>
      <c r="BE558" s="20"/>
      <c r="BF558" s="21"/>
      <c r="BG558" s="21"/>
      <c r="BH558" s="21"/>
      <c r="BI558" s="21"/>
      <c r="BJ558" s="21"/>
      <c r="BK558" s="21"/>
      <c r="BL558" s="21"/>
      <c r="BM558" s="21"/>
      <c r="BN558" s="24"/>
      <c r="BO558" s="21"/>
      <c r="BP558" s="21"/>
      <c r="BQ558" s="23"/>
      <c r="BR558" s="23"/>
      <c r="BS558" s="24"/>
      <c r="BT558" s="25"/>
    </row>
    <row r="559" spans="1:72" s="22" customFormat="1" ht="409.5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20"/>
      <c r="L559" s="20"/>
      <c r="M559" s="20"/>
      <c r="N559" s="29"/>
      <c r="O559" s="29"/>
      <c r="P559" s="29"/>
      <c r="Q559" s="29"/>
      <c r="R559" s="29"/>
      <c r="S559" s="29"/>
      <c r="T559" s="29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0"/>
      <c r="AH559" s="29"/>
      <c r="AI559" s="29"/>
      <c r="AJ559" s="21"/>
      <c r="AK559" s="200"/>
      <c r="AL559" s="29"/>
      <c r="AM559" s="29"/>
      <c r="AN559" s="21"/>
      <c r="AO559" s="21"/>
      <c r="AP559" s="21"/>
      <c r="AQ559" s="21"/>
      <c r="AR559" s="21"/>
      <c r="AS559" s="200"/>
      <c r="AT559" s="29"/>
      <c r="AU559" s="200"/>
      <c r="AV559" s="29"/>
      <c r="AW559" s="21"/>
      <c r="AX559" s="21"/>
      <c r="AY559" s="21"/>
      <c r="AZ559" s="21"/>
      <c r="BA559" s="20"/>
      <c r="BB559" s="23"/>
      <c r="BC559" s="200"/>
      <c r="BD559" s="29"/>
      <c r="BE559" s="29"/>
      <c r="BF559" s="21"/>
      <c r="BG559" s="21"/>
      <c r="BH559" s="21"/>
      <c r="BI559" s="21"/>
      <c r="BJ559" s="21"/>
      <c r="BK559" s="21"/>
      <c r="BL559" s="21"/>
      <c r="BM559" s="21"/>
      <c r="BN559" s="24"/>
      <c r="BO559" s="21"/>
      <c r="BP559" s="21"/>
      <c r="BQ559" s="23"/>
      <c r="BR559" s="23"/>
      <c r="BS559" s="24"/>
      <c r="BT559" s="25"/>
    </row>
    <row r="560" spans="1:72" s="22" customFormat="1" ht="144.7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20"/>
      <c r="L560" s="20"/>
      <c r="M560" s="20"/>
      <c r="N560" s="29"/>
      <c r="O560" s="29"/>
      <c r="P560" s="29"/>
      <c r="Q560" s="29"/>
      <c r="R560" s="29"/>
      <c r="S560" s="29"/>
      <c r="T560" s="29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0"/>
      <c r="AH560" s="29"/>
      <c r="AI560" s="29"/>
      <c r="AJ560" s="21"/>
      <c r="AK560" s="200"/>
      <c r="AL560" s="29"/>
      <c r="AM560" s="29"/>
      <c r="AN560" s="21"/>
      <c r="AO560" s="21"/>
      <c r="AP560" s="21"/>
      <c r="AQ560" s="21"/>
      <c r="AR560" s="21"/>
      <c r="AS560" s="200"/>
      <c r="AT560" s="29"/>
      <c r="AU560" s="200"/>
      <c r="AV560" s="29"/>
      <c r="AW560" s="21"/>
      <c r="AX560" s="21"/>
      <c r="AY560" s="21"/>
      <c r="AZ560" s="21"/>
      <c r="BA560" s="20"/>
      <c r="BB560" s="23"/>
      <c r="BC560" s="200"/>
      <c r="BD560" s="29"/>
      <c r="BE560" s="29"/>
      <c r="BF560" s="21"/>
      <c r="BG560" s="21"/>
      <c r="BH560" s="21"/>
      <c r="BI560" s="21"/>
      <c r="BJ560" s="21"/>
      <c r="BK560" s="21"/>
      <c r="BL560" s="21"/>
      <c r="BM560" s="21"/>
      <c r="BN560" s="24"/>
      <c r="BO560" s="21"/>
      <c r="BP560" s="21"/>
      <c r="BQ560" s="23"/>
      <c r="BR560" s="23"/>
      <c r="BS560" s="24"/>
      <c r="BT560" s="25"/>
    </row>
    <row r="561" spans="1:72" s="22" customFormat="1" ht="144.7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20"/>
      <c r="L561" s="20"/>
      <c r="M561" s="20"/>
      <c r="N561" s="29"/>
      <c r="O561" s="29"/>
      <c r="P561" s="29"/>
      <c r="Q561" s="29"/>
      <c r="R561" s="29"/>
      <c r="S561" s="29"/>
      <c r="T561" s="29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0"/>
      <c r="AH561" s="29"/>
      <c r="AI561" s="29"/>
      <c r="AJ561" s="21"/>
      <c r="AK561" s="200"/>
      <c r="AL561" s="29"/>
      <c r="AM561" s="29"/>
      <c r="AN561" s="21"/>
      <c r="AO561" s="21"/>
      <c r="AP561" s="21"/>
      <c r="AQ561" s="21"/>
      <c r="AR561" s="21"/>
      <c r="AS561" s="200"/>
      <c r="AT561" s="29"/>
      <c r="AU561" s="200"/>
      <c r="AV561" s="29"/>
      <c r="AW561" s="21"/>
      <c r="AX561" s="21"/>
      <c r="AY561" s="21"/>
      <c r="AZ561" s="21"/>
      <c r="BA561" s="20"/>
      <c r="BB561" s="23"/>
      <c r="BC561" s="200"/>
      <c r="BD561" s="29"/>
      <c r="BE561" s="29"/>
      <c r="BF561" s="21"/>
      <c r="BG561" s="21"/>
      <c r="BH561" s="21"/>
      <c r="BI561" s="21"/>
      <c r="BJ561" s="21"/>
      <c r="BK561" s="21"/>
      <c r="BL561" s="21"/>
      <c r="BM561" s="21"/>
      <c r="BN561" s="24"/>
      <c r="BO561" s="21"/>
      <c r="BP561" s="21"/>
      <c r="BQ561" s="23"/>
      <c r="BR561" s="23"/>
      <c r="BS561" s="24"/>
      <c r="BT561" s="25"/>
    </row>
    <row r="562" spans="1:72" s="22" customFormat="1" ht="144.7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20"/>
      <c r="L562" s="20"/>
      <c r="M562" s="20"/>
      <c r="N562" s="29"/>
      <c r="O562" s="29"/>
      <c r="P562" s="29"/>
      <c r="Q562" s="29"/>
      <c r="R562" s="29"/>
      <c r="S562" s="29"/>
      <c r="T562" s="29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0"/>
      <c r="AH562" s="29"/>
      <c r="AI562" s="29"/>
      <c r="AJ562" s="21"/>
      <c r="AK562" s="200"/>
      <c r="AL562" s="29"/>
      <c r="AM562" s="29"/>
      <c r="AN562" s="21"/>
      <c r="AO562" s="21"/>
      <c r="AP562" s="21"/>
      <c r="AQ562" s="21"/>
      <c r="AR562" s="21"/>
      <c r="AS562" s="200"/>
      <c r="AT562" s="29"/>
      <c r="AU562" s="200"/>
      <c r="AV562" s="29"/>
      <c r="AW562" s="21"/>
      <c r="AX562" s="21"/>
      <c r="AY562" s="21"/>
      <c r="AZ562" s="21"/>
      <c r="BA562" s="20"/>
      <c r="BB562" s="23"/>
      <c r="BC562" s="200"/>
      <c r="BD562" s="29"/>
      <c r="BE562" s="29"/>
      <c r="BF562" s="21"/>
      <c r="BG562" s="21"/>
      <c r="BH562" s="21"/>
      <c r="BI562" s="21"/>
      <c r="BJ562" s="21"/>
      <c r="BK562" s="21"/>
      <c r="BL562" s="21"/>
      <c r="BM562" s="21"/>
      <c r="BN562" s="24"/>
      <c r="BO562" s="21"/>
      <c r="BP562" s="21"/>
      <c r="BQ562" s="23"/>
      <c r="BR562" s="23"/>
      <c r="BS562" s="24"/>
      <c r="BT562" s="25"/>
    </row>
    <row r="563" spans="1:72" s="22" customFormat="1" ht="144.7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20"/>
      <c r="L563" s="20"/>
      <c r="M563" s="20"/>
      <c r="N563" s="29"/>
      <c r="O563" s="29"/>
      <c r="P563" s="29"/>
      <c r="Q563" s="29"/>
      <c r="R563" s="29"/>
      <c r="S563" s="29"/>
      <c r="T563" s="29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0"/>
      <c r="AH563" s="29"/>
      <c r="AI563" s="29"/>
      <c r="AJ563" s="21"/>
      <c r="AK563" s="200"/>
      <c r="AL563" s="29"/>
      <c r="AM563" s="29"/>
      <c r="AN563" s="21"/>
      <c r="AO563" s="21"/>
      <c r="AP563" s="21"/>
      <c r="AQ563" s="21"/>
      <c r="AR563" s="21"/>
      <c r="AS563" s="200"/>
      <c r="AT563" s="29"/>
      <c r="AU563" s="200"/>
      <c r="AV563" s="29"/>
      <c r="AW563" s="21"/>
      <c r="AX563" s="21"/>
      <c r="AY563" s="21"/>
      <c r="AZ563" s="21"/>
      <c r="BA563" s="20"/>
      <c r="BB563" s="23"/>
      <c r="BC563" s="200"/>
      <c r="BD563" s="29"/>
      <c r="BE563" s="29"/>
      <c r="BF563" s="21"/>
      <c r="BG563" s="21"/>
      <c r="BH563" s="21"/>
      <c r="BI563" s="21"/>
      <c r="BJ563" s="21"/>
      <c r="BK563" s="21"/>
      <c r="BL563" s="21"/>
      <c r="BM563" s="21"/>
      <c r="BN563" s="24"/>
      <c r="BO563" s="21"/>
      <c r="BP563" s="21"/>
      <c r="BQ563" s="23"/>
      <c r="BR563" s="23"/>
      <c r="BS563" s="24"/>
      <c r="BT563" s="25"/>
    </row>
    <row r="564" spans="1:72" s="22" customFormat="1" ht="144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20"/>
      <c r="L564" s="20"/>
      <c r="M564" s="20"/>
      <c r="N564" s="29"/>
      <c r="O564" s="29"/>
      <c r="P564" s="29"/>
      <c r="Q564" s="29"/>
      <c r="R564" s="29"/>
      <c r="S564" s="29"/>
      <c r="T564" s="29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0"/>
      <c r="AH564" s="29"/>
      <c r="AI564" s="29"/>
      <c r="AJ564" s="21"/>
      <c r="AK564" s="200"/>
      <c r="AL564" s="29"/>
      <c r="AM564" s="29"/>
      <c r="AN564" s="21"/>
      <c r="AO564" s="21"/>
      <c r="AP564" s="21"/>
      <c r="AQ564" s="21"/>
      <c r="AR564" s="21"/>
      <c r="AS564" s="200"/>
      <c r="AT564" s="29"/>
      <c r="AU564" s="200"/>
      <c r="AV564" s="29"/>
      <c r="AW564" s="21"/>
      <c r="AX564" s="21"/>
      <c r="AY564" s="21"/>
      <c r="AZ564" s="21"/>
      <c r="BA564" s="20"/>
      <c r="BB564" s="23"/>
      <c r="BC564" s="200"/>
      <c r="BD564" s="29"/>
      <c r="BE564" s="29"/>
      <c r="BF564" s="21"/>
      <c r="BG564" s="21"/>
      <c r="BH564" s="21"/>
      <c r="BI564" s="21"/>
      <c r="BJ564" s="21"/>
      <c r="BK564" s="21"/>
      <c r="BL564" s="21"/>
      <c r="BM564" s="21"/>
      <c r="BN564" s="24"/>
      <c r="BO564" s="21"/>
      <c r="BP564" s="21"/>
      <c r="BQ564" s="23"/>
      <c r="BR564" s="23"/>
      <c r="BS564" s="24"/>
      <c r="BT564" s="25"/>
    </row>
    <row r="565" spans="1:72" s="22" customFormat="1" ht="409.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20"/>
      <c r="L565" s="20"/>
      <c r="M565" s="20"/>
      <c r="N565" s="29"/>
      <c r="O565" s="29"/>
      <c r="P565" s="29"/>
      <c r="Q565" s="29"/>
      <c r="R565" s="29"/>
      <c r="S565" s="29"/>
      <c r="T565" s="29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181"/>
      <c r="AL565" s="21"/>
      <c r="AM565" s="21"/>
      <c r="AN565" s="21"/>
      <c r="AO565" s="21"/>
      <c r="AP565" s="21"/>
      <c r="AQ565" s="21"/>
      <c r="AR565" s="21"/>
      <c r="AS565" s="181"/>
      <c r="AT565" s="21"/>
      <c r="AU565" s="181"/>
      <c r="AV565" s="21"/>
      <c r="AW565" s="21"/>
      <c r="AX565" s="21"/>
      <c r="AY565" s="21"/>
      <c r="AZ565" s="21"/>
      <c r="BA565" s="20"/>
      <c r="BB565" s="23"/>
      <c r="BC565" s="200"/>
      <c r="BD565" s="63"/>
      <c r="BE565" s="29"/>
      <c r="BF565" s="21"/>
      <c r="BG565" s="21"/>
      <c r="BH565" s="21"/>
      <c r="BI565" s="21"/>
      <c r="BJ565" s="21"/>
      <c r="BK565" s="21"/>
      <c r="BL565" s="21"/>
      <c r="BM565" s="21"/>
      <c r="BN565" s="24"/>
      <c r="BO565" s="21"/>
      <c r="BP565" s="21"/>
      <c r="BQ565" s="23"/>
      <c r="BR565" s="23"/>
      <c r="BS565" s="24"/>
      <c r="BT565" s="25"/>
    </row>
    <row r="566" spans="1:72" s="22" customFormat="1" ht="408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181"/>
      <c r="AL566" s="21"/>
      <c r="AM566" s="21"/>
      <c r="AN566" s="21"/>
      <c r="AO566" s="21"/>
      <c r="AP566" s="21"/>
      <c r="AQ566" s="21"/>
      <c r="AR566" s="21"/>
      <c r="AS566" s="181"/>
      <c r="AT566" s="21"/>
      <c r="AU566" s="181"/>
      <c r="AV566" s="21"/>
      <c r="AW566" s="21"/>
      <c r="AX566" s="21"/>
      <c r="AY566" s="21"/>
      <c r="AZ566" s="21"/>
      <c r="BA566" s="20"/>
      <c r="BB566" s="23"/>
      <c r="BC566" s="200"/>
      <c r="BD566" s="20"/>
      <c r="BE566" s="20"/>
      <c r="BF566" s="21"/>
      <c r="BG566" s="21"/>
      <c r="BH566" s="21"/>
      <c r="BI566" s="21"/>
      <c r="BJ566" s="21"/>
      <c r="BK566" s="21"/>
      <c r="BL566" s="21"/>
      <c r="BM566" s="21"/>
      <c r="BN566" s="24"/>
      <c r="BO566" s="21"/>
      <c r="BP566" s="21"/>
      <c r="BQ566" s="23"/>
      <c r="BR566" s="23"/>
      <c r="BS566" s="24"/>
      <c r="BT566" s="25"/>
    </row>
    <row r="567" spans="1:72" s="22" customFormat="1" ht="146.2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181"/>
      <c r="AL567" s="21"/>
      <c r="AM567" s="21"/>
      <c r="AN567" s="21"/>
      <c r="AO567" s="21"/>
      <c r="AP567" s="21"/>
      <c r="AQ567" s="21"/>
      <c r="AR567" s="21"/>
      <c r="AS567" s="181"/>
      <c r="AT567" s="21"/>
      <c r="AU567" s="181"/>
      <c r="AV567" s="21"/>
      <c r="AW567" s="21"/>
      <c r="AX567" s="21"/>
      <c r="AY567" s="21"/>
      <c r="AZ567" s="21"/>
      <c r="BA567" s="20"/>
      <c r="BB567" s="23"/>
      <c r="BC567" s="200"/>
      <c r="BD567" s="63"/>
      <c r="BE567" s="29"/>
      <c r="BF567" s="21"/>
      <c r="BG567" s="21"/>
      <c r="BH567" s="21"/>
      <c r="BI567" s="21"/>
      <c r="BJ567" s="21"/>
      <c r="BK567" s="21"/>
      <c r="BL567" s="21"/>
      <c r="BM567" s="21"/>
      <c r="BN567" s="24"/>
      <c r="BO567" s="21"/>
      <c r="BP567" s="21"/>
      <c r="BQ567" s="23"/>
      <c r="BR567" s="23"/>
      <c r="BS567" s="24"/>
      <c r="BT567" s="25"/>
    </row>
    <row r="568" spans="1:72" s="22" customFormat="1" ht="408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181"/>
      <c r="AL568" s="21"/>
      <c r="AM568" s="21"/>
      <c r="AN568" s="21"/>
      <c r="AO568" s="21"/>
      <c r="AP568" s="21"/>
      <c r="AQ568" s="21"/>
      <c r="AR568" s="21"/>
      <c r="AS568" s="181"/>
      <c r="AT568" s="21"/>
      <c r="AU568" s="181"/>
      <c r="AV568" s="21"/>
      <c r="AW568" s="21"/>
      <c r="AX568" s="21"/>
      <c r="AY568" s="21"/>
      <c r="AZ568" s="21"/>
      <c r="BA568" s="20"/>
      <c r="BB568" s="23"/>
      <c r="BC568" s="200"/>
      <c r="BD568" s="20"/>
      <c r="BE568" s="20"/>
      <c r="BF568" s="21"/>
      <c r="BG568" s="21"/>
      <c r="BH568" s="21"/>
      <c r="BI568" s="21"/>
      <c r="BJ568" s="21"/>
      <c r="BK568" s="21"/>
      <c r="BL568" s="21"/>
      <c r="BM568" s="21"/>
      <c r="BN568" s="24"/>
      <c r="BO568" s="21"/>
      <c r="BP568" s="21"/>
      <c r="BQ568" s="23"/>
      <c r="BR568" s="23"/>
      <c r="BS568" s="24"/>
      <c r="BT568" s="25"/>
    </row>
    <row r="569" spans="1:72" s="22" customFormat="1" ht="156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181"/>
      <c r="AL569" s="21"/>
      <c r="AM569" s="21"/>
      <c r="AN569" s="21"/>
      <c r="AO569" s="21"/>
      <c r="AP569" s="21"/>
      <c r="AQ569" s="21"/>
      <c r="AR569" s="21"/>
      <c r="AS569" s="181"/>
      <c r="AT569" s="21"/>
      <c r="AU569" s="181"/>
      <c r="AV569" s="21"/>
      <c r="AW569" s="21"/>
      <c r="AX569" s="21"/>
      <c r="AY569" s="21"/>
      <c r="AZ569" s="21"/>
      <c r="BA569" s="20"/>
      <c r="BB569" s="23"/>
      <c r="BC569" s="200"/>
      <c r="BD569" s="63"/>
      <c r="BE569" s="29"/>
      <c r="BF569" s="21"/>
      <c r="BG569" s="21"/>
      <c r="BH569" s="21"/>
      <c r="BI569" s="21"/>
      <c r="BJ569" s="21"/>
      <c r="BK569" s="21"/>
      <c r="BL569" s="21"/>
      <c r="BM569" s="21"/>
      <c r="BN569" s="24"/>
      <c r="BO569" s="21"/>
      <c r="BP569" s="21"/>
      <c r="BQ569" s="23"/>
      <c r="BR569" s="23"/>
      <c r="BS569" s="24"/>
      <c r="BT569" s="25"/>
    </row>
    <row r="570" spans="1:72" s="22" customFormat="1" ht="132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20"/>
      <c r="L570" s="20"/>
      <c r="M570" s="20"/>
      <c r="N570" s="29"/>
      <c r="O570" s="29"/>
      <c r="P570" s="29"/>
      <c r="Q570" s="29"/>
      <c r="R570" s="29"/>
      <c r="S570" s="29"/>
      <c r="T570" s="29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181"/>
      <c r="AL570" s="21"/>
      <c r="AM570" s="21"/>
      <c r="AN570" s="21"/>
      <c r="AO570" s="21"/>
      <c r="AP570" s="21"/>
      <c r="AQ570" s="21"/>
      <c r="AR570" s="21"/>
      <c r="AS570" s="181"/>
      <c r="AT570" s="21"/>
      <c r="AU570" s="181"/>
      <c r="AV570" s="21"/>
      <c r="AW570" s="21"/>
      <c r="AX570" s="21"/>
      <c r="AY570" s="21"/>
      <c r="AZ570" s="21"/>
      <c r="BA570" s="20"/>
      <c r="BB570" s="23"/>
      <c r="BC570" s="200"/>
      <c r="BD570" s="29"/>
      <c r="BE570" s="29"/>
      <c r="BF570" s="21"/>
      <c r="BG570" s="21"/>
      <c r="BH570" s="21"/>
      <c r="BI570" s="21"/>
      <c r="BJ570" s="21"/>
      <c r="BK570" s="21"/>
      <c r="BL570" s="21"/>
      <c r="BM570" s="21"/>
      <c r="BN570" s="24"/>
      <c r="BO570" s="21"/>
      <c r="BP570" s="21"/>
      <c r="BQ570" s="23"/>
      <c r="BR570" s="23"/>
      <c r="BS570" s="24"/>
      <c r="BT570" s="25"/>
    </row>
    <row r="571" spans="1:72" s="22" customFormat="1" ht="132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20"/>
      <c r="L571" s="20"/>
      <c r="M571" s="20"/>
      <c r="N571" s="29"/>
      <c r="O571" s="29"/>
      <c r="P571" s="29"/>
      <c r="Q571" s="29"/>
      <c r="R571" s="29"/>
      <c r="S571" s="29"/>
      <c r="T571" s="29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181"/>
      <c r="AL571" s="21"/>
      <c r="AM571" s="21"/>
      <c r="AN571" s="21"/>
      <c r="AO571" s="21"/>
      <c r="AP571" s="21"/>
      <c r="AQ571" s="21"/>
      <c r="AR571" s="21"/>
      <c r="AS571" s="181"/>
      <c r="AT571" s="21"/>
      <c r="AU571" s="181"/>
      <c r="AV571" s="21"/>
      <c r="AW571" s="21"/>
      <c r="AX571" s="21"/>
      <c r="AY571" s="21"/>
      <c r="AZ571" s="21"/>
      <c r="BA571" s="20"/>
      <c r="BB571" s="23"/>
      <c r="BC571" s="200"/>
      <c r="BD571" s="63"/>
      <c r="BE571" s="29"/>
      <c r="BF571" s="21"/>
      <c r="BG571" s="21"/>
      <c r="BH571" s="21"/>
      <c r="BI571" s="21"/>
      <c r="BJ571" s="21"/>
      <c r="BK571" s="21"/>
      <c r="BL571" s="21"/>
      <c r="BM571" s="21"/>
      <c r="BN571" s="24"/>
      <c r="BO571" s="21"/>
      <c r="BP571" s="21"/>
      <c r="BQ571" s="23"/>
      <c r="BR571" s="23"/>
      <c r="BS571" s="24"/>
      <c r="BT571" s="25"/>
    </row>
    <row r="572" spans="1:72" s="22" customFormat="1" ht="246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20"/>
      <c r="L572" s="20"/>
      <c r="M572" s="20"/>
      <c r="N572" s="23"/>
      <c r="O572" s="20"/>
      <c r="P572" s="23"/>
      <c r="Q572" s="23"/>
      <c r="R572" s="23"/>
      <c r="S572" s="23"/>
      <c r="T572" s="23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181"/>
      <c r="AL572" s="21"/>
      <c r="AM572" s="21"/>
      <c r="AN572" s="21"/>
      <c r="AO572" s="21"/>
      <c r="AP572" s="21"/>
      <c r="AQ572" s="21"/>
      <c r="AR572" s="21"/>
      <c r="AS572" s="181"/>
      <c r="AT572" s="21"/>
      <c r="AU572" s="181"/>
      <c r="AV572" s="21"/>
      <c r="AW572" s="21"/>
      <c r="AX572" s="21"/>
      <c r="AY572" s="21"/>
      <c r="AZ572" s="21"/>
      <c r="BA572" s="20"/>
      <c r="BB572" s="23"/>
      <c r="BC572" s="200"/>
      <c r="BD572" s="23"/>
      <c r="BE572" s="23"/>
      <c r="BF572" s="21"/>
      <c r="BG572" s="21"/>
      <c r="BH572" s="21"/>
      <c r="BI572" s="21"/>
      <c r="BJ572" s="21"/>
      <c r="BK572" s="21"/>
      <c r="BL572" s="21"/>
      <c r="BM572" s="21"/>
      <c r="BN572" s="24"/>
      <c r="BO572" s="21"/>
      <c r="BP572" s="21"/>
      <c r="BQ572" s="23"/>
      <c r="BR572" s="23"/>
      <c r="BS572" s="24"/>
      <c r="BT572" s="25"/>
    </row>
    <row r="573" spans="1:72" s="22" customFormat="1" ht="184.5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20"/>
      <c r="L573" s="20"/>
      <c r="M573" s="20"/>
      <c r="N573" s="23"/>
      <c r="O573" s="23"/>
      <c r="P573" s="23"/>
      <c r="Q573" s="23"/>
      <c r="R573" s="23"/>
      <c r="S573" s="23"/>
      <c r="T573" s="23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181"/>
      <c r="AL573" s="21"/>
      <c r="AM573" s="21"/>
      <c r="AN573" s="21"/>
      <c r="AO573" s="21"/>
      <c r="AP573" s="21"/>
      <c r="AQ573" s="21"/>
      <c r="AR573" s="21"/>
      <c r="AS573" s="181"/>
      <c r="AT573" s="21"/>
      <c r="AU573" s="181"/>
      <c r="AV573" s="21"/>
      <c r="AW573" s="21"/>
      <c r="AX573" s="21"/>
      <c r="AY573" s="21"/>
      <c r="AZ573" s="21"/>
      <c r="BA573" s="20"/>
      <c r="BB573" s="23"/>
      <c r="BC573" s="184"/>
      <c r="BD573" s="185"/>
      <c r="BE573" s="29"/>
      <c r="BF573" s="21"/>
      <c r="BG573" s="21"/>
      <c r="BH573" s="21"/>
      <c r="BI573" s="21"/>
      <c r="BJ573" s="21"/>
      <c r="BK573" s="21"/>
      <c r="BL573" s="21"/>
      <c r="BM573" s="197"/>
      <c r="BN573" s="24"/>
      <c r="BO573" s="21"/>
      <c r="BP573" s="21"/>
      <c r="BQ573" s="23"/>
      <c r="BR573" s="23"/>
      <c r="BS573" s="24"/>
      <c r="BT573" s="25"/>
    </row>
    <row r="574" spans="1:72" s="22" customFormat="1" ht="184.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20"/>
      <c r="L574" s="20"/>
      <c r="M574" s="200"/>
      <c r="N574" s="28"/>
      <c r="O574" s="18"/>
      <c r="P574" s="28"/>
      <c r="Q574" s="28"/>
      <c r="R574" s="28"/>
      <c r="S574" s="28"/>
      <c r="T574" s="28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181"/>
      <c r="AL574" s="21"/>
      <c r="AM574" s="21"/>
      <c r="AN574" s="21"/>
      <c r="AO574" s="21"/>
      <c r="AP574" s="21"/>
      <c r="AQ574" s="21"/>
      <c r="AR574" s="21"/>
      <c r="AS574" s="181"/>
      <c r="AT574" s="21"/>
      <c r="AU574" s="181"/>
      <c r="AV574" s="21"/>
      <c r="AW574" s="21"/>
      <c r="AX574" s="21"/>
      <c r="AY574" s="21"/>
      <c r="AZ574" s="21"/>
      <c r="BA574" s="20"/>
      <c r="BB574" s="23"/>
      <c r="BC574" s="184"/>
      <c r="BD574" s="185"/>
      <c r="BE574" s="29"/>
      <c r="BF574" s="21"/>
      <c r="BG574" s="21"/>
      <c r="BH574" s="21"/>
      <c r="BI574" s="21"/>
      <c r="BJ574" s="21"/>
      <c r="BK574" s="21"/>
      <c r="BL574" s="21"/>
      <c r="BM574" s="197"/>
      <c r="BN574" s="24"/>
      <c r="BO574" s="21"/>
      <c r="BP574" s="21"/>
      <c r="BQ574" s="23"/>
      <c r="BR574" s="23"/>
      <c r="BS574" s="24"/>
      <c r="BT574" s="25"/>
    </row>
    <row r="575" spans="1:72" s="22" customFormat="1" ht="184.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181"/>
      <c r="AL575" s="21"/>
      <c r="AM575" s="21"/>
      <c r="AN575" s="21"/>
      <c r="AO575" s="21"/>
      <c r="AP575" s="21"/>
      <c r="AQ575" s="21"/>
      <c r="AR575" s="21"/>
      <c r="AS575" s="181"/>
      <c r="AT575" s="21"/>
      <c r="AU575" s="181"/>
      <c r="AV575" s="21"/>
      <c r="AW575" s="21"/>
      <c r="AX575" s="21"/>
      <c r="AY575" s="21"/>
      <c r="AZ575" s="21"/>
      <c r="BA575" s="20"/>
      <c r="BB575" s="23"/>
      <c r="BC575" s="200"/>
      <c r="BD575" s="20"/>
      <c r="BE575" s="20"/>
      <c r="BF575" s="21"/>
      <c r="BG575" s="21"/>
      <c r="BH575" s="21"/>
      <c r="BI575" s="21"/>
      <c r="BJ575" s="21"/>
      <c r="BK575" s="21"/>
      <c r="BL575" s="21"/>
      <c r="BM575" s="21"/>
      <c r="BN575" s="24"/>
      <c r="BO575" s="21"/>
      <c r="BP575" s="21"/>
      <c r="BQ575" s="23"/>
      <c r="BR575" s="23"/>
      <c r="BS575" s="24"/>
      <c r="BT575" s="25"/>
    </row>
    <row r="576" spans="1:72" s="22" customFormat="1" ht="184.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181"/>
      <c r="AL576" s="21"/>
      <c r="AM576" s="21"/>
      <c r="AN576" s="21"/>
      <c r="AO576" s="21"/>
      <c r="AP576" s="21"/>
      <c r="AQ576" s="21"/>
      <c r="AR576" s="21"/>
      <c r="AS576" s="181"/>
      <c r="AT576" s="21"/>
      <c r="AU576" s="181"/>
      <c r="AV576" s="21"/>
      <c r="AW576" s="21"/>
      <c r="AX576" s="21"/>
      <c r="AY576" s="21"/>
      <c r="AZ576" s="21"/>
      <c r="BA576" s="20"/>
      <c r="BB576" s="23"/>
      <c r="BC576" s="184"/>
      <c r="BD576" s="185"/>
      <c r="BE576" s="20"/>
      <c r="BF576" s="21"/>
      <c r="BG576" s="21"/>
      <c r="BH576" s="21"/>
      <c r="BI576" s="21"/>
      <c r="BJ576" s="21"/>
      <c r="BK576" s="21"/>
      <c r="BL576" s="21"/>
      <c r="BM576" s="197"/>
      <c r="BN576" s="24"/>
      <c r="BO576" s="21"/>
      <c r="BP576" s="21"/>
      <c r="BQ576" s="23"/>
      <c r="BR576" s="23"/>
      <c r="BS576" s="24"/>
      <c r="BT576" s="25"/>
    </row>
    <row r="577" spans="1:72" s="22" customFormat="1" ht="189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20"/>
      <c r="L577" s="20"/>
      <c r="M577" s="20"/>
      <c r="N577" s="63"/>
      <c r="O577" s="63"/>
      <c r="P577" s="63"/>
      <c r="Q577" s="63"/>
      <c r="R577" s="63"/>
      <c r="S577" s="63"/>
      <c r="T577" s="63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181"/>
      <c r="AL577" s="21"/>
      <c r="AM577" s="21"/>
      <c r="AN577" s="21"/>
      <c r="AO577" s="21"/>
      <c r="AP577" s="21"/>
      <c r="AQ577" s="21"/>
      <c r="AR577" s="21"/>
      <c r="AS577" s="181"/>
      <c r="AT577" s="21"/>
      <c r="AU577" s="181"/>
      <c r="AV577" s="21"/>
      <c r="AW577" s="21"/>
      <c r="AX577" s="21"/>
      <c r="AY577" s="21"/>
      <c r="AZ577" s="21"/>
      <c r="BA577" s="20"/>
      <c r="BB577" s="23"/>
      <c r="BC577" s="184"/>
      <c r="BD577" s="185"/>
      <c r="BE577" s="20"/>
      <c r="BF577" s="21"/>
      <c r="BG577" s="21"/>
      <c r="BH577" s="21"/>
      <c r="BI577" s="21"/>
      <c r="BJ577" s="21"/>
      <c r="BK577" s="21"/>
      <c r="BL577" s="21"/>
      <c r="BM577" s="197"/>
      <c r="BN577" s="24"/>
      <c r="BO577" s="21"/>
      <c r="BP577" s="21"/>
      <c r="BQ577" s="23"/>
      <c r="BR577" s="23"/>
      <c r="BS577" s="24"/>
      <c r="BT577" s="25"/>
    </row>
    <row r="578" spans="1:72" s="22" customFormat="1" ht="184.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181"/>
      <c r="AL578" s="21"/>
      <c r="AM578" s="21"/>
      <c r="AN578" s="21"/>
      <c r="AO578" s="21"/>
      <c r="AP578" s="21"/>
      <c r="AQ578" s="21"/>
      <c r="AR578" s="21"/>
      <c r="AS578" s="181"/>
      <c r="AT578" s="21"/>
      <c r="AU578" s="181"/>
      <c r="AV578" s="21"/>
      <c r="AW578" s="21"/>
      <c r="AX578" s="21"/>
      <c r="AY578" s="21"/>
      <c r="AZ578" s="21"/>
      <c r="BA578" s="20"/>
      <c r="BB578" s="23"/>
      <c r="BC578" s="200"/>
      <c r="BD578" s="20"/>
      <c r="BE578" s="20"/>
      <c r="BF578" s="21"/>
      <c r="BG578" s="21"/>
      <c r="BH578" s="21"/>
      <c r="BI578" s="20"/>
      <c r="BJ578" s="23"/>
      <c r="BK578" s="23"/>
      <c r="BL578" s="21"/>
      <c r="BM578" s="21"/>
      <c r="BN578" s="24"/>
      <c r="BO578" s="21"/>
      <c r="BP578" s="21"/>
      <c r="BQ578" s="23"/>
      <c r="BR578" s="23"/>
      <c r="BS578" s="24"/>
      <c r="BT578" s="25"/>
    </row>
    <row r="579" spans="1:72" s="22" customFormat="1" ht="184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181"/>
      <c r="AL579" s="21"/>
      <c r="AM579" s="21"/>
      <c r="AN579" s="21"/>
      <c r="AO579" s="21"/>
      <c r="AP579" s="21"/>
      <c r="AQ579" s="21"/>
      <c r="AR579" s="21"/>
      <c r="AS579" s="181"/>
      <c r="AT579" s="21"/>
      <c r="AU579" s="181"/>
      <c r="AV579" s="21"/>
      <c r="AW579" s="21"/>
      <c r="AX579" s="21"/>
      <c r="AY579" s="21"/>
      <c r="AZ579" s="21"/>
      <c r="BA579" s="20"/>
      <c r="BB579" s="23"/>
      <c r="BC579" s="186"/>
      <c r="BD579" s="185"/>
      <c r="BE579" s="20"/>
      <c r="BF579" s="21"/>
      <c r="BG579" s="21"/>
      <c r="BH579" s="21"/>
      <c r="BI579" s="20"/>
      <c r="BJ579" s="23"/>
      <c r="BK579" s="23"/>
      <c r="BL579" s="21"/>
      <c r="BM579" s="197"/>
      <c r="BN579" s="24"/>
      <c r="BO579" s="21"/>
      <c r="BP579" s="21"/>
      <c r="BQ579" s="23"/>
      <c r="BR579" s="23"/>
      <c r="BS579" s="24"/>
      <c r="BT579" s="25"/>
    </row>
    <row r="580" spans="1:72" s="22" customFormat="1" ht="18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20"/>
      <c r="L580" s="20"/>
      <c r="M580" s="20"/>
      <c r="N580" s="29"/>
      <c r="O580" s="29"/>
      <c r="P580" s="29"/>
      <c r="Q580" s="29"/>
      <c r="R580" s="29"/>
      <c r="S580" s="29"/>
      <c r="T580" s="29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181"/>
      <c r="AL580" s="21"/>
      <c r="AM580" s="21"/>
      <c r="AN580" s="21"/>
      <c r="AO580" s="21"/>
      <c r="AP580" s="21"/>
      <c r="AQ580" s="21"/>
      <c r="AR580" s="21"/>
      <c r="AS580" s="181"/>
      <c r="AT580" s="21"/>
      <c r="AU580" s="181"/>
      <c r="AV580" s="21"/>
      <c r="AW580" s="21"/>
      <c r="AX580" s="21"/>
      <c r="AY580" s="21"/>
      <c r="AZ580" s="21"/>
      <c r="BA580" s="20"/>
      <c r="BB580" s="23"/>
      <c r="BC580" s="200"/>
      <c r="BD580" s="29"/>
      <c r="BE580" s="29"/>
      <c r="BF580" s="21"/>
      <c r="BG580" s="21"/>
      <c r="BH580" s="21"/>
      <c r="BI580" s="21"/>
      <c r="BJ580" s="21"/>
      <c r="BK580" s="21"/>
      <c r="BL580" s="21"/>
      <c r="BM580" s="21"/>
      <c r="BN580" s="24"/>
      <c r="BO580" s="21"/>
      <c r="BP580" s="21"/>
      <c r="BQ580" s="23"/>
      <c r="BR580" s="23"/>
      <c r="BS580" s="24"/>
      <c r="BT580" s="25"/>
    </row>
    <row r="581" spans="1:72" s="22" customFormat="1" ht="184.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20"/>
      <c r="L581" s="20"/>
      <c r="M581" s="20"/>
      <c r="N581" s="29"/>
      <c r="O581" s="29"/>
      <c r="P581" s="29"/>
      <c r="Q581" s="29"/>
      <c r="R581" s="29"/>
      <c r="S581" s="29"/>
      <c r="T581" s="29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181"/>
      <c r="AL581" s="21"/>
      <c r="AM581" s="21"/>
      <c r="AN581" s="21"/>
      <c r="AO581" s="21"/>
      <c r="AP581" s="21"/>
      <c r="AQ581" s="21"/>
      <c r="AR581" s="21"/>
      <c r="AS581" s="181"/>
      <c r="AT581" s="21"/>
      <c r="AU581" s="181"/>
      <c r="AV581" s="21"/>
      <c r="AW581" s="21"/>
      <c r="AX581" s="21"/>
      <c r="AY581" s="21"/>
      <c r="AZ581" s="21"/>
      <c r="BA581" s="20"/>
      <c r="BB581" s="23"/>
      <c r="BC581" s="200"/>
      <c r="BD581" s="23"/>
      <c r="BE581" s="20"/>
      <c r="BF581" s="21"/>
      <c r="BG581" s="21"/>
      <c r="BH581" s="21"/>
      <c r="BI581" s="21"/>
      <c r="BJ581" s="21"/>
      <c r="BK581" s="21"/>
      <c r="BL581" s="21"/>
      <c r="BM581" s="21"/>
      <c r="BN581" s="24"/>
      <c r="BO581" s="21"/>
      <c r="BP581" s="21"/>
      <c r="BQ581" s="23"/>
      <c r="BR581" s="23"/>
      <c r="BS581" s="24"/>
      <c r="BT581" s="25"/>
    </row>
    <row r="582" spans="1:72" s="22" customFormat="1" ht="184.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20"/>
      <c r="L582" s="20"/>
      <c r="M582" s="20"/>
      <c r="N582" s="29"/>
      <c r="O582" s="29"/>
      <c r="P582" s="29"/>
      <c r="Q582" s="29"/>
      <c r="R582" s="29"/>
      <c r="S582" s="29"/>
      <c r="T582" s="29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181"/>
      <c r="AL582" s="21"/>
      <c r="AM582" s="21"/>
      <c r="AN582" s="21"/>
      <c r="AO582" s="21"/>
      <c r="AP582" s="21"/>
      <c r="AQ582" s="21"/>
      <c r="AR582" s="21"/>
      <c r="AS582" s="181"/>
      <c r="AT582" s="21"/>
      <c r="AU582" s="181"/>
      <c r="AV582" s="21"/>
      <c r="AW582" s="21"/>
      <c r="AX582" s="21"/>
      <c r="AY582" s="21"/>
      <c r="AZ582" s="21"/>
      <c r="BA582" s="20"/>
      <c r="BB582" s="23"/>
      <c r="BC582" s="200"/>
      <c r="BD582" s="29"/>
      <c r="BE582" s="29"/>
      <c r="BF582" s="21"/>
      <c r="BG582" s="21"/>
      <c r="BH582" s="21"/>
      <c r="BI582" s="21"/>
      <c r="BJ582" s="21"/>
      <c r="BK582" s="21"/>
      <c r="BL582" s="21"/>
      <c r="BM582" s="21"/>
      <c r="BN582" s="24"/>
      <c r="BO582" s="21"/>
      <c r="BP582" s="21"/>
      <c r="BQ582" s="23"/>
      <c r="BR582" s="23"/>
      <c r="BS582" s="24"/>
      <c r="BT582" s="25"/>
    </row>
    <row r="583" spans="1:72" s="22" customFormat="1" ht="184.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20"/>
      <c r="L583" s="20"/>
      <c r="M583" s="20"/>
      <c r="N583" s="29"/>
      <c r="O583" s="29"/>
      <c r="P583" s="29"/>
      <c r="Q583" s="29"/>
      <c r="R583" s="29"/>
      <c r="S583" s="29"/>
      <c r="T583" s="29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181"/>
      <c r="AL583" s="21"/>
      <c r="AM583" s="21"/>
      <c r="AN583" s="21"/>
      <c r="AO583" s="21"/>
      <c r="AP583" s="21"/>
      <c r="AQ583" s="21"/>
      <c r="AR583" s="21"/>
      <c r="AS583" s="181"/>
      <c r="AT583" s="21"/>
      <c r="AU583" s="181"/>
      <c r="AV583" s="21"/>
      <c r="AW583" s="21"/>
      <c r="AX583" s="21"/>
      <c r="AY583" s="21"/>
      <c r="AZ583" s="21"/>
      <c r="BA583" s="20"/>
      <c r="BB583" s="23"/>
      <c r="BC583" s="200"/>
      <c r="BD583" s="23"/>
      <c r="BE583" s="20"/>
      <c r="BF583" s="21"/>
      <c r="BG583" s="21"/>
      <c r="BH583" s="21"/>
      <c r="BI583" s="21"/>
      <c r="BJ583" s="21"/>
      <c r="BK583" s="21"/>
      <c r="BL583" s="21"/>
      <c r="BM583" s="21"/>
      <c r="BN583" s="24"/>
      <c r="BO583" s="21"/>
      <c r="BP583" s="21"/>
      <c r="BQ583" s="23"/>
      <c r="BR583" s="23"/>
      <c r="BS583" s="24"/>
      <c r="BT583" s="25"/>
    </row>
    <row r="584" spans="1:72" s="22" customFormat="1" ht="212.25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20"/>
      <c r="L584" s="20"/>
      <c r="M584" s="20"/>
      <c r="N584" s="23"/>
      <c r="O584" s="23"/>
      <c r="P584" s="23"/>
      <c r="Q584" s="23"/>
      <c r="R584" s="23"/>
      <c r="S584" s="23"/>
      <c r="T584" s="23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1"/>
      <c r="BB584" s="21"/>
      <c r="BC584" s="200"/>
      <c r="BD584" s="23"/>
      <c r="BE584" s="23"/>
      <c r="BF584" s="21"/>
      <c r="BG584" s="21"/>
      <c r="BH584" s="21"/>
      <c r="BI584" s="21"/>
      <c r="BJ584" s="21"/>
      <c r="BK584" s="21"/>
      <c r="BL584" s="21"/>
      <c r="BM584" s="21"/>
      <c r="BN584" s="24"/>
      <c r="BO584" s="21"/>
      <c r="BP584" s="21"/>
      <c r="BQ584" s="23"/>
      <c r="BR584" s="23"/>
      <c r="BS584" s="24"/>
      <c r="BT584" s="25"/>
    </row>
    <row r="585" spans="1:72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20"/>
      <c r="L585" s="20"/>
      <c r="M585" s="20"/>
      <c r="N585" s="23"/>
      <c r="O585" s="20"/>
      <c r="P585" s="23"/>
      <c r="Q585" s="23"/>
      <c r="R585" s="23"/>
      <c r="S585" s="23"/>
      <c r="T585" s="23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1"/>
      <c r="BB585" s="21"/>
      <c r="BC585" s="200"/>
      <c r="BD585" s="23"/>
      <c r="BE585" s="23"/>
      <c r="BF585" s="21"/>
      <c r="BG585" s="21"/>
      <c r="BH585" s="21"/>
      <c r="BI585" s="21"/>
      <c r="BJ585" s="21"/>
      <c r="BK585" s="21"/>
      <c r="BL585" s="21"/>
      <c r="BM585" s="21"/>
      <c r="BN585" s="24"/>
      <c r="BO585" s="21"/>
      <c r="BP585" s="21"/>
      <c r="BQ585" s="23"/>
      <c r="BR585" s="23"/>
      <c r="BS585" s="24"/>
      <c r="BT585" s="25"/>
    </row>
    <row r="586" spans="1:72" s="22" customFormat="1" ht="186.7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20"/>
      <c r="L586" s="20"/>
      <c r="M586" s="200"/>
      <c r="N586" s="28"/>
      <c r="O586" s="18"/>
      <c r="P586" s="28"/>
      <c r="Q586" s="28"/>
      <c r="R586" s="28"/>
      <c r="S586" s="28"/>
      <c r="T586" s="28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181"/>
      <c r="BD586" s="21"/>
      <c r="BE586" s="21"/>
      <c r="BF586" s="21"/>
      <c r="BG586" s="21"/>
      <c r="BH586" s="21"/>
      <c r="BI586" s="21"/>
      <c r="BJ586" s="21"/>
      <c r="BK586" s="21"/>
      <c r="BL586" s="21"/>
      <c r="BM586" s="21"/>
      <c r="BN586" s="24"/>
      <c r="BO586" s="21"/>
      <c r="BP586" s="21"/>
      <c r="BQ586" s="23"/>
      <c r="BR586" s="23"/>
      <c r="BS586" s="24"/>
      <c r="BT586" s="25"/>
    </row>
    <row r="587" spans="1:72" s="22" customFormat="1" ht="222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1"/>
      <c r="AU587" s="21"/>
      <c r="AV587" s="21"/>
      <c r="AW587" s="21"/>
      <c r="AX587" s="21"/>
      <c r="AY587" s="21"/>
      <c r="AZ587" s="21"/>
      <c r="BA587" s="21"/>
      <c r="BB587" s="21"/>
      <c r="BC587" s="200"/>
      <c r="BD587" s="23"/>
      <c r="BE587" s="23"/>
      <c r="BF587" s="21"/>
      <c r="BG587" s="21"/>
      <c r="BH587" s="21"/>
      <c r="BI587" s="21"/>
      <c r="BJ587" s="21"/>
      <c r="BK587" s="20"/>
      <c r="BL587" s="23"/>
      <c r="BM587" s="21"/>
      <c r="BN587" s="24"/>
      <c r="BO587" s="21"/>
      <c r="BP587" s="21"/>
      <c r="BQ587" s="23"/>
      <c r="BR587" s="23"/>
      <c r="BS587" s="24"/>
      <c r="BT587" s="25"/>
    </row>
    <row r="588" spans="1:72" s="22" customFormat="1" ht="222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20"/>
      <c r="L588" s="20"/>
      <c r="M588" s="20"/>
      <c r="N588" s="20"/>
      <c r="O588" s="20"/>
      <c r="P588" s="23"/>
      <c r="Q588" s="23"/>
      <c r="R588" s="23"/>
      <c r="S588" s="23"/>
      <c r="T588" s="23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1"/>
      <c r="BB588" s="21"/>
      <c r="BC588" s="181"/>
      <c r="BD588" s="21"/>
      <c r="BE588" s="21"/>
      <c r="BF588" s="21"/>
      <c r="BG588" s="21"/>
      <c r="BH588" s="21"/>
      <c r="BI588" s="21"/>
      <c r="BJ588" s="21"/>
      <c r="BK588" s="21"/>
      <c r="BL588" s="21"/>
      <c r="BM588" s="21"/>
      <c r="BN588" s="24"/>
      <c r="BO588" s="21"/>
      <c r="BP588" s="21"/>
      <c r="BQ588" s="23"/>
      <c r="BR588" s="23"/>
      <c r="BS588" s="24"/>
      <c r="BT588" s="25"/>
    </row>
    <row r="589" spans="1:72" s="22" customFormat="1" ht="222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20"/>
      <c r="L589" s="20"/>
      <c r="M589" s="20"/>
      <c r="N589" s="20"/>
      <c r="O589" s="20"/>
      <c r="P589" s="23"/>
      <c r="Q589" s="23"/>
      <c r="R589" s="23"/>
      <c r="S589" s="23"/>
      <c r="T589" s="23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181"/>
      <c r="BD589" s="21"/>
      <c r="BE589" s="21"/>
      <c r="BF589" s="21"/>
      <c r="BG589" s="21"/>
      <c r="BH589" s="21"/>
      <c r="BI589" s="21"/>
      <c r="BJ589" s="21"/>
      <c r="BK589" s="21"/>
      <c r="BL589" s="21"/>
      <c r="BM589" s="21"/>
      <c r="BN589" s="24"/>
      <c r="BO589" s="21"/>
      <c r="BP589" s="21"/>
      <c r="BQ589" s="23"/>
      <c r="BR589" s="23"/>
      <c r="BS589" s="24"/>
      <c r="BT589" s="25"/>
    </row>
    <row r="590" spans="1:72" s="22" customFormat="1" ht="25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20"/>
      <c r="L590" s="20"/>
      <c r="M590" s="20"/>
      <c r="N590" s="23"/>
      <c r="O590" s="20"/>
      <c r="P590" s="23"/>
      <c r="Q590" s="23"/>
      <c r="R590" s="23"/>
      <c r="S590" s="23"/>
      <c r="T590" s="23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200"/>
      <c r="BD590" s="23"/>
      <c r="BE590" s="23"/>
      <c r="BF590" s="21"/>
      <c r="BG590" s="21"/>
      <c r="BH590" s="21"/>
      <c r="BI590" s="21"/>
      <c r="BJ590" s="21"/>
      <c r="BK590" s="21"/>
      <c r="BL590" s="21"/>
      <c r="BM590" s="21"/>
      <c r="BN590" s="24"/>
      <c r="BO590" s="21"/>
      <c r="BP590" s="21"/>
      <c r="BQ590" s="23"/>
      <c r="BR590" s="23"/>
      <c r="BS590" s="24"/>
      <c r="BT590" s="25"/>
    </row>
    <row r="591" spans="1:72" s="22" customFormat="1" ht="182.2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20"/>
      <c r="L591" s="20"/>
      <c r="M591" s="200"/>
      <c r="N591" s="28"/>
      <c r="O591" s="18"/>
      <c r="P591" s="28"/>
      <c r="Q591" s="28"/>
      <c r="R591" s="28"/>
      <c r="S591" s="28"/>
      <c r="T591" s="28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1"/>
      <c r="BB591" s="21"/>
      <c r="BC591" s="181"/>
      <c r="BD591" s="21"/>
      <c r="BE591" s="21"/>
      <c r="BF591" s="21"/>
      <c r="BG591" s="21"/>
      <c r="BH591" s="21"/>
      <c r="BI591" s="21"/>
      <c r="BJ591" s="21"/>
      <c r="BK591" s="21"/>
      <c r="BL591" s="21"/>
      <c r="BM591" s="21"/>
      <c r="BN591" s="24"/>
      <c r="BO591" s="21"/>
      <c r="BP591" s="21"/>
      <c r="BQ591" s="23"/>
      <c r="BR591" s="23"/>
      <c r="BS591" s="24"/>
      <c r="BT591" s="25"/>
    </row>
    <row r="592" spans="1:72" s="22" customFormat="1" ht="229.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20"/>
      <c r="L592" s="20"/>
      <c r="M592" s="20"/>
      <c r="N592" s="29"/>
      <c r="O592" s="29"/>
      <c r="P592" s="29"/>
      <c r="Q592" s="29"/>
      <c r="R592" s="29"/>
      <c r="S592" s="29"/>
      <c r="T592" s="29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1"/>
      <c r="BB592" s="21"/>
      <c r="BC592" s="181"/>
      <c r="BD592" s="21"/>
      <c r="BE592" s="21"/>
      <c r="BF592" s="21"/>
      <c r="BG592" s="21"/>
      <c r="BH592" s="21"/>
      <c r="BI592" s="21"/>
      <c r="BJ592" s="21"/>
      <c r="BK592" s="21"/>
      <c r="BL592" s="21"/>
      <c r="BM592" s="21"/>
      <c r="BN592" s="24"/>
      <c r="BO592" s="21"/>
      <c r="BP592" s="21"/>
      <c r="BQ592" s="23"/>
      <c r="BR592" s="23"/>
      <c r="BS592" s="24"/>
      <c r="BT592" s="25"/>
    </row>
    <row r="593" spans="1:72" s="22" customFormat="1" ht="409.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20"/>
      <c r="L593" s="20"/>
      <c r="M593" s="20"/>
      <c r="N593" s="23"/>
      <c r="O593" s="20"/>
      <c r="P593" s="23"/>
      <c r="Q593" s="23"/>
      <c r="R593" s="23"/>
      <c r="S593" s="23"/>
      <c r="T593" s="23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0"/>
      <c r="AH593" s="23"/>
      <c r="AI593" s="23"/>
      <c r="AJ593" s="23"/>
      <c r="AK593" s="200"/>
      <c r="AL593" s="23"/>
      <c r="AM593" s="23"/>
      <c r="AN593" s="21"/>
      <c r="AO593" s="21"/>
      <c r="AP593" s="21"/>
      <c r="AQ593" s="21"/>
      <c r="AR593" s="21"/>
      <c r="AS593" s="200"/>
      <c r="AT593" s="23"/>
      <c r="AU593" s="200"/>
      <c r="AV593" s="23"/>
      <c r="AW593" s="21"/>
      <c r="AX593" s="21"/>
      <c r="AY593" s="21"/>
      <c r="AZ593" s="21"/>
      <c r="BA593" s="20"/>
      <c r="BB593" s="23"/>
      <c r="BC593" s="200"/>
      <c r="BD593" s="23"/>
      <c r="BE593" s="23"/>
      <c r="BF593" s="21"/>
      <c r="BG593" s="21"/>
      <c r="BH593" s="21"/>
      <c r="BI593" s="21"/>
      <c r="BJ593" s="21"/>
      <c r="BK593" s="21"/>
      <c r="BL593" s="21"/>
      <c r="BM593" s="21"/>
      <c r="BN593" s="24"/>
      <c r="BO593" s="21"/>
      <c r="BP593" s="21"/>
      <c r="BQ593" s="23"/>
      <c r="BR593" s="23"/>
      <c r="BS593" s="24"/>
      <c r="BT593" s="25"/>
    </row>
    <row r="594" spans="1:72" s="22" customFormat="1" ht="141.7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20"/>
      <c r="L594" s="20"/>
      <c r="M594" s="20"/>
      <c r="N594" s="28"/>
      <c r="O594" s="18"/>
      <c r="P594" s="28"/>
      <c r="Q594" s="28"/>
      <c r="R594" s="28"/>
      <c r="S594" s="28"/>
      <c r="T594" s="28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0"/>
      <c r="AJ594" s="23"/>
      <c r="AK594" s="23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0"/>
      <c r="BB594" s="23"/>
      <c r="BC594" s="200"/>
      <c r="BD594" s="23"/>
      <c r="BE594" s="23"/>
      <c r="BF594" s="21"/>
      <c r="BG594" s="21"/>
      <c r="BH594" s="21"/>
      <c r="BI594" s="21"/>
      <c r="BJ594" s="21"/>
      <c r="BK594" s="21"/>
      <c r="BL594" s="21"/>
      <c r="BM594" s="21"/>
      <c r="BN594" s="24"/>
      <c r="BO594" s="21"/>
      <c r="BP594" s="21"/>
      <c r="BQ594" s="23"/>
      <c r="BR594" s="23"/>
      <c r="BS594" s="24"/>
      <c r="BT594" s="25"/>
    </row>
    <row r="595" spans="1:72" s="22" customFormat="1" ht="141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20"/>
      <c r="L595" s="20"/>
      <c r="M595" s="200"/>
      <c r="N595" s="28"/>
      <c r="O595" s="18"/>
      <c r="P595" s="28"/>
      <c r="Q595" s="28"/>
      <c r="R595" s="28"/>
      <c r="S595" s="28"/>
      <c r="T595" s="28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0"/>
      <c r="AJ595" s="23"/>
      <c r="AK595" s="23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0"/>
      <c r="BB595" s="23"/>
      <c r="BC595" s="200"/>
      <c r="BD595" s="23"/>
      <c r="BE595" s="23"/>
      <c r="BF595" s="21"/>
      <c r="BG595" s="21"/>
      <c r="BH595" s="21"/>
      <c r="BI595" s="21"/>
      <c r="BJ595" s="21"/>
      <c r="BK595" s="21"/>
      <c r="BL595" s="21"/>
      <c r="BM595" s="21"/>
      <c r="BN595" s="24"/>
      <c r="BO595" s="21"/>
      <c r="BP595" s="21"/>
      <c r="BQ595" s="23"/>
      <c r="BR595" s="23"/>
      <c r="BS595" s="24"/>
      <c r="BT595" s="25"/>
    </row>
    <row r="596" spans="1:72" s="22" customFormat="1" ht="14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20"/>
      <c r="L596" s="20"/>
      <c r="M596" s="200"/>
      <c r="N596" s="23"/>
      <c r="O596" s="23"/>
      <c r="P596" s="23"/>
      <c r="Q596" s="23"/>
      <c r="R596" s="23"/>
      <c r="S596" s="23"/>
      <c r="T596" s="28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0"/>
      <c r="AJ596" s="23"/>
      <c r="AK596" s="23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  <c r="BA596" s="20"/>
      <c r="BB596" s="23"/>
      <c r="BC596" s="200"/>
      <c r="BD596" s="23"/>
      <c r="BE596" s="23"/>
      <c r="BF596" s="21"/>
      <c r="BG596" s="21"/>
      <c r="BH596" s="21"/>
      <c r="BI596" s="21"/>
      <c r="BJ596" s="21"/>
      <c r="BK596" s="21"/>
      <c r="BL596" s="21"/>
      <c r="BM596" s="21"/>
      <c r="BN596" s="24"/>
      <c r="BO596" s="21"/>
      <c r="BP596" s="21"/>
      <c r="BQ596" s="23"/>
      <c r="BR596" s="23"/>
      <c r="BS596" s="24"/>
      <c r="BT596" s="25"/>
    </row>
    <row r="597" spans="1:72" s="22" customFormat="1" ht="141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20"/>
      <c r="L597" s="20"/>
      <c r="M597" s="200"/>
      <c r="N597" s="28"/>
      <c r="O597" s="18"/>
      <c r="P597" s="28"/>
      <c r="Q597" s="28"/>
      <c r="R597" s="28"/>
      <c r="S597" s="28"/>
      <c r="T597" s="28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0"/>
      <c r="AJ597" s="23"/>
      <c r="AK597" s="23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0"/>
      <c r="BB597" s="23"/>
      <c r="BC597" s="200"/>
      <c r="BD597" s="23"/>
      <c r="BE597" s="23"/>
      <c r="BF597" s="21"/>
      <c r="BG597" s="21"/>
      <c r="BH597" s="21"/>
      <c r="BI597" s="21"/>
      <c r="BJ597" s="21"/>
      <c r="BK597" s="21"/>
      <c r="BL597" s="21"/>
      <c r="BM597" s="21"/>
      <c r="BN597" s="24"/>
      <c r="BO597" s="21"/>
      <c r="BP597" s="21"/>
      <c r="BQ597" s="23"/>
      <c r="BR597" s="23"/>
      <c r="BS597" s="24"/>
      <c r="BT597" s="25"/>
    </row>
    <row r="598" spans="1:72" s="22" customFormat="1" ht="141.7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20"/>
      <c r="L598" s="20"/>
      <c r="M598" s="200"/>
      <c r="N598" s="28"/>
      <c r="O598" s="18"/>
      <c r="P598" s="28"/>
      <c r="Q598" s="28"/>
      <c r="R598" s="28"/>
      <c r="S598" s="28"/>
      <c r="T598" s="28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0"/>
      <c r="AJ598" s="23"/>
      <c r="AK598" s="23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0"/>
      <c r="BB598" s="23"/>
      <c r="BC598" s="200"/>
      <c r="BD598" s="23"/>
      <c r="BE598" s="23"/>
      <c r="BF598" s="21"/>
      <c r="BG598" s="21"/>
      <c r="BH598" s="21"/>
      <c r="BI598" s="21"/>
      <c r="BJ598" s="21"/>
      <c r="BK598" s="21"/>
      <c r="BL598" s="21"/>
      <c r="BM598" s="21"/>
      <c r="BN598" s="24"/>
      <c r="BO598" s="21"/>
      <c r="BP598" s="21"/>
      <c r="BQ598" s="23"/>
      <c r="BR598" s="23"/>
      <c r="BS598" s="24"/>
      <c r="BT598" s="25"/>
    </row>
    <row r="599" spans="1:72" s="22" customFormat="1" ht="201.7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20"/>
      <c r="L599" s="20"/>
      <c r="M599" s="20"/>
      <c r="N599" s="23"/>
      <c r="O599" s="20"/>
      <c r="P599" s="23"/>
      <c r="Q599" s="23"/>
      <c r="R599" s="23"/>
      <c r="S599" s="23"/>
      <c r="T599" s="23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21"/>
      <c r="BB599" s="21"/>
      <c r="BC599" s="200"/>
      <c r="BD599" s="23"/>
      <c r="BE599" s="23"/>
      <c r="BF599" s="21"/>
      <c r="BG599" s="21"/>
      <c r="BH599" s="21"/>
      <c r="BI599" s="21"/>
      <c r="BJ599" s="21"/>
      <c r="BK599" s="21"/>
      <c r="BL599" s="21"/>
      <c r="BM599" s="21"/>
      <c r="BN599" s="24"/>
      <c r="BO599" s="21"/>
      <c r="BP599" s="21"/>
      <c r="BQ599" s="23"/>
      <c r="BR599" s="23"/>
      <c r="BS599" s="24"/>
      <c r="BT599" s="25"/>
    </row>
    <row r="600" spans="1:72" s="22" customFormat="1" ht="201.75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20"/>
      <c r="L600" s="20"/>
      <c r="M600" s="200"/>
      <c r="N600" s="28"/>
      <c r="O600" s="18"/>
      <c r="P600" s="28"/>
      <c r="Q600" s="28"/>
      <c r="R600" s="28"/>
      <c r="S600" s="28"/>
      <c r="T600" s="28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1"/>
      <c r="BB600" s="21"/>
      <c r="BC600" s="181"/>
      <c r="BD600" s="21"/>
      <c r="BE600" s="21"/>
      <c r="BF600" s="21"/>
      <c r="BG600" s="21"/>
      <c r="BH600" s="21"/>
      <c r="BI600" s="21"/>
      <c r="BJ600" s="21"/>
      <c r="BK600" s="21"/>
      <c r="BL600" s="21"/>
      <c r="BM600" s="21"/>
      <c r="BN600" s="24"/>
      <c r="BO600" s="21"/>
      <c r="BP600" s="21"/>
      <c r="BQ600" s="23"/>
      <c r="BR600" s="23"/>
      <c r="BS600" s="24"/>
      <c r="BT600" s="25"/>
    </row>
    <row r="601" spans="1:72" s="22" customFormat="1" ht="201.7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20"/>
      <c r="L601" s="20"/>
      <c r="M601" s="20"/>
      <c r="N601" s="23"/>
      <c r="O601" s="20"/>
      <c r="P601" s="23"/>
      <c r="Q601" s="23"/>
      <c r="R601" s="23"/>
      <c r="S601" s="23"/>
      <c r="T601" s="23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1"/>
      <c r="BB601" s="21"/>
      <c r="BC601" s="200"/>
      <c r="BD601" s="23"/>
      <c r="BE601" s="23"/>
      <c r="BF601" s="21"/>
      <c r="BG601" s="21"/>
      <c r="BH601" s="21"/>
      <c r="BI601" s="21"/>
      <c r="BJ601" s="21"/>
      <c r="BK601" s="21"/>
      <c r="BL601" s="21"/>
      <c r="BM601" s="21"/>
      <c r="BN601" s="24"/>
      <c r="BO601" s="21"/>
      <c r="BP601" s="21"/>
      <c r="BQ601" s="23"/>
      <c r="BR601" s="23"/>
      <c r="BS601" s="24"/>
      <c r="BT601" s="25"/>
    </row>
    <row r="602" spans="1:72" s="22" customFormat="1" ht="201.7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20"/>
      <c r="L602" s="20"/>
      <c r="M602" s="200"/>
      <c r="N602" s="28"/>
      <c r="O602" s="18"/>
      <c r="P602" s="28"/>
      <c r="Q602" s="28"/>
      <c r="R602" s="28"/>
      <c r="S602" s="28"/>
      <c r="T602" s="28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1"/>
      <c r="BB602" s="21"/>
      <c r="BC602" s="181"/>
      <c r="BD602" s="21"/>
      <c r="BE602" s="21"/>
      <c r="BF602" s="21"/>
      <c r="BG602" s="21"/>
      <c r="BH602" s="21"/>
      <c r="BI602" s="21"/>
      <c r="BJ602" s="21"/>
      <c r="BK602" s="21"/>
      <c r="BL602" s="21"/>
      <c r="BM602" s="21"/>
      <c r="BN602" s="24"/>
      <c r="BO602" s="21"/>
      <c r="BP602" s="21"/>
      <c r="BQ602" s="23"/>
      <c r="BR602" s="23"/>
      <c r="BS602" s="24"/>
      <c r="BT602" s="25"/>
    </row>
    <row r="603" spans="1:72" s="22" customFormat="1" ht="409.6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20"/>
      <c r="L603" s="20"/>
      <c r="M603" s="20"/>
      <c r="N603" s="23"/>
      <c r="O603" s="20"/>
      <c r="P603" s="20"/>
      <c r="Q603" s="20"/>
      <c r="R603" s="20"/>
      <c r="S603" s="20"/>
      <c r="T603" s="23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1"/>
      <c r="BB603" s="21"/>
      <c r="BC603" s="181"/>
      <c r="BD603" s="21"/>
      <c r="BE603" s="21"/>
      <c r="BF603" s="21"/>
      <c r="BG603" s="21"/>
      <c r="BH603" s="21"/>
      <c r="BI603" s="21"/>
      <c r="BJ603" s="21"/>
      <c r="BK603" s="21"/>
      <c r="BL603" s="21"/>
      <c r="BM603" s="21"/>
      <c r="BN603" s="24"/>
      <c r="BO603" s="21"/>
      <c r="BP603" s="21"/>
      <c r="BQ603" s="23"/>
      <c r="BR603" s="23"/>
      <c r="BS603" s="24"/>
      <c r="BT603" s="25"/>
    </row>
    <row r="604" spans="1:72" s="22" customFormat="1" ht="201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20"/>
      <c r="L604" s="20"/>
      <c r="M604" s="20"/>
      <c r="N604" s="23"/>
      <c r="O604" s="20"/>
      <c r="P604" s="20"/>
      <c r="Q604" s="20"/>
      <c r="R604" s="20"/>
      <c r="S604" s="20"/>
      <c r="T604" s="23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1"/>
      <c r="BC604" s="181"/>
      <c r="BD604" s="21"/>
      <c r="BE604" s="21"/>
      <c r="BF604" s="21"/>
      <c r="BG604" s="21"/>
      <c r="BH604" s="21"/>
      <c r="BI604" s="21"/>
      <c r="BJ604" s="21"/>
      <c r="BK604" s="21"/>
      <c r="BL604" s="21"/>
      <c r="BM604" s="21"/>
      <c r="BN604" s="24"/>
      <c r="BO604" s="21"/>
      <c r="BP604" s="21"/>
      <c r="BQ604" s="23"/>
      <c r="BR604" s="23"/>
      <c r="BS604" s="24"/>
      <c r="BT604" s="25"/>
    </row>
    <row r="605" spans="1:72" s="22" customFormat="1" ht="201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20"/>
      <c r="L605" s="20"/>
      <c r="M605" s="20"/>
      <c r="N605" s="23"/>
      <c r="O605" s="20"/>
      <c r="P605" s="23"/>
      <c r="Q605" s="23"/>
      <c r="R605" s="23"/>
      <c r="S605" s="23"/>
      <c r="T605" s="23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0"/>
      <c r="AJ605" s="23"/>
      <c r="AK605" s="23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  <c r="BA605" s="20"/>
      <c r="BB605" s="23"/>
      <c r="BC605" s="200"/>
      <c r="BD605" s="23"/>
      <c r="BE605" s="23"/>
      <c r="BF605" s="21"/>
      <c r="BG605" s="21"/>
      <c r="BH605" s="21"/>
      <c r="BI605" s="21"/>
      <c r="BJ605" s="21"/>
      <c r="BK605" s="21"/>
      <c r="BL605" s="21"/>
      <c r="BM605" s="21"/>
      <c r="BN605" s="24"/>
      <c r="BO605" s="21"/>
      <c r="BP605" s="21"/>
      <c r="BQ605" s="23"/>
      <c r="BR605" s="23"/>
      <c r="BS605" s="24"/>
      <c r="BT605" s="25"/>
    </row>
    <row r="606" spans="1:72" s="22" customFormat="1" ht="201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20"/>
      <c r="L606" s="20"/>
      <c r="M606" s="20"/>
      <c r="N606" s="23"/>
      <c r="O606" s="20"/>
      <c r="P606" s="28"/>
      <c r="Q606" s="28"/>
      <c r="R606" s="28"/>
      <c r="S606" s="28"/>
      <c r="T606" s="28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1"/>
      <c r="BB606" s="21"/>
      <c r="BC606" s="181"/>
      <c r="BD606" s="21"/>
      <c r="BE606" s="21"/>
      <c r="BF606" s="21"/>
      <c r="BG606" s="21"/>
      <c r="BH606" s="21"/>
      <c r="BI606" s="21"/>
      <c r="BJ606" s="21"/>
      <c r="BK606" s="21"/>
      <c r="BL606" s="21"/>
      <c r="BM606" s="21"/>
      <c r="BN606" s="24"/>
      <c r="BO606" s="21"/>
      <c r="BP606" s="21"/>
      <c r="BQ606" s="23"/>
      <c r="BR606" s="23"/>
      <c r="BS606" s="24"/>
      <c r="BT606" s="25"/>
    </row>
    <row r="607" spans="1:72" s="22" customFormat="1" ht="201.7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20"/>
      <c r="L607" s="20"/>
      <c r="M607" s="20"/>
      <c r="N607" s="23"/>
      <c r="O607" s="20"/>
      <c r="P607" s="20"/>
      <c r="Q607" s="20"/>
      <c r="R607" s="20"/>
      <c r="S607" s="20"/>
      <c r="T607" s="23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  <c r="BA607" s="21"/>
      <c r="BB607" s="21"/>
      <c r="BC607" s="181"/>
      <c r="BD607" s="21"/>
      <c r="BE607" s="21"/>
      <c r="BF607" s="21"/>
      <c r="BG607" s="21"/>
      <c r="BH607" s="21"/>
      <c r="BI607" s="21"/>
      <c r="BJ607" s="21"/>
      <c r="BK607" s="21"/>
      <c r="BL607" s="21"/>
      <c r="BM607" s="21"/>
      <c r="BN607" s="24"/>
      <c r="BO607" s="21"/>
      <c r="BP607" s="21"/>
      <c r="BQ607" s="23"/>
      <c r="BR607" s="23"/>
      <c r="BS607" s="24"/>
      <c r="BT607" s="25"/>
    </row>
    <row r="608" spans="1:72" s="22" customFormat="1" ht="201.7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20"/>
      <c r="L608" s="20"/>
      <c r="M608" s="200"/>
      <c r="N608" s="28"/>
      <c r="O608" s="18"/>
      <c r="P608" s="28"/>
      <c r="Q608" s="28"/>
      <c r="R608" s="28"/>
      <c r="S608" s="28"/>
      <c r="T608" s="28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1"/>
      <c r="BB608" s="21"/>
      <c r="BC608" s="181"/>
      <c r="BD608" s="21"/>
      <c r="BE608" s="21"/>
      <c r="BF608" s="21"/>
      <c r="BG608" s="21"/>
      <c r="BH608" s="21"/>
      <c r="BI608" s="21"/>
      <c r="BJ608" s="21"/>
      <c r="BK608" s="21"/>
      <c r="BL608" s="21"/>
      <c r="BM608" s="21"/>
      <c r="BN608" s="24"/>
      <c r="BO608" s="21"/>
      <c r="BP608" s="21"/>
      <c r="BQ608" s="23"/>
      <c r="BR608" s="23"/>
      <c r="BS608" s="24"/>
      <c r="BT608" s="25"/>
    </row>
    <row r="609" spans="1:72" s="22" customFormat="1" ht="259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20"/>
      <c r="L609" s="20"/>
      <c r="M609" s="20"/>
      <c r="N609" s="29"/>
      <c r="O609" s="29"/>
      <c r="P609" s="29"/>
      <c r="Q609" s="29"/>
      <c r="R609" s="29"/>
      <c r="S609" s="29"/>
      <c r="T609" s="29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21"/>
      <c r="AL609" s="21"/>
      <c r="AM609" s="21"/>
      <c r="AN609" s="21"/>
      <c r="AO609" s="21"/>
      <c r="AP609" s="21"/>
      <c r="AQ609" s="21"/>
      <c r="AR609" s="21"/>
      <c r="AS609" s="21"/>
      <c r="AT609" s="21"/>
      <c r="AU609" s="21"/>
      <c r="AV609" s="21"/>
      <c r="AW609" s="21"/>
      <c r="AX609" s="21"/>
      <c r="AY609" s="21"/>
      <c r="AZ609" s="21"/>
      <c r="BA609" s="21"/>
      <c r="BB609" s="21"/>
      <c r="BC609" s="200"/>
      <c r="BD609" s="29"/>
      <c r="BE609" s="29"/>
      <c r="BF609" s="21"/>
      <c r="BG609" s="21"/>
      <c r="BH609" s="21"/>
      <c r="BI609" s="20"/>
      <c r="BJ609" s="63"/>
      <c r="BK609" s="29"/>
      <c r="BL609" s="21"/>
      <c r="BM609" s="197"/>
      <c r="BN609" s="24"/>
      <c r="BO609" s="21"/>
      <c r="BP609" s="21"/>
      <c r="BQ609" s="23"/>
      <c r="BR609" s="23"/>
      <c r="BS609" s="24"/>
      <c r="BT609" s="25"/>
    </row>
    <row r="610" spans="1:72" s="22" customFormat="1" ht="24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20"/>
      <c r="L610" s="20"/>
      <c r="M610" s="20"/>
      <c r="N610" s="20"/>
      <c r="O610" s="20"/>
      <c r="P610" s="29"/>
      <c r="Q610" s="29"/>
      <c r="R610" s="29"/>
      <c r="S610" s="29"/>
      <c r="T610" s="29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21"/>
      <c r="AL610" s="21"/>
      <c r="AM610" s="21"/>
      <c r="AN610" s="21"/>
      <c r="AO610" s="21"/>
      <c r="AP610" s="21"/>
      <c r="AQ610" s="21"/>
      <c r="AR610" s="21"/>
      <c r="AS610" s="21"/>
      <c r="AT610" s="21"/>
      <c r="AU610" s="21"/>
      <c r="AV610" s="21"/>
      <c r="AW610" s="21"/>
      <c r="AX610" s="21"/>
      <c r="AY610" s="21"/>
      <c r="AZ610" s="21"/>
      <c r="BA610" s="21"/>
      <c r="BB610" s="21"/>
      <c r="BC610" s="200"/>
      <c r="BD610" s="187"/>
      <c r="BE610" s="29"/>
      <c r="BF610" s="21"/>
      <c r="BG610" s="21"/>
      <c r="BH610" s="21"/>
      <c r="BI610" s="20"/>
      <c r="BJ610" s="63"/>
      <c r="BK610" s="29"/>
      <c r="BL610" s="21"/>
      <c r="BM610" s="197"/>
      <c r="BN610" s="24"/>
      <c r="BO610" s="21"/>
      <c r="BP610" s="21"/>
      <c r="BQ610" s="23"/>
      <c r="BR610" s="23"/>
      <c r="BS610" s="24"/>
      <c r="BT610" s="25"/>
    </row>
    <row r="611" spans="1:72" s="22" customFormat="1" ht="219.7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20"/>
      <c r="L611" s="20"/>
      <c r="M611" s="20"/>
      <c r="N611" s="63"/>
      <c r="O611" s="63"/>
      <c r="P611" s="63"/>
      <c r="Q611" s="63"/>
      <c r="R611" s="63"/>
      <c r="S611" s="63"/>
      <c r="T611" s="63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  <c r="AK611" s="21"/>
      <c r="AL611" s="21"/>
      <c r="AM611" s="21"/>
      <c r="AN611" s="21"/>
      <c r="AO611" s="21"/>
      <c r="AP611" s="21"/>
      <c r="AQ611" s="21"/>
      <c r="AR611" s="21"/>
      <c r="AS611" s="21"/>
      <c r="AT611" s="21"/>
      <c r="AU611" s="21"/>
      <c r="AV611" s="21"/>
      <c r="AW611" s="21"/>
      <c r="AX611" s="21"/>
      <c r="AY611" s="21"/>
      <c r="AZ611" s="21"/>
      <c r="BA611" s="21"/>
      <c r="BB611" s="21"/>
      <c r="BC611" s="186"/>
      <c r="BD611" s="188"/>
      <c r="BE611" s="189"/>
      <c r="BF611" s="21"/>
      <c r="BG611" s="21"/>
      <c r="BH611" s="21"/>
      <c r="BI611" s="21"/>
      <c r="BJ611" s="21"/>
      <c r="BK611" s="21"/>
      <c r="BL611" s="21"/>
      <c r="BM611" s="197"/>
      <c r="BN611" s="24"/>
      <c r="BO611" s="21"/>
      <c r="BP611" s="21"/>
      <c r="BQ611" s="23"/>
      <c r="BR611" s="23"/>
      <c r="BS611" s="24"/>
      <c r="BT611" s="25"/>
    </row>
    <row r="612" spans="1:72" s="22" customFormat="1" ht="219.7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20"/>
      <c r="L612" s="20"/>
      <c r="M612" s="20"/>
      <c r="N612" s="29"/>
      <c r="O612" s="29"/>
      <c r="P612" s="29"/>
      <c r="Q612" s="29"/>
      <c r="R612" s="29"/>
      <c r="S612" s="29"/>
      <c r="T612" s="29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  <c r="AK612" s="21"/>
      <c r="AL612" s="21"/>
      <c r="AM612" s="21"/>
      <c r="AN612" s="21"/>
      <c r="AO612" s="21"/>
      <c r="AP612" s="21"/>
      <c r="AQ612" s="21"/>
      <c r="AR612" s="21"/>
      <c r="AS612" s="21"/>
      <c r="AT612" s="21"/>
      <c r="AU612" s="21"/>
      <c r="AV612" s="21"/>
      <c r="AW612" s="21"/>
      <c r="AX612" s="21"/>
      <c r="AY612" s="21"/>
      <c r="AZ612" s="21"/>
      <c r="BA612" s="21"/>
      <c r="BB612" s="21"/>
      <c r="BC612" s="200"/>
      <c r="BD612" s="29"/>
      <c r="BE612" s="29"/>
      <c r="BF612" s="21"/>
      <c r="BG612" s="21"/>
      <c r="BH612" s="21"/>
      <c r="BI612" s="21"/>
      <c r="BJ612" s="21"/>
      <c r="BK612" s="21"/>
      <c r="BL612" s="21"/>
      <c r="BM612" s="197"/>
      <c r="BN612" s="24"/>
      <c r="BO612" s="21"/>
      <c r="BP612" s="21"/>
      <c r="BQ612" s="23"/>
      <c r="BR612" s="23"/>
      <c r="BS612" s="24"/>
      <c r="BT612" s="25"/>
    </row>
    <row r="613" spans="1:72" s="22" customFormat="1" ht="219.75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20"/>
      <c r="L613" s="20"/>
      <c r="M613" s="20"/>
      <c r="N613" s="29"/>
      <c r="O613" s="29"/>
      <c r="P613" s="29"/>
      <c r="Q613" s="29"/>
      <c r="R613" s="29"/>
      <c r="S613" s="29"/>
      <c r="T613" s="29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1"/>
      <c r="AL613" s="21"/>
      <c r="AM613" s="21"/>
      <c r="AN613" s="21"/>
      <c r="AO613" s="21"/>
      <c r="AP613" s="21"/>
      <c r="AQ613" s="21"/>
      <c r="AR613" s="21"/>
      <c r="AS613" s="21"/>
      <c r="AT613" s="21"/>
      <c r="AU613" s="21"/>
      <c r="AV613" s="21"/>
      <c r="AW613" s="21"/>
      <c r="AX613" s="21"/>
      <c r="AY613" s="21"/>
      <c r="AZ613" s="21"/>
      <c r="BA613" s="21"/>
      <c r="BB613" s="21"/>
      <c r="BC613" s="186"/>
      <c r="BD613" s="188"/>
      <c r="BE613" s="189"/>
      <c r="BF613" s="21"/>
      <c r="BG613" s="21"/>
      <c r="BH613" s="21"/>
      <c r="BI613" s="21"/>
      <c r="BJ613" s="21"/>
      <c r="BK613" s="21"/>
      <c r="BL613" s="21"/>
      <c r="BM613" s="197"/>
      <c r="BN613" s="24"/>
      <c r="BO613" s="21"/>
      <c r="BP613" s="21"/>
      <c r="BQ613" s="23"/>
      <c r="BR613" s="23"/>
      <c r="BS613" s="24"/>
      <c r="BT613" s="25"/>
    </row>
    <row r="614" spans="1:72" s="22" customFormat="1" ht="409.6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20"/>
      <c r="L614" s="20"/>
      <c r="M614" s="20"/>
      <c r="N614" s="29"/>
      <c r="O614" s="29"/>
      <c r="P614" s="29"/>
      <c r="Q614" s="29"/>
      <c r="R614" s="29"/>
      <c r="S614" s="29"/>
      <c r="T614" s="29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21"/>
      <c r="AL614" s="21"/>
      <c r="AM614" s="21"/>
      <c r="AN614" s="21"/>
      <c r="AO614" s="21"/>
      <c r="AP614" s="21"/>
      <c r="AQ614" s="21"/>
      <c r="AR614" s="21"/>
      <c r="AS614" s="21"/>
      <c r="AT614" s="21"/>
      <c r="AU614" s="21"/>
      <c r="AV614" s="21"/>
      <c r="AW614" s="21"/>
      <c r="AX614" s="21"/>
      <c r="AY614" s="21"/>
      <c r="AZ614" s="21"/>
      <c r="BA614" s="21"/>
      <c r="BB614" s="21"/>
      <c r="BC614" s="200"/>
      <c r="BD614" s="29"/>
      <c r="BE614" s="20"/>
      <c r="BF614" s="21"/>
      <c r="BG614" s="21"/>
      <c r="BH614" s="21"/>
      <c r="BI614" s="21"/>
      <c r="BJ614" s="21"/>
      <c r="BK614" s="21"/>
      <c r="BL614" s="21"/>
      <c r="BM614" s="197"/>
      <c r="BN614" s="24"/>
      <c r="BO614" s="21"/>
      <c r="BP614" s="21"/>
      <c r="BQ614" s="23"/>
      <c r="BR614" s="23"/>
      <c r="BS614" s="24"/>
      <c r="BT614" s="25"/>
    </row>
    <row r="615" spans="1:72" s="22" customFormat="1" ht="409.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20"/>
      <c r="L615" s="20"/>
      <c r="M615" s="20"/>
      <c r="N615" s="29"/>
      <c r="O615" s="29"/>
      <c r="P615" s="29"/>
      <c r="Q615" s="29"/>
      <c r="R615" s="29"/>
      <c r="S615" s="29"/>
      <c r="T615" s="29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0"/>
      <c r="AH615" s="29"/>
      <c r="AI615" s="29"/>
      <c r="AJ615" s="21"/>
      <c r="AK615" s="200"/>
      <c r="AL615" s="29"/>
      <c r="AM615" s="29"/>
      <c r="AN615" s="21"/>
      <c r="AO615" s="21"/>
      <c r="AP615" s="21"/>
      <c r="AQ615" s="21"/>
      <c r="AR615" s="21"/>
      <c r="AS615" s="200"/>
      <c r="AT615" s="29"/>
      <c r="AU615" s="200"/>
      <c r="AV615" s="29"/>
      <c r="AW615" s="21"/>
      <c r="AX615" s="21"/>
      <c r="AY615" s="21"/>
      <c r="AZ615" s="21"/>
      <c r="BA615" s="21"/>
      <c r="BB615" s="21"/>
      <c r="BC615" s="200"/>
      <c r="BD615" s="29"/>
      <c r="BE615" s="29"/>
      <c r="BF615" s="21"/>
      <c r="BG615" s="21"/>
      <c r="BH615" s="21"/>
      <c r="BI615" s="21"/>
      <c r="BJ615" s="21"/>
      <c r="BK615" s="21"/>
      <c r="BL615" s="21"/>
      <c r="BM615" s="197"/>
      <c r="BN615" s="24"/>
      <c r="BO615" s="21"/>
      <c r="BP615" s="21"/>
      <c r="BQ615" s="23"/>
      <c r="BR615" s="23"/>
      <c r="BS615" s="24"/>
      <c r="BT615" s="25"/>
    </row>
    <row r="616" spans="1:72" s="22" customFormat="1" ht="13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20"/>
      <c r="L616" s="20"/>
      <c r="M616" s="20"/>
      <c r="N616" s="29"/>
      <c r="O616" s="29"/>
      <c r="P616" s="29"/>
      <c r="Q616" s="29"/>
      <c r="R616" s="29"/>
      <c r="S616" s="29"/>
      <c r="T616" s="29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21"/>
      <c r="AL616" s="21"/>
      <c r="AM616" s="21"/>
      <c r="AN616" s="21"/>
      <c r="AO616" s="21"/>
      <c r="AP616" s="21"/>
      <c r="AQ616" s="21"/>
      <c r="AR616" s="21"/>
      <c r="AS616" s="21"/>
      <c r="AT616" s="21"/>
      <c r="AU616" s="21"/>
      <c r="AV616" s="21"/>
      <c r="AW616" s="21"/>
      <c r="AX616" s="21"/>
      <c r="AY616" s="21"/>
      <c r="AZ616" s="21"/>
      <c r="BA616" s="21"/>
      <c r="BB616" s="21"/>
      <c r="BC616" s="186"/>
      <c r="BD616" s="188"/>
      <c r="BE616" s="189"/>
      <c r="BF616" s="21"/>
      <c r="BG616" s="21"/>
      <c r="BH616" s="21"/>
      <c r="BI616" s="21"/>
      <c r="BJ616" s="21"/>
      <c r="BK616" s="21"/>
      <c r="BL616" s="21"/>
      <c r="BM616" s="197"/>
      <c r="BN616" s="24"/>
      <c r="BO616" s="21"/>
      <c r="BP616" s="21"/>
      <c r="BQ616" s="23"/>
      <c r="BR616" s="23"/>
      <c r="BS616" s="24"/>
      <c r="BT616" s="25"/>
    </row>
    <row r="617" spans="1:72" s="22" customFormat="1" ht="13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20"/>
      <c r="L617" s="20"/>
      <c r="M617" s="20"/>
      <c r="N617" s="29"/>
      <c r="O617" s="29"/>
      <c r="P617" s="29"/>
      <c r="Q617" s="29"/>
      <c r="R617" s="29"/>
      <c r="S617" s="29"/>
      <c r="T617" s="29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21"/>
      <c r="AL617" s="21"/>
      <c r="AM617" s="21"/>
      <c r="AN617" s="21"/>
      <c r="AO617" s="21"/>
      <c r="AP617" s="21"/>
      <c r="AQ617" s="21"/>
      <c r="AR617" s="21"/>
      <c r="AS617" s="21"/>
      <c r="AT617" s="21"/>
      <c r="AU617" s="21"/>
      <c r="AV617" s="21"/>
      <c r="AW617" s="21"/>
      <c r="AX617" s="21"/>
      <c r="AY617" s="21"/>
      <c r="AZ617" s="21"/>
      <c r="BA617" s="21"/>
      <c r="BB617" s="21"/>
      <c r="BC617" s="186"/>
      <c r="BD617" s="188"/>
      <c r="BE617" s="189"/>
      <c r="BF617" s="21"/>
      <c r="BG617" s="21"/>
      <c r="BH617" s="21"/>
      <c r="BI617" s="21"/>
      <c r="BJ617" s="21"/>
      <c r="BK617" s="21"/>
      <c r="BL617" s="21"/>
      <c r="BM617" s="197"/>
      <c r="BN617" s="24"/>
      <c r="BO617" s="21"/>
      <c r="BP617" s="21"/>
      <c r="BQ617" s="23"/>
      <c r="BR617" s="23"/>
      <c r="BS617" s="24"/>
      <c r="BT617" s="25"/>
    </row>
    <row r="618" spans="1:72" s="22" customFormat="1" ht="137.25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20"/>
      <c r="L618" s="20"/>
      <c r="M618" s="20"/>
      <c r="N618" s="29"/>
      <c r="O618" s="29"/>
      <c r="P618" s="29"/>
      <c r="Q618" s="29"/>
      <c r="R618" s="29"/>
      <c r="S618" s="29"/>
      <c r="T618" s="29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186"/>
      <c r="BD618" s="188"/>
      <c r="BE618" s="189"/>
      <c r="BF618" s="21"/>
      <c r="BG618" s="21"/>
      <c r="BH618" s="21"/>
      <c r="BI618" s="21"/>
      <c r="BJ618" s="21"/>
      <c r="BK618" s="21"/>
      <c r="BL618" s="21"/>
      <c r="BM618" s="197"/>
      <c r="BN618" s="24"/>
      <c r="BO618" s="21"/>
      <c r="BP618" s="21"/>
      <c r="BQ618" s="23"/>
      <c r="BR618" s="23"/>
      <c r="BS618" s="24"/>
      <c r="BT618" s="25"/>
    </row>
    <row r="619" spans="1:72" s="22" customFormat="1" ht="13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20"/>
      <c r="L619" s="20"/>
      <c r="M619" s="20"/>
      <c r="N619" s="29"/>
      <c r="O619" s="29"/>
      <c r="P619" s="29"/>
      <c r="Q619" s="29"/>
      <c r="R619" s="29"/>
      <c r="S619" s="29"/>
      <c r="T619" s="29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186"/>
      <c r="BD619" s="188"/>
      <c r="BE619" s="189"/>
      <c r="BF619" s="21"/>
      <c r="BG619" s="21"/>
      <c r="BH619" s="21"/>
      <c r="BI619" s="21"/>
      <c r="BJ619" s="21"/>
      <c r="BK619" s="21"/>
      <c r="BL619" s="21"/>
      <c r="BM619" s="197"/>
      <c r="BN619" s="24"/>
      <c r="BO619" s="21"/>
      <c r="BP619" s="21"/>
      <c r="BQ619" s="23"/>
      <c r="BR619" s="23"/>
      <c r="BS619" s="24"/>
      <c r="BT619" s="25"/>
    </row>
    <row r="620" spans="1:72" s="22" customFormat="1" ht="137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20"/>
      <c r="L620" s="20"/>
      <c r="M620" s="20"/>
      <c r="N620" s="29"/>
      <c r="O620" s="29"/>
      <c r="P620" s="29"/>
      <c r="Q620" s="29"/>
      <c r="R620" s="29"/>
      <c r="S620" s="29"/>
      <c r="T620" s="29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186"/>
      <c r="BD620" s="188"/>
      <c r="BE620" s="189"/>
      <c r="BF620" s="21"/>
      <c r="BG620" s="21"/>
      <c r="BH620" s="21"/>
      <c r="BI620" s="21"/>
      <c r="BJ620" s="21"/>
      <c r="BK620" s="21"/>
      <c r="BL620" s="21"/>
      <c r="BM620" s="197"/>
      <c r="BN620" s="24"/>
      <c r="BO620" s="21"/>
      <c r="BP620" s="21"/>
      <c r="BQ620" s="23"/>
      <c r="BR620" s="23"/>
      <c r="BS620" s="24"/>
      <c r="BT620" s="25"/>
    </row>
    <row r="621" spans="1:72" s="22" customFormat="1" ht="291.7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20"/>
      <c r="L621" s="20"/>
      <c r="M621" s="20"/>
      <c r="N621" s="29"/>
      <c r="O621" s="29"/>
      <c r="P621" s="29"/>
      <c r="Q621" s="29"/>
      <c r="R621" s="29"/>
      <c r="S621" s="29"/>
      <c r="T621" s="29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0"/>
      <c r="BB621" s="21"/>
      <c r="BC621" s="200"/>
      <c r="BD621" s="29"/>
      <c r="BE621" s="20"/>
      <c r="BF621" s="23"/>
      <c r="BG621" s="21"/>
      <c r="BH621" s="21"/>
      <c r="BI621" s="21"/>
      <c r="BJ621" s="21"/>
      <c r="BK621" s="21"/>
      <c r="BL621" s="21"/>
      <c r="BM621" s="21"/>
      <c r="BN621" s="24"/>
      <c r="BO621" s="21"/>
      <c r="BP621" s="21"/>
      <c r="BQ621" s="23"/>
      <c r="BR621" s="23"/>
      <c r="BS621" s="24"/>
      <c r="BT621" s="25"/>
    </row>
    <row r="622" spans="1:72" s="22" customFormat="1" ht="291.75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20"/>
      <c r="L622" s="20"/>
      <c r="M622" s="20"/>
      <c r="N622" s="29"/>
      <c r="O622" s="29"/>
      <c r="P622" s="29"/>
      <c r="Q622" s="29"/>
      <c r="R622" s="29"/>
      <c r="S622" s="29"/>
      <c r="T622" s="29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  <c r="AK622" s="21"/>
      <c r="AL622" s="21"/>
      <c r="AM622" s="21"/>
      <c r="AN622" s="21"/>
      <c r="AO622" s="21"/>
      <c r="AP622" s="21"/>
      <c r="AQ622" s="21"/>
      <c r="AR622" s="21"/>
      <c r="AS622" s="21"/>
      <c r="AT622" s="21"/>
      <c r="AU622" s="21"/>
      <c r="AV622" s="21"/>
      <c r="AW622" s="21"/>
      <c r="AX622" s="21"/>
      <c r="AY622" s="21"/>
      <c r="AZ622" s="21"/>
      <c r="BA622" s="20"/>
      <c r="BB622" s="21"/>
      <c r="BC622" s="200"/>
      <c r="BD622" s="182"/>
      <c r="BE622" s="20"/>
      <c r="BF622" s="23"/>
      <c r="BG622" s="21"/>
      <c r="BH622" s="21"/>
      <c r="BI622" s="21"/>
      <c r="BJ622" s="21"/>
      <c r="BK622" s="21"/>
      <c r="BL622" s="21"/>
      <c r="BM622" s="21"/>
      <c r="BN622" s="24"/>
      <c r="BO622" s="21"/>
      <c r="BP622" s="21"/>
      <c r="BQ622" s="23"/>
      <c r="BR622" s="23"/>
      <c r="BS622" s="24"/>
      <c r="BT622" s="25"/>
    </row>
    <row r="623" spans="1:72" s="22" customFormat="1" ht="197.2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20"/>
      <c r="L623" s="20"/>
      <c r="M623" s="20"/>
      <c r="N623" s="23"/>
      <c r="O623" s="23"/>
      <c r="P623" s="23"/>
      <c r="Q623" s="23"/>
      <c r="R623" s="23"/>
      <c r="S623" s="23"/>
      <c r="T623" s="20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21"/>
      <c r="AH623" s="21"/>
      <c r="AI623" s="21"/>
      <c r="AJ623" s="21"/>
      <c r="AK623" s="21"/>
      <c r="AL623" s="21"/>
      <c r="AM623" s="21"/>
      <c r="AN623" s="21"/>
      <c r="AO623" s="21"/>
      <c r="AP623" s="21"/>
      <c r="AQ623" s="21"/>
      <c r="AR623" s="21"/>
      <c r="AS623" s="21"/>
      <c r="AT623" s="21"/>
      <c r="AU623" s="21"/>
      <c r="AV623" s="21"/>
      <c r="AW623" s="21"/>
      <c r="AX623" s="21"/>
      <c r="AY623" s="21"/>
      <c r="AZ623" s="21"/>
      <c r="BA623" s="21"/>
      <c r="BB623" s="21"/>
      <c r="BC623" s="200"/>
      <c r="BD623" s="20"/>
      <c r="BE623" s="20"/>
      <c r="BF623" s="21"/>
      <c r="BG623" s="21"/>
      <c r="BH623" s="21"/>
      <c r="BI623" s="21"/>
      <c r="BJ623" s="21"/>
      <c r="BK623" s="21"/>
      <c r="BL623" s="21"/>
      <c r="BM623" s="197"/>
      <c r="BN623" s="24"/>
      <c r="BO623" s="21"/>
      <c r="BP623" s="21"/>
      <c r="BQ623" s="23"/>
      <c r="BR623" s="23"/>
      <c r="BS623" s="24"/>
      <c r="BT623" s="25"/>
    </row>
    <row r="624" spans="1:72" s="22" customFormat="1" ht="197.2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20"/>
      <c r="L624" s="20"/>
      <c r="M624" s="20"/>
      <c r="N624" s="23"/>
      <c r="O624" s="23"/>
      <c r="P624" s="23"/>
      <c r="Q624" s="23"/>
      <c r="R624" s="23"/>
      <c r="S624" s="23"/>
      <c r="T624" s="20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21"/>
      <c r="AH624" s="21"/>
      <c r="AI624" s="21"/>
      <c r="AJ624" s="21"/>
      <c r="AK624" s="21"/>
      <c r="AL624" s="21"/>
      <c r="AM624" s="21"/>
      <c r="AN624" s="21"/>
      <c r="AO624" s="21"/>
      <c r="AP624" s="21"/>
      <c r="AQ624" s="21"/>
      <c r="AR624" s="21"/>
      <c r="AS624" s="21"/>
      <c r="AT624" s="21"/>
      <c r="AU624" s="21"/>
      <c r="AV624" s="21"/>
      <c r="AW624" s="21"/>
      <c r="AX624" s="21"/>
      <c r="AY624" s="21"/>
      <c r="AZ624" s="21"/>
      <c r="BA624" s="21"/>
      <c r="BB624" s="21"/>
      <c r="BC624" s="184"/>
      <c r="BD624" s="189"/>
      <c r="BE624" s="189"/>
      <c r="BF624" s="21"/>
      <c r="BG624" s="21"/>
      <c r="BH624" s="21"/>
      <c r="BI624" s="21"/>
      <c r="BJ624" s="21"/>
      <c r="BK624" s="21"/>
      <c r="BL624" s="21"/>
      <c r="BM624" s="197"/>
      <c r="BN624" s="24"/>
      <c r="BO624" s="21"/>
      <c r="BP624" s="21"/>
      <c r="BQ624" s="23"/>
      <c r="BR624" s="23"/>
      <c r="BS624" s="24"/>
      <c r="BT624" s="25"/>
    </row>
    <row r="625" spans="1:74" s="22" customFormat="1" ht="279.7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20"/>
      <c r="L625" s="20"/>
      <c r="M625" s="20"/>
      <c r="N625" s="190"/>
      <c r="O625" s="190"/>
      <c r="P625" s="190"/>
      <c r="Q625" s="190"/>
      <c r="R625" s="190"/>
      <c r="S625" s="190"/>
      <c r="T625" s="190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00"/>
      <c r="BD625" s="63"/>
      <c r="BE625" s="63"/>
      <c r="BF625" s="21"/>
      <c r="BG625" s="21"/>
      <c r="BH625" s="21"/>
      <c r="BI625" s="21"/>
      <c r="BJ625" s="21"/>
      <c r="BK625" s="21"/>
      <c r="BL625" s="21"/>
      <c r="BM625" s="21"/>
      <c r="BN625" s="24"/>
      <c r="BO625" s="21"/>
      <c r="BP625" s="21"/>
      <c r="BQ625" s="23"/>
      <c r="BR625" s="23"/>
      <c r="BS625" s="24"/>
      <c r="BT625" s="25"/>
    </row>
    <row r="626" spans="1:74" s="22" customFormat="1" ht="171.75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20"/>
      <c r="L626" s="20"/>
      <c r="M626" s="20"/>
      <c r="N626" s="23"/>
      <c r="O626" s="23"/>
      <c r="P626" s="23"/>
      <c r="Q626" s="23"/>
      <c r="R626" s="23"/>
      <c r="S626" s="23"/>
      <c r="T626" s="23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00"/>
      <c r="BD626" s="23"/>
      <c r="BE626" s="23"/>
      <c r="BF626" s="21"/>
      <c r="BG626" s="21"/>
      <c r="BH626" s="21"/>
      <c r="BI626" s="21"/>
      <c r="BJ626" s="21"/>
      <c r="BK626" s="21"/>
      <c r="BL626" s="21"/>
      <c r="BM626" s="21"/>
      <c r="BN626" s="24"/>
      <c r="BO626" s="21"/>
      <c r="BP626" s="21"/>
      <c r="BQ626" s="23"/>
      <c r="BR626" s="23"/>
      <c r="BS626" s="24"/>
      <c r="BT626" s="25"/>
    </row>
    <row r="627" spans="1:74" s="22" customFormat="1" ht="129.75" customHeight="1" x14ac:dyDescent="0.25">
      <c r="A627" s="17"/>
      <c r="B627" s="18"/>
      <c r="C627" s="19"/>
      <c r="D627" s="19"/>
      <c r="E627" s="20"/>
      <c r="F627" s="18"/>
      <c r="G627" s="18"/>
      <c r="H627" s="18"/>
      <c r="I627" s="18"/>
      <c r="J627" s="18"/>
      <c r="K627" s="20"/>
      <c r="L627" s="20"/>
      <c r="M627" s="20"/>
      <c r="N627" s="23"/>
      <c r="O627" s="23"/>
      <c r="P627" s="23"/>
      <c r="Q627" s="23"/>
      <c r="R627" s="23"/>
      <c r="S627" s="23"/>
      <c r="T627" s="23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21"/>
      <c r="AH627" s="21"/>
      <c r="AI627" s="21"/>
      <c r="AJ627" s="21"/>
      <c r="AK627" s="21"/>
      <c r="AL627" s="21"/>
      <c r="AM627" s="21"/>
      <c r="AN627" s="21"/>
      <c r="AO627" s="21"/>
      <c r="AP627" s="21"/>
      <c r="AQ627" s="21"/>
      <c r="AR627" s="21"/>
      <c r="AS627" s="21"/>
      <c r="AT627" s="21"/>
      <c r="AU627" s="21"/>
      <c r="AV627" s="21"/>
      <c r="AW627" s="21"/>
      <c r="AX627" s="21"/>
      <c r="AY627" s="21"/>
      <c r="AZ627" s="21"/>
      <c r="BA627" s="21"/>
      <c r="BB627" s="21"/>
      <c r="BC627" s="191"/>
      <c r="BD627" s="29"/>
      <c r="BE627" s="29"/>
      <c r="BF627" s="21"/>
      <c r="BG627" s="21"/>
      <c r="BH627" s="21"/>
      <c r="BI627" s="21"/>
      <c r="BJ627" s="21"/>
      <c r="BK627" s="21"/>
      <c r="BL627" s="21"/>
      <c r="BM627" s="197"/>
      <c r="BN627" s="24"/>
      <c r="BO627" s="21"/>
      <c r="BP627" s="21"/>
      <c r="BQ627" s="23"/>
      <c r="BR627" s="23"/>
      <c r="BS627" s="24"/>
      <c r="BT627" s="25"/>
    </row>
    <row r="628" spans="1:74" s="22" customFormat="1" ht="187.5" customHeight="1" x14ac:dyDescent="0.25">
      <c r="A628" s="17"/>
      <c r="B628" s="18"/>
      <c r="C628" s="19"/>
      <c r="D628" s="19"/>
      <c r="E628" s="20"/>
      <c r="F628" s="18"/>
      <c r="G628" s="18"/>
      <c r="H628" s="18"/>
      <c r="I628" s="18"/>
      <c r="J628" s="18"/>
      <c r="K628" s="20"/>
      <c r="L628" s="20"/>
      <c r="M628" s="29"/>
      <c r="N628" s="29"/>
      <c r="O628" s="29"/>
      <c r="P628" s="29"/>
      <c r="Q628" s="29"/>
      <c r="R628" s="29"/>
      <c r="S628" s="29"/>
      <c r="T628" s="29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21"/>
      <c r="AH628" s="21"/>
      <c r="AI628" s="21"/>
      <c r="AJ628" s="21"/>
      <c r="AK628" s="21"/>
      <c r="AL628" s="21"/>
      <c r="AM628" s="21"/>
      <c r="AN628" s="21"/>
      <c r="AO628" s="21"/>
      <c r="AP628" s="21"/>
      <c r="AQ628" s="21"/>
      <c r="AR628" s="21"/>
      <c r="AS628" s="21"/>
      <c r="AT628" s="21"/>
      <c r="AU628" s="21"/>
      <c r="AV628" s="21"/>
      <c r="AW628" s="21"/>
      <c r="AX628" s="21"/>
      <c r="AY628" s="21"/>
      <c r="AZ628" s="21"/>
      <c r="BA628" s="21"/>
      <c r="BB628" s="21"/>
      <c r="BC628" s="200"/>
      <c r="BD628" s="23"/>
      <c r="BE628" s="23"/>
      <c r="BF628" s="21"/>
      <c r="BG628" s="21"/>
      <c r="BH628" s="21"/>
      <c r="BI628" s="21"/>
      <c r="BJ628" s="21"/>
      <c r="BK628" s="21"/>
      <c r="BL628" s="23"/>
      <c r="BM628" s="21"/>
      <c r="BN628" s="24"/>
      <c r="BO628" s="21"/>
      <c r="BP628" s="21"/>
      <c r="BQ628" s="21"/>
      <c r="BR628" s="21"/>
      <c r="BS628" s="23"/>
      <c r="BT628" s="24"/>
      <c r="BU628" s="25"/>
      <c r="BV628" s="30"/>
    </row>
    <row r="629" spans="1:74" s="22" customFormat="1" ht="187.5" customHeight="1" x14ac:dyDescent="0.25">
      <c r="A629" s="17"/>
      <c r="B629" s="18"/>
      <c r="C629" s="19"/>
      <c r="D629" s="19"/>
      <c r="E629" s="20"/>
      <c r="F629" s="18"/>
      <c r="G629" s="18"/>
      <c r="H629" s="18"/>
      <c r="I629" s="18"/>
      <c r="J629" s="18"/>
      <c r="K629" s="20"/>
      <c r="L629" s="20"/>
      <c r="M629" s="200"/>
      <c r="N629" s="28"/>
      <c r="O629" s="18"/>
      <c r="P629" s="28"/>
      <c r="Q629" s="28"/>
      <c r="R629" s="28"/>
      <c r="S629" s="28"/>
      <c r="T629" s="28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21"/>
      <c r="AH629" s="21"/>
      <c r="AI629" s="21"/>
      <c r="AJ629" s="21"/>
      <c r="AK629" s="21"/>
      <c r="AL629" s="21"/>
      <c r="AM629" s="21"/>
      <c r="AN629" s="21"/>
      <c r="AO629" s="21"/>
      <c r="AP629" s="21"/>
      <c r="AQ629" s="21"/>
      <c r="AR629" s="21"/>
      <c r="AS629" s="21"/>
      <c r="AT629" s="21"/>
      <c r="AU629" s="21"/>
      <c r="AV629" s="21"/>
      <c r="AW629" s="21"/>
      <c r="AX629" s="21"/>
      <c r="AY629" s="21"/>
      <c r="AZ629" s="21"/>
      <c r="BA629" s="21"/>
      <c r="BB629" s="21"/>
      <c r="BC629" s="21"/>
      <c r="BD629" s="21"/>
      <c r="BE629" s="21"/>
      <c r="BF629" s="21"/>
      <c r="BG629" s="21"/>
      <c r="BH629" s="21"/>
      <c r="BI629" s="21"/>
      <c r="BJ629" s="21"/>
      <c r="BK629" s="21"/>
      <c r="BL629" s="23"/>
      <c r="BM629" s="21"/>
      <c r="BN629" s="24"/>
      <c r="BO629" s="25"/>
      <c r="BP629" s="21"/>
      <c r="BQ629" s="21"/>
      <c r="BR629" s="21"/>
      <c r="BS629" s="23"/>
      <c r="BT629" s="24"/>
      <c r="BU629" s="25"/>
      <c r="BV629" s="30"/>
    </row>
    <row r="630" spans="1:74" s="22" customFormat="1" ht="409.6" customHeight="1" x14ac:dyDescent="0.25">
      <c r="A630" s="17"/>
      <c r="B630" s="18"/>
      <c r="C630" s="19"/>
      <c r="D630" s="19"/>
      <c r="E630" s="20"/>
      <c r="F630" s="18"/>
      <c r="G630" s="18"/>
      <c r="H630" s="18"/>
      <c r="I630" s="18"/>
      <c r="J630" s="18"/>
      <c r="K630" s="20"/>
      <c r="L630" s="20"/>
      <c r="M630" s="20"/>
      <c r="N630" s="23"/>
      <c r="O630" s="23"/>
      <c r="P630" s="23"/>
      <c r="Q630" s="23"/>
      <c r="R630" s="23"/>
      <c r="S630" s="23"/>
      <c r="T630" s="23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21"/>
      <c r="AH630" s="21"/>
      <c r="AI630" s="21"/>
      <c r="AJ630" s="21"/>
      <c r="AK630" s="21"/>
      <c r="AL630" s="21"/>
      <c r="AM630" s="21"/>
      <c r="AN630" s="21"/>
      <c r="AO630" s="21"/>
      <c r="AP630" s="21"/>
      <c r="AQ630" s="21"/>
      <c r="AR630" s="21"/>
      <c r="AS630" s="21"/>
      <c r="AT630" s="23"/>
      <c r="AU630" s="21"/>
      <c r="AV630" s="23"/>
      <c r="AW630" s="21"/>
      <c r="AX630" s="21"/>
      <c r="AY630" s="21"/>
      <c r="AZ630" s="21"/>
      <c r="BA630" s="21"/>
      <c r="BB630" s="21"/>
      <c r="BC630" s="21"/>
      <c r="BD630" s="21"/>
      <c r="BE630" s="21"/>
      <c r="BF630" s="21"/>
      <c r="BG630" s="21"/>
      <c r="BH630" s="21"/>
      <c r="BI630" s="21"/>
      <c r="BJ630" s="21"/>
      <c r="BK630" s="21"/>
      <c r="BL630" s="23"/>
      <c r="BM630" s="21"/>
      <c r="BN630" s="24"/>
      <c r="BO630" s="25"/>
      <c r="BP630" s="21"/>
      <c r="BQ630" s="21"/>
      <c r="BR630" s="21"/>
      <c r="BS630" s="23"/>
      <c r="BT630" s="24"/>
      <c r="BU630" s="25"/>
      <c r="BV630" s="30"/>
    </row>
    <row r="631" spans="1:74" s="22" customFormat="1" ht="409.5" customHeight="1" x14ac:dyDescent="0.25">
      <c r="A631" s="17"/>
      <c r="B631" s="18"/>
      <c r="C631" s="19"/>
      <c r="D631" s="19"/>
      <c r="E631" s="20"/>
      <c r="F631" s="18"/>
      <c r="G631" s="18"/>
      <c r="H631" s="18"/>
      <c r="I631" s="18"/>
      <c r="J631" s="18"/>
      <c r="K631" s="20"/>
      <c r="L631" s="20"/>
      <c r="M631" s="20"/>
      <c r="N631" s="23"/>
      <c r="O631" s="23"/>
      <c r="P631" s="23"/>
      <c r="Q631" s="23"/>
      <c r="R631" s="23"/>
      <c r="S631" s="23"/>
      <c r="T631" s="23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21"/>
      <c r="AH631" s="21"/>
      <c r="AI631" s="21"/>
      <c r="AJ631" s="21"/>
      <c r="AK631" s="21"/>
      <c r="AL631" s="21"/>
      <c r="AM631" s="21"/>
      <c r="AN631" s="21"/>
      <c r="AO631" s="21"/>
      <c r="AP631" s="21"/>
      <c r="AQ631" s="21"/>
      <c r="AR631" s="21"/>
      <c r="AS631" s="21"/>
      <c r="AT631" s="21"/>
      <c r="AU631" s="21"/>
      <c r="AV631" s="21"/>
      <c r="AW631" s="21"/>
      <c r="AX631" s="21"/>
      <c r="AY631" s="21"/>
      <c r="AZ631" s="21"/>
      <c r="BA631" s="21"/>
      <c r="BB631" s="21"/>
      <c r="BC631" s="200"/>
      <c r="BD631" s="23"/>
      <c r="BE631" s="23"/>
      <c r="BF631" s="21"/>
      <c r="BG631" s="21"/>
      <c r="BH631" s="21"/>
      <c r="BI631" s="21"/>
      <c r="BJ631" s="21"/>
      <c r="BK631" s="21"/>
      <c r="BL631" s="23"/>
      <c r="BM631" s="21"/>
      <c r="BN631" s="24"/>
      <c r="BO631" s="25"/>
      <c r="BP631" s="21"/>
      <c r="BQ631" s="21"/>
      <c r="BR631" s="21"/>
      <c r="BS631" s="23"/>
      <c r="BT631" s="24"/>
      <c r="BU631" s="25"/>
      <c r="BV631" s="30"/>
    </row>
    <row r="632" spans="1:74" s="22" customFormat="1" ht="194.25" customHeight="1" x14ac:dyDescent="0.25">
      <c r="A632" s="17"/>
      <c r="B632" s="18"/>
      <c r="C632" s="19"/>
      <c r="D632" s="19"/>
      <c r="E632" s="20"/>
      <c r="F632" s="18"/>
      <c r="G632" s="18"/>
      <c r="H632" s="18"/>
      <c r="I632" s="18"/>
      <c r="J632" s="18"/>
      <c r="K632" s="20"/>
      <c r="L632" s="20"/>
      <c r="M632" s="200"/>
      <c r="N632" s="28"/>
      <c r="O632" s="18"/>
      <c r="P632" s="28"/>
      <c r="Q632" s="28"/>
      <c r="R632" s="28"/>
      <c r="S632" s="28"/>
      <c r="T632" s="28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21"/>
      <c r="AH632" s="21"/>
      <c r="AI632" s="21"/>
      <c r="AJ632" s="21"/>
      <c r="AK632" s="21"/>
      <c r="AL632" s="21"/>
      <c r="AM632" s="21"/>
      <c r="AN632" s="21"/>
      <c r="AO632" s="21"/>
      <c r="AP632" s="21"/>
      <c r="AQ632" s="21"/>
      <c r="AR632" s="21"/>
      <c r="AS632" s="21"/>
      <c r="AT632" s="21"/>
      <c r="AU632" s="21"/>
      <c r="AV632" s="21"/>
      <c r="AW632" s="21"/>
      <c r="AX632" s="21"/>
      <c r="AY632" s="21"/>
      <c r="AZ632" s="21"/>
      <c r="BA632" s="21"/>
      <c r="BB632" s="21"/>
      <c r="BC632" s="21"/>
      <c r="BD632" s="21"/>
      <c r="BE632" s="21"/>
      <c r="BF632" s="21"/>
      <c r="BG632" s="21"/>
      <c r="BH632" s="21"/>
      <c r="BI632" s="21"/>
      <c r="BJ632" s="21"/>
      <c r="BK632" s="21"/>
      <c r="BL632" s="23"/>
      <c r="BM632" s="21"/>
      <c r="BN632" s="24"/>
      <c r="BO632" s="25"/>
      <c r="BP632" s="36"/>
      <c r="BQ632" s="36"/>
      <c r="BR632" s="36"/>
      <c r="BS632" s="40"/>
      <c r="BT632" s="26"/>
      <c r="BU632" s="36"/>
      <c r="BV632" s="30"/>
    </row>
    <row r="633" spans="1:74" s="22" customFormat="1" ht="219.75" customHeight="1" x14ac:dyDescent="0.25">
      <c r="A633" s="17"/>
      <c r="B633" s="18"/>
      <c r="C633" s="19"/>
      <c r="D633" s="19"/>
      <c r="E633" s="20"/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21"/>
      <c r="AH633" s="21"/>
      <c r="AI633" s="21"/>
      <c r="AJ633" s="21"/>
      <c r="AK633" s="21"/>
      <c r="AL633" s="21"/>
      <c r="AM633" s="21"/>
      <c r="AN633" s="21"/>
      <c r="AO633" s="21"/>
      <c r="AP633" s="21"/>
      <c r="AQ633" s="21"/>
      <c r="AR633" s="21"/>
      <c r="AS633" s="21"/>
      <c r="AT633" s="21"/>
      <c r="AU633" s="21"/>
      <c r="AV633" s="21"/>
      <c r="AW633" s="21"/>
      <c r="AX633" s="21"/>
      <c r="AY633" s="21"/>
      <c r="AZ633" s="21"/>
      <c r="BA633" s="21"/>
      <c r="BB633" s="21"/>
      <c r="BC633" s="21"/>
      <c r="BD633" s="21"/>
      <c r="BE633" s="21"/>
      <c r="BF633" s="21"/>
      <c r="BG633" s="21"/>
      <c r="BH633" s="21"/>
      <c r="BI633" s="21"/>
      <c r="BJ633" s="21"/>
      <c r="BK633" s="21"/>
      <c r="BL633" s="21"/>
      <c r="BM633" s="21"/>
      <c r="BN633" s="24"/>
      <c r="BO633" s="25"/>
      <c r="BP633" s="36"/>
      <c r="BQ633" s="36"/>
      <c r="BR633" s="36"/>
      <c r="BS633" s="40"/>
      <c r="BT633" s="26"/>
      <c r="BU633" s="36"/>
      <c r="BV633" s="30"/>
    </row>
    <row r="634" spans="1:74" s="22" customFormat="1" ht="198.75" customHeight="1" x14ac:dyDescent="0.25">
      <c r="A634" s="17"/>
      <c r="B634" s="18"/>
      <c r="C634" s="19"/>
      <c r="D634" s="19"/>
      <c r="E634" s="20"/>
      <c r="F634" s="18"/>
      <c r="G634" s="18"/>
      <c r="H634" s="18"/>
      <c r="I634" s="18"/>
      <c r="J634" s="18"/>
      <c r="K634" s="18"/>
      <c r="L634" s="20"/>
      <c r="M634" s="21"/>
      <c r="N634" s="182"/>
      <c r="O634" s="182"/>
      <c r="P634" s="182"/>
      <c r="Q634" s="182"/>
      <c r="R634" s="182"/>
      <c r="S634" s="182"/>
      <c r="T634" s="182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21"/>
      <c r="AH634" s="21"/>
      <c r="AI634" s="21"/>
      <c r="AJ634" s="21"/>
      <c r="AK634" s="21"/>
      <c r="AL634" s="21"/>
      <c r="AM634" s="21"/>
      <c r="AN634" s="21"/>
      <c r="AO634" s="21"/>
      <c r="AP634" s="21"/>
      <c r="AQ634" s="21"/>
      <c r="AR634" s="21"/>
      <c r="AS634" s="21"/>
      <c r="AT634" s="21"/>
      <c r="AU634" s="21"/>
      <c r="AV634" s="21"/>
      <c r="AW634" s="21"/>
      <c r="AX634" s="21"/>
      <c r="AY634" s="21"/>
      <c r="AZ634" s="21"/>
      <c r="BA634" s="21"/>
      <c r="BB634" s="21"/>
      <c r="BC634" s="21"/>
      <c r="BD634" s="21"/>
      <c r="BE634" s="21"/>
      <c r="BF634" s="21"/>
      <c r="BG634" s="21"/>
      <c r="BH634" s="21"/>
      <c r="BI634" s="21"/>
      <c r="BJ634" s="21"/>
      <c r="BK634" s="21"/>
      <c r="BL634" s="23"/>
      <c r="BM634" s="21"/>
      <c r="BN634" s="24"/>
      <c r="BO634" s="25"/>
      <c r="BP634" s="21"/>
      <c r="BQ634" s="21"/>
      <c r="BR634" s="21"/>
      <c r="BS634" s="23"/>
      <c r="BT634" s="24"/>
      <c r="BU634" s="25"/>
      <c r="BV634" s="30"/>
    </row>
    <row r="635" spans="1:74" s="22" customFormat="1" ht="198.75" customHeight="1" x14ac:dyDescent="0.25">
      <c r="A635" s="17"/>
      <c r="B635" s="18"/>
      <c r="C635" s="19"/>
      <c r="D635" s="19"/>
      <c r="E635" s="20"/>
      <c r="F635" s="18"/>
      <c r="G635" s="18"/>
      <c r="H635" s="18"/>
      <c r="I635" s="18"/>
      <c r="J635" s="18"/>
      <c r="K635" s="18"/>
      <c r="L635" s="20"/>
      <c r="M635" s="21"/>
      <c r="N635" s="23"/>
      <c r="O635" s="23"/>
      <c r="P635" s="23"/>
      <c r="Q635" s="23"/>
      <c r="R635" s="23"/>
      <c r="S635" s="23"/>
      <c r="T635" s="23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21"/>
      <c r="AH635" s="21"/>
      <c r="AI635" s="21"/>
      <c r="AJ635" s="21"/>
      <c r="AK635" s="21"/>
      <c r="AL635" s="21"/>
      <c r="AM635" s="21"/>
      <c r="AN635" s="21"/>
      <c r="AO635" s="21"/>
      <c r="AP635" s="21"/>
      <c r="AQ635" s="21"/>
      <c r="AR635" s="21"/>
      <c r="AS635" s="21"/>
      <c r="AT635" s="21"/>
      <c r="AU635" s="21"/>
      <c r="AV635" s="21"/>
      <c r="AW635" s="21"/>
      <c r="AX635" s="21"/>
      <c r="AY635" s="21"/>
      <c r="AZ635" s="21"/>
      <c r="BA635" s="21"/>
      <c r="BB635" s="21"/>
      <c r="BC635" s="21"/>
      <c r="BD635" s="21"/>
      <c r="BE635" s="21"/>
      <c r="BF635" s="21"/>
      <c r="BG635" s="21"/>
      <c r="BH635" s="21"/>
      <c r="BI635" s="21"/>
      <c r="BJ635" s="21"/>
      <c r="BK635" s="21"/>
      <c r="BL635" s="23"/>
      <c r="BM635" s="21"/>
      <c r="BN635" s="24"/>
      <c r="BO635" s="25"/>
      <c r="BP635" s="21"/>
      <c r="BQ635" s="21"/>
      <c r="BR635" s="21"/>
      <c r="BS635" s="23"/>
      <c r="BT635" s="24"/>
      <c r="BU635" s="25"/>
      <c r="BV635" s="30"/>
    </row>
    <row r="636" spans="1:74" s="22" customFormat="1" ht="198.75" customHeight="1" x14ac:dyDescent="0.25">
      <c r="A636" s="17"/>
      <c r="B636" s="18"/>
      <c r="C636" s="19"/>
      <c r="D636" s="19"/>
      <c r="E636" s="20"/>
      <c r="F636" s="18"/>
      <c r="G636" s="18"/>
      <c r="H636" s="18"/>
      <c r="I636" s="18"/>
      <c r="J636" s="18"/>
      <c r="K636" s="18"/>
      <c r="L636" s="20"/>
      <c r="M636" s="21"/>
      <c r="N636" s="28"/>
      <c r="O636" s="18"/>
      <c r="P636" s="28"/>
      <c r="Q636" s="28"/>
      <c r="R636" s="28"/>
      <c r="S636" s="28"/>
      <c r="T636" s="28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21"/>
      <c r="AH636" s="21"/>
      <c r="AI636" s="21"/>
      <c r="AJ636" s="21"/>
      <c r="AK636" s="21"/>
      <c r="AL636" s="21"/>
      <c r="AM636" s="21"/>
      <c r="AN636" s="21"/>
      <c r="AO636" s="21"/>
      <c r="AP636" s="21"/>
      <c r="AQ636" s="21"/>
      <c r="AR636" s="21"/>
      <c r="AS636" s="21"/>
      <c r="AT636" s="21"/>
      <c r="AU636" s="21"/>
      <c r="AV636" s="21"/>
      <c r="AW636" s="21"/>
      <c r="AX636" s="21"/>
      <c r="AY636" s="21"/>
      <c r="AZ636" s="21"/>
      <c r="BA636" s="21"/>
      <c r="BB636" s="21"/>
      <c r="BC636" s="21"/>
      <c r="BD636" s="21"/>
      <c r="BE636" s="21"/>
      <c r="BF636" s="21"/>
      <c r="BG636" s="21"/>
      <c r="BH636" s="21"/>
      <c r="BI636" s="21"/>
      <c r="BJ636" s="21"/>
      <c r="BK636" s="21"/>
      <c r="BL636" s="23"/>
      <c r="BM636" s="21"/>
      <c r="BN636" s="24"/>
      <c r="BO636" s="25"/>
      <c r="BP636" s="21"/>
      <c r="BQ636" s="21"/>
      <c r="BR636" s="21"/>
      <c r="BS636" s="23"/>
      <c r="BT636" s="24"/>
      <c r="BU636" s="25"/>
      <c r="BV636" s="30"/>
    </row>
    <row r="637" spans="1:74" s="22" customFormat="1" ht="146.25" customHeight="1" x14ac:dyDescent="0.25">
      <c r="A637" s="17"/>
      <c r="B637" s="18"/>
      <c r="C637" s="19"/>
      <c r="D637" s="19"/>
      <c r="E637" s="20"/>
      <c r="F637" s="18"/>
      <c r="G637" s="18"/>
      <c r="H637" s="18"/>
      <c r="I637" s="18"/>
      <c r="J637" s="18"/>
      <c r="K637" s="18"/>
      <c r="L637" s="20"/>
      <c r="M637" s="21"/>
      <c r="N637" s="28"/>
      <c r="O637" s="18"/>
      <c r="P637" s="28"/>
      <c r="Q637" s="28"/>
      <c r="R637" s="28"/>
      <c r="S637" s="28"/>
      <c r="T637" s="28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21"/>
      <c r="AH637" s="21"/>
      <c r="AI637" s="21"/>
      <c r="AJ637" s="21"/>
      <c r="AK637" s="21"/>
      <c r="AL637" s="21"/>
      <c r="AM637" s="21"/>
      <c r="AN637" s="21"/>
      <c r="AO637" s="21"/>
      <c r="AP637" s="21"/>
      <c r="AQ637" s="21"/>
      <c r="AR637" s="21"/>
      <c r="AS637" s="21"/>
      <c r="AT637" s="21"/>
      <c r="AU637" s="21"/>
      <c r="AV637" s="21"/>
      <c r="AW637" s="21"/>
      <c r="AX637" s="21"/>
      <c r="AY637" s="21"/>
      <c r="AZ637" s="21"/>
      <c r="BA637" s="21"/>
      <c r="BB637" s="21"/>
      <c r="BC637" s="21"/>
      <c r="BD637" s="21"/>
      <c r="BE637" s="21"/>
      <c r="BF637" s="21"/>
      <c r="BG637" s="21"/>
      <c r="BH637" s="21"/>
      <c r="BI637" s="21"/>
      <c r="BJ637" s="21"/>
      <c r="BK637" s="21"/>
      <c r="BL637" s="23"/>
      <c r="BM637" s="21"/>
      <c r="BN637" s="24"/>
      <c r="BO637" s="25"/>
      <c r="BP637" s="21"/>
      <c r="BQ637" s="21"/>
      <c r="BR637" s="21"/>
      <c r="BS637" s="23"/>
      <c r="BT637" s="24"/>
      <c r="BU637" s="25"/>
      <c r="BV637" s="30"/>
    </row>
    <row r="638" spans="1:74" s="22" customFormat="1" ht="227.25" customHeight="1" x14ac:dyDescent="0.25">
      <c r="A638" s="17"/>
      <c r="B638" s="18"/>
      <c r="C638" s="19"/>
      <c r="D638" s="19"/>
      <c r="E638" s="20"/>
      <c r="F638" s="18"/>
      <c r="G638" s="18"/>
      <c r="H638" s="18"/>
      <c r="I638" s="18"/>
      <c r="J638" s="18"/>
      <c r="K638" s="18"/>
      <c r="L638" s="20"/>
      <c r="M638" s="21"/>
      <c r="N638" s="28"/>
      <c r="O638" s="18"/>
      <c r="P638" s="28"/>
      <c r="Q638" s="28"/>
      <c r="R638" s="28"/>
      <c r="S638" s="28"/>
      <c r="T638" s="28"/>
      <c r="U638" s="21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21"/>
      <c r="AH638" s="21"/>
      <c r="AI638" s="21"/>
      <c r="AJ638" s="21"/>
      <c r="AK638" s="21"/>
      <c r="AL638" s="21"/>
      <c r="AM638" s="21"/>
      <c r="AN638" s="21"/>
      <c r="AO638" s="21"/>
      <c r="AP638" s="21"/>
      <c r="AQ638" s="21"/>
      <c r="AR638" s="21"/>
      <c r="AS638" s="21"/>
      <c r="AT638" s="21"/>
      <c r="AU638" s="21"/>
      <c r="AV638" s="21"/>
      <c r="AW638" s="21"/>
      <c r="AX638" s="21"/>
      <c r="AY638" s="21"/>
      <c r="AZ638" s="21"/>
      <c r="BA638" s="21"/>
      <c r="BB638" s="21"/>
      <c r="BC638" s="21"/>
      <c r="BD638" s="21"/>
      <c r="BE638" s="21"/>
      <c r="BF638" s="21"/>
      <c r="BG638" s="21"/>
      <c r="BH638" s="21"/>
      <c r="BI638" s="21"/>
      <c r="BJ638" s="21"/>
      <c r="BK638" s="21"/>
      <c r="BL638" s="23"/>
      <c r="BM638" s="21"/>
      <c r="BN638" s="24"/>
      <c r="BO638" s="25"/>
      <c r="BP638" s="21"/>
      <c r="BQ638" s="21"/>
      <c r="BR638" s="21"/>
      <c r="BS638" s="23"/>
      <c r="BT638" s="24"/>
      <c r="BU638" s="25"/>
      <c r="BV638" s="30"/>
    </row>
    <row r="639" spans="1:74" s="22" customFormat="1" ht="154.5" customHeight="1" x14ac:dyDescent="0.25">
      <c r="A639" s="17"/>
      <c r="B639" s="18"/>
      <c r="C639" s="19"/>
      <c r="D639" s="19"/>
      <c r="E639" s="20"/>
      <c r="F639" s="18"/>
      <c r="G639" s="18"/>
      <c r="H639" s="18"/>
      <c r="I639" s="18"/>
      <c r="J639" s="18"/>
      <c r="K639" s="18"/>
      <c r="L639" s="20"/>
      <c r="M639" s="21"/>
      <c r="N639" s="28"/>
      <c r="O639" s="28"/>
      <c r="P639" s="28"/>
      <c r="Q639" s="28"/>
      <c r="R639" s="28"/>
      <c r="S639" s="28"/>
      <c r="T639" s="28"/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21"/>
      <c r="AH639" s="21"/>
      <c r="AI639" s="21"/>
      <c r="AJ639" s="21"/>
      <c r="AK639" s="21"/>
      <c r="AL639" s="21"/>
      <c r="AM639" s="21"/>
      <c r="AN639" s="21"/>
      <c r="AO639" s="21"/>
      <c r="AP639" s="21"/>
      <c r="AQ639" s="21"/>
      <c r="AR639" s="21"/>
      <c r="AS639" s="21"/>
      <c r="AT639" s="21"/>
      <c r="AU639" s="21"/>
      <c r="AV639" s="21"/>
      <c r="AW639" s="21"/>
      <c r="AX639" s="21"/>
      <c r="AY639" s="21"/>
      <c r="AZ639" s="21"/>
      <c r="BA639" s="21"/>
      <c r="BB639" s="21"/>
      <c r="BC639" s="21"/>
      <c r="BD639" s="21"/>
      <c r="BE639" s="21"/>
      <c r="BF639" s="21"/>
      <c r="BG639" s="21"/>
      <c r="BH639" s="21"/>
      <c r="BI639" s="21"/>
      <c r="BJ639" s="21"/>
      <c r="BK639" s="21"/>
      <c r="BL639" s="23"/>
      <c r="BM639" s="21"/>
      <c r="BN639" s="24"/>
      <c r="BO639" s="25"/>
      <c r="BP639" s="21"/>
      <c r="BQ639" s="21"/>
      <c r="BR639" s="21"/>
      <c r="BS639" s="23"/>
      <c r="BT639" s="24"/>
      <c r="BU639" s="25"/>
      <c r="BV639" s="30"/>
    </row>
    <row r="640" spans="1:74" s="22" customFormat="1" ht="154.5" customHeight="1" x14ac:dyDescent="0.25">
      <c r="A640" s="17"/>
      <c r="B640" s="18"/>
      <c r="C640" s="19"/>
      <c r="D640" s="19"/>
      <c r="E640" s="20"/>
      <c r="F640" s="18"/>
      <c r="G640" s="18"/>
      <c r="H640" s="18"/>
      <c r="I640" s="18"/>
      <c r="J640" s="18"/>
      <c r="K640" s="18"/>
      <c r="L640" s="20"/>
      <c r="M640" s="21"/>
      <c r="N640" s="28"/>
      <c r="O640" s="18"/>
      <c r="P640" s="28"/>
      <c r="Q640" s="28"/>
      <c r="R640" s="28"/>
      <c r="S640" s="28"/>
      <c r="T640" s="28"/>
      <c r="U640" s="21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21"/>
      <c r="AH640" s="21"/>
      <c r="AI640" s="21"/>
      <c r="AJ640" s="21"/>
      <c r="AK640" s="21"/>
      <c r="AL640" s="21"/>
      <c r="AM640" s="21"/>
      <c r="AN640" s="21"/>
      <c r="AO640" s="21"/>
      <c r="AP640" s="21"/>
      <c r="AQ640" s="21"/>
      <c r="AR640" s="21"/>
      <c r="AS640" s="21"/>
      <c r="AT640" s="21"/>
      <c r="AU640" s="21"/>
      <c r="AV640" s="21"/>
      <c r="AW640" s="21"/>
      <c r="AX640" s="21"/>
      <c r="AY640" s="21"/>
      <c r="AZ640" s="21"/>
      <c r="BA640" s="21"/>
      <c r="BB640" s="21"/>
      <c r="BC640" s="21"/>
      <c r="BD640" s="21"/>
      <c r="BE640" s="21"/>
      <c r="BF640" s="21"/>
      <c r="BG640" s="21"/>
      <c r="BH640" s="21"/>
      <c r="BI640" s="21"/>
      <c r="BJ640" s="21"/>
      <c r="BK640" s="21"/>
      <c r="BL640" s="23"/>
      <c r="BM640" s="21"/>
      <c r="BN640" s="24"/>
      <c r="BO640" s="25"/>
      <c r="BP640" s="36"/>
      <c r="BQ640" s="36"/>
      <c r="BR640" s="36"/>
      <c r="BS640" s="40"/>
      <c r="BT640" s="26"/>
      <c r="BU640" s="36"/>
      <c r="BV640" s="30"/>
    </row>
    <row r="641" spans="1:74" s="22" customFormat="1" ht="182.25" customHeight="1" x14ac:dyDescent="0.25">
      <c r="A641" s="17"/>
      <c r="B641" s="18"/>
      <c r="C641" s="19"/>
      <c r="D641" s="19"/>
      <c r="E641" s="20"/>
      <c r="F641" s="18"/>
      <c r="G641" s="18"/>
      <c r="H641" s="18"/>
      <c r="I641" s="18"/>
      <c r="J641" s="18"/>
      <c r="K641" s="18"/>
      <c r="L641" s="20"/>
      <c r="M641" s="21"/>
      <c r="N641" s="23"/>
      <c r="O641" s="23"/>
      <c r="P641" s="23"/>
      <c r="Q641" s="23"/>
      <c r="R641" s="23"/>
      <c r="S641" s="23"/>
      <c r="T641" s="23"/>
      <c r="U641" s="21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21"/>
      <c r="AH641" s="21"/>
      <c r="AI641" s="21"/>
      <c r="AJ641" s="21"/>
      <c r="AK641" s="21"/>
      <c r="AL641" s="21"/>
      <c r="AM641" s="21"/>
      <c r="AN641" s="21"/>
      <c r="AO641" s="21"/>
      <c r="AP641" s="21"/>
      <c r="AQ641" s="21"/>
      <c r="AR641" s="21"/>
      <c r="AS641" s="21"/>
      <c r="AT641" s="21"/>
      <c r="AU641" s="21"/>
      <c r="AV641" s="21"/>
      <c r="AW641" s="21"/>
      <c r="AX641" s="21"/>
      <c r="AY641" s="21"/>
      <c r="AZ641" s="21"/>
      <c r="BA641" s="21"/>
      <c r="BB641" s="21"/>
      <c r="BC641" s="21"/>
      <c r="BD641" s="21"/>
      <c r="BE641" s="21"/>
      <c r="BF641" s="21"/>
      <c r="BG641" s="21"/>
      <c r="BH641" s="21"/>
      <c r="BI641" s="21"/>
      <c r="BJ641" s="21"/>
      <c r="BK641" s="23"/>
      <c r="BL641" s="21"/>
      <c r="BM641" s="21"/>
      <c r="BN641" s="24"/>
      <c r="BO641" s="25"/>
      <c r="BP641" s="36"/>
      <c r="BQ641" s="36"/>
      <c r="BR641" s="36"/>
      <c r="BS641" s="40"/>
      <c r="BT641" s="26"/>
      <c r="BU641" s="36"/>
      <c r="BV641" s="30"/>
    </row>
    <row r="642" spans="1:74" s="22" customFormat="1" ht="182.25" customHeight="1" x14ac:dyDescent="0.25">
      <c r="A642" s="17"/>
      <c r="B642" s="18"/>
      <c r="C642" s="19"/>
      <c r="D642" s="19"/>
      <c r="E642" s="20"/>
      <c r="F642" s="18"/>
      <c r="G642" s="18"/>
      <c r="H642" s="18"/>
      <c r="I642" s="18"/>
      <c r="J642" s="18"/>
      <c r="K642" s="18"/>
      <c r="L642" s="20"/>
      <c r="M642" s="21"/>
      <c r="N642" s="23"/>
      <c r="O642" s="23"/>
      <c r="P642" s="23"/>
      <c r="Q642" s="23"/>
      <c r="R642" s="23"/>
      <c r="S642" s="23"/>
      <c r="T642" s="28"/>
      <c r="U642" s="21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21"/>
      <c r="AH642" s="21"/>
      <c r="AI642" s="21"/>
      <c r="AJ642" s="21"/>
      <c r="AK642" s="21"/>
      <c r="AL642" s="21"/>
      <c r="AM642" s="21"/>
      <c r="AN642" s="21"/>
      <c r="AO642" s="21"/>
      <c r="AP642" s="21"/>
      <c r="AQ642" s="21"/>
      <c r="AR642" s="21"/>
      <c r="AS642" s="21"/>
      <c r="AT642" s="21"/>
      <c r="AU642" s="21"/>
      <c r="AV642" s="21"/>
      <c r="AW642" s="21"/>
      <c r="AX642" s="21"/>
      <c r="AY642" s="21"/>
      <c r="AZ642" s="21"/>
      <c r="BA642" s="21"/>
      <c r="BB642" s="21"/>
      <c r="BC642" s="21"/>
      <c r="BD642" s="21"/>
      <c r="BE642" s="21"/>
      <c r="BF642" s="21"/>
      <c r="BG642" s="21"/>
      <c r="BH642" s="21"/>
      <c r="BI642" s="21"/>
      <c r="BJ642" s="21"/>
      <c r="BK642" s="21"/>
      <c r="BL642" s="21"/>
      <c r="BM642" s="21"/>
      <c r="BN642" s="24"/>
      <c r="BO642" s="25"/>
      <c r="BP642" s="36"/>
      <c r="BQ642" s="36"/>
      <c r="BR642" s="36"/>
      <c r="BS642" s="40"/>
      <c r="BT642" s="26"/>
      <c r="BU642" s="36"/>
      <c r="BV642" s="30"/>
    </row>
    <row r="643" spans="1:74" s="22" customFormat="1" ht="312" customHeight="1" x14ac:dyDescent="0.25">
      <c r="A643" s="17"/>
      <c r="B643" s="18"/>
      <c r="C643" s="19"/>
      <c r="D643" s="19"/>
      <c r="E643" s="20"/>
      <c r="F643" s="18"/>
      <c r="G643" s="18"/>
      <c r="H643" s="18"/>
      <c r="I643" s="18"/>
      <c r="J643" s="18"/>
      <c r="K643" s="18"/>
      <c r="L643" s="20"/>
      <c r="M643" s="21"/>
      <c r="N643" s="28"/>
      <c r="O643" s="28"/>
      <c r="P643" s="28"/>
      <c r="Q643" s="28"/>
      <c r="R643" s="28"/>
      <c r="S643" s="28"/>
      <c r="T643" s="28"/>
      <c r="U643" s="21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21"/>
      <c r="AH643" s="21"/>
      <c r="AI643" s="21"/>
      <c r="AJ643" s="21"/>
      <c r="AK643" s="21"/>
      <c r="AL643" s="21"/>
      <c r="AM643" s="21"/>
      <c r="AN643" s="21"/>
      <c r="AO643" s="21"/>
      <c r="AP643" s="21"/>
      <c r="AQ643" s="21"/>
      <c r="AR643" s="21"/>
      <c r="AS643" s="21"/>
      <c r="AT643" s="21"/>
      <c r="AU643" s="21"/>
      <c r="AV643" s="21"/>
      <c r="AW643" s="21"/>
      <c r="AX643" s="21"/>
      <c r="AY643" s="21"/>
      <c r="AZ643" s="21"/>
      <c r="BA643" s="21"/>
      <c r="BB643" s="21"/>
      <c r="BC643" s="181"/>
      <c r="BD643" s="21"/>
      <c r="BE643" s="21"/>
      <c r="BF643" s="23"/>
      <c r="BG643" s="21"/>
      <c r="BH643" s="21"/>
      <c r="BI643" s="21"/>
      <c r="BJ643" s="21"/>
      <c r="BK643" s="23"/>
      <c r="BL643" s="21"/>
      <c r="BM643" s="21"/>
      <c r="BN643" s="24"/>
      <c r="BO643" s="25"/>
      <c r="BP643" s="26"/>
    </row>
    <row r="644" spans="1:74" s="22" customFormat="1" ht="174.75" customHeight="1" x14ac:dyDescent="0.25">
      <c r="A644" s="17"/>
      <c r="B644" s="18"/>
      <c r="C644" s="19"/>
      <c r="D644" s="19"/>
      <c r="E644" s="20"/>
      <c r="F644" s="18"/>
      <c r="G644" s="18"/>
      <c r="H644" s="18"/>
      <c r="I644" s="18"/>
      <c r="J644" s="18"/>
      <c r="K644" s="18"/>
      <c r="L644" s="20"/>
      <c r="M644" s="21"/>
      <c r="N644" s="28"/>
      <c r="O644" s="18"/>
      <c r="P644" s="28"/>
      <c r="Q644" s="28"/>
      <c r="R644" s="28"/>
      <c r="S644" s="28"/>
      <c r="T644" s="28"/>
      <c r="U644" s="21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F644" s="21"/>
      <c r="AG644" s="21"/>
      <c r="AH644" s="21"/>
      <c r="AI644" s="21"/>
      <c r="AJ644" s="21"/>
      <c r="AK644" s="21"/>
      <c r="AL644" s="21"/>
      <c r="AM644" s="21"/>
      <c r="AN644" s="21"/>
      <c r="AO644" s="21"/>
      <c r="AP644" s="21"/>
      <c r="AQ644" s="21"/>
      <c r="AR644" s="21"/>
      <c r="AS644" s="21"/>
      <c r="AT644" s="21"/>
      <c r="AU644" s="21"/>
      <c r="AV644" s="21"/>
      <c r="AW644" s="21"/>
      <c r="AX644" s="21"/>
      <c r="AY644" s="21"/>
      <c r="AZ644" s="21"/>
      <c r="BA644" s="21"/>
      <c r="BB644" s="21"/>
      <c r="BC644" s="21"/>
      <c r="BD644" s="21"/>
      <c r="BE644" s="21"/>
      <c r="BF644" s="23"/>
      <c r="BG644" s="21"/>
      <c r="BH644" s="21"/>
      <c r="BI644" s="21"/>
      <c r="BJ644" s="21"/>
      <c r="BK644" s="23"/>
      <c r="BL644" s="21"/>
      <c r="BM644" s="21"/>
      <c r="BN644" s="24"/>
      <c r="BO644" s="25"/>
      <c r="BP644" s="26"/>
    </row>
    <row r="645" spans="1:74" s="22" customFormat="1" ht="167.25" customHeight="1" x14ac:dyDescent="0.25">
      <c r="A645" s="17"/>
      <c r="B645" s="18"/>
      <c r="C645" s="19"/>
      <c r="D645" s="19"/>
      <c r="E645" s="20"/>
      <c r="F645" s="18"/>
      <c r="G645" s="18"/>
      <c r="H645" s="18"/>
      <c r="I645" s="18"/>
      <c r="J645" s="18"/>
      <c r="K645" s="18"/>
      <c r="L645" s="20"/>
      <c r="M645" s="21"/>
      <c r="N645" s="23"/>
      <c r="O645" s="23"/>
      <c r="P645" s="23"/>
      <c r="Q645" s="23"/>
      <c r="R645" s="23"/>
      <c r="S645" s="23"/>
      <c r="T645" s="23"/>
      <c r="U645" s="21"/>
      <c r="V645" s="21"/>
      <c r="W645" s="21"/>
      <c r="X645" s="21"/>
      <c r="Y645" s="21"/>
      <c r="Z645" s="21"/>
      <c r="AA645" s="21"/>
      <c r="AB645" s="21"/>
      <c r="AC645" s="21"/>
      <c r="AD645" s="21"/>
      <c r="AE645" s="21"/>
      <c r="AF645" s="21"/>
      <c r="AG645" s="21"/>
      <c r="AH645" s="21"/>
      <c r="AI645" s="21"/>
      <c r="AJ645" s="21"/>
      <c r="AK645" s="21"/>
      <c r="AL645" s="21"/>
      <c r="AM645" s="21"/>
      <c r="AN645" s="21"/>
      <c r="AO645" s="21"/>
      <c r="AP645" s="21"/>
      <c r="AQ645" s="21"/>
      <c r="AR645" s="21"/>
      <c r="AS645" s="21"/>
      <c r="AT645" s="21"/>
      <c r="AU645" s="21"/>
      <c r="AV645" s="21"/>
      <c r="AW645" s="21"/>
      <c r="AX645" s="21"/>
      <c r="AY645" s="21"/>
      <c r="AZ645" s="21"/>
      <c r="BA645" s="21"/>
      <c r="BB645" s="21"/>
      <c r="BC645" s="181"/>
      <c r="BD645" s="21"/>
      <c r="BE645" s="21"/>
      <c r="BF645" s="23"/>
      <c r="BG645" s="21"/>
      <c r="BH645" s="21"/>
      <c r="BI645" s="21"/>
      <c r="BJ645" s="21"/>
      <c r="BK645" s="23"/>
      <c r="BL645" s="21"/>
      <c r="BM645" s="21"/>
      <c r="BN645" s="24"/>
      <c r="BO645" s="25"/>
      <c r="BP645" s="26"/>
    </row>
    <row r="646" spans="1:74" s="22" customFormat="1" ht="167.25" customHeight="1" x14ac:dyDescent="0.25">
      <c r="A646" s="17"/>
      <c r="B646" s="18"/>
      <c r="C646" s="19"/>
      <c r="D646" s="19"/>
      <c r="E646" s="20"/>
      <c r="F646" s="18"/>
      <c r="G646" s="18"/>
      <c r="H646" s="18"/>
      <c r="I646" s="18"/>
      <c r="J646" s="18"/>
      <c r="K646" s="18"/>
      <c r="L646" s="20"/>
      <c r="M646" s="21"/>
      <c r="N646" s="23"/>
      <c r="O646" s="23"/>
      <c r="P646" s="23"/>
      <c r="Q646" s="23"/>
      <c r="R646" s="23"/>
      <c r="S646" s="23"/>
      <c r="T646" s="23"/>
      <c r="U646" s="21"/>
      <c r="V646" s="21"/>
      <c r="W646" s="21"/>
      <c r="X646" s="21"/>
      <c r="Y646" s="21"/>
      <c r="Z646" s="21"/>
      <c r="AA646" s="21"/>
      <c r="AB646" s="21"/>
      <c r="AC646" s="21"/>
      <c r="AD646" s="21"/>
      <c r="AE646" s="21"/>
      <c r="AF646" s="21"/>
      <c r="AG646" s="21"/>
      <c r="AH646" s="21"/>
      <c r="AI646" s="21"/>
      <c r="AJ646" s="21"/>
      <c r="AK646" s="21"/>
      <c r="AL646" s="21"/>
      <c r="AM646" s="21"/>
      <c r="AN646" s="21"/>
      <c r="AO646" s="21"/>
      <c r="AP646" s="21"/>
      <c r="AQ646" s="21"/>
      <c r="AR646" s="21"/>
      <c r="AS646" s="21"/>
      <c r="AT646" s="21"/>
      <c r="AU646" s="21"/>
      <c r="AV646" s="21"/>
      <c r="AW646" s="21"/>
      <c r="AX646" s="21"/>
      <c r="AY646" s="21"/>
      <c r="AZ646" s="21"/>
      <c r="BA646" s="21"/>
      <c r="BB646" s="21"/>
      <c r="BC646" s="21"/>
      <c r="BD646" s="21"/>
      <c r="BE646" s="21"/>
      <c r="BF646" s="23"/>
      <c r="BG646" s="21"/>
      <c r="BH646" s="21"/>
      <c r="BI646" s="21"/>
      <c r="BJ646" s="21"/>
      <c r="BK646" s="23"/>
      <c r="BL646" s="21"/>
      <c r="BM646" s="21"/>
      <c r="BN646" s="24"/>
      <c r="BO646" s="25"/>
      <c r="BP646" s="26"/>
    </row>
    <row r="647" spans="1:74" s="22" customFormat="1" ht="167.25" customHeight="1" x14ac:dyDescent="0.25">
      <c r="A647" s="17"/>
      <c r="B647" s="18"/>
      <c r="C647" s="19"/>
      <c r="D647" s="19"/>
      <c r="E647" s="20"/>
      <c r="F647" s="18"/>
      <c r="G647" s="18"/>
      <c r="H647" s="18"/>
      <c r="I647" s="18"/>
      <c r="J647" s="18"/>
      <c r="K647" s="18"/>
      <c r="L647" s="20"/>
      <c r="M647" s="21"/>
      <c r="N647" s="23"/>
      <c r="O647" s="23"/>
      <c r="P647" s="28"/>
      <c r="Q647" s="28"/>
      <c r="R647" s="28"/>
      <c r="S647" s="28"/>
      <c r="T647" s="28"/>
      <c r="U647" s="21"/>
      <c r="V647" s="21"/>
      <c r="W647" s="21"/>
      <c r="X647" s="21"/>
      <c r="Y647" s="21"/>
      <c r="Z647" s="21"/>
      <c r="AA647" s="21"/>
      <c r="AB647" s="21"/>
      <c r="AC647" s="21"/>
      <c r="AD647" s="21"/>
      <c r="AE647" s="21"/>
      <c r="AF647" s="21"/>
      <c r="AG647" s="21"/>
      <c r="AH647" s="21"/>
      <c r="AI647" s="21"/>
      <c r="AJ647" s="21"/>
      <c r="AK647" s="21"/>
      <c r="AL647" s="21"/>
      <c r="AM647" s="21"/>
      <c r="AN647" s="21"/>
      <c r="AO647" s="21"/>
      <c r="AP647" s="21"/>
      <c r="AQ647" s="21"/>
      <c r="AR647" s="21"/>
      <c r="AS647" s="21"/>
      <c r="AT647" s="21"/>
      <c r="AU647" s="21"/>
      <c r="AV647" s="21"/>
      <c r="AW647" s="21"/>
      <c r="AX647" s="21"/>
      <c r="AY647" s="21"/>
      <c r="AZ647" s="21"/>
      <c r="BA647" s="21"/>
      <c r="BB647" s="21"/>
      <c r="BC647" s="21"/>
      <c r="BD647" s="21"/>
      <c r="BE647" s="21"/>
      <c r="BF647" s="23"/>
      <c r="BG647" s="21"/>
      <c r="BH647" s="21"/>
      <c r="BI647" s="21"/>
      <c r="BJ647" s="21"/>
      <c r="BK647" s="23"/>
      <c r="BL647" s="21"/>
      <c r="BM647" s="21"/>
      <c r="BN647" s="24"/>
      <c r="BO647" s="25"/>
      <c r="BP647" s="26"/>
    </row>
    <row r="648" spans="1:74" s="22" customFormat="1" ht="372" customHeight="1" x14ac:dyDescent="0.25">
      <c r="A648" s="17"/>
      <c r="B648" s="18"/>
      <c r="C648" s="19"/>
      <c r="D648" s="19"/>
      <c r="E648" s="20"/>
      <c r="F648" s="18"/>
      <c r="G648" s="18"/>
      <c r="H648" s="18"/>
      <c r="I648" s="18"/>
      <c r="J648" s="18"/>
      <c r="K648" s="18"/>
      <c r="L648" s="20"/>
      <c r="M648" s="21"/>
      <c r="N648" s="18"/>
      <c r="O648" s="18"/>
      <c r="P648" s="18"/>
      <c r="Q648" s="18"/>
      <c r="R648" s="18"/>
      <c r="S648" s="18"/>
      <c r="T648" s="18"/>
      <c r="U648" s="21"/>
      <c r="V648" s="21"/>
      <c r="W648" s="21"/>
      <c r="X648" s="21"/>
      <c r="Y648" s="21"/>
      <c r="Z648" s="21"/>
      <c r="AA648" s="21"/>
      <c r="AB648" s="21"/>
      <c r="AC648" s="21"/>
      <c r="AD648" s="21"/>
      <c r="AE648" s="21"/>
      <c r="AF648" s="21"/>
      <c r="AG648" s="21"/>
      <c r="AH648" s="21"/>
      <c r="AI648" s="21"/>
      <c r="AJ648" s="21"/>
      <c r="AK648" s="21"/>
      <c r="AL648" s="21"/>
      <c r="AM648" s="21"/>
      <c r="AN648" s="21"/>
      <c r="AO648" s="21"/>
      <c r="AP648" s="21"/>
      <c r="AQ648" s="21"/>
      <c r="AR648" s="21"/>
      <c r="AS648" s="21"/>
      <c r="AT648" s="21"/>
      <c r="AU648" s="21"/>
      <c r="AV648" s="21"/>
      <c r="AW648" s="21"/>
      <c r="AX648" s="21"/>
      <c r="AY648" s="21"/>
      <c r="AZ648" s="21"/>
      <c r="BA648" s="21"/>
      <c r="BB648" s="21"/>
      <c r="BC648" s="21"/>
      <c r="BD648" s="21"/>
      <c r="BE648" s="21"/>
      <c r="BF648" s="21"/>
      <c r="BG648" s="21"/>
      <c r="BH648" s="21"/>
      <c r="BI648" s="21"/>
      <c r="BJ648" s="21"/>
      <c r="BK648" s="21"/>
      <c r="BL648" s="21"/>
      <c r="BM648" s="21"/>
      <c r="BN648" s="24"/>
      <c r="BO648" s="21"/>
      <c r="BP648" s="21"/>
      <c r="BQ648" s="21"/>
      <c r="BR648" s="21"/>
    </row>
    <row r="649" spans="1:74" s="22" customFormat="1" ht="257.25" customHeight="1" x14ac:dyDescent="0.25">
      <c r="A649" s="17"/>
      <c r="B649" s="18"/>
      <c r="C649" s="19"/>
      <c r="D649" s="19"/>
      <c r="E649" s="20"/>
      <c r="F649" s="18"/>
      <c r="G649" s="18"/>
      <c r="H649" s="18"/>
      <c r="I649" s="18"/>
      <c r="J649" s="18"/>
      <c r="K649" s="18"/>
      <c r="L649" s="20"/>
      <c r="M649" s="21"/>
      <c r="N649" s="18"/>
      <c r="O649" s="18"/>
      <c r="P649" s="27"/>
      <c r="Q649" s="27"/>
      <c r="R649" s="27"/>
      <c r="S649" s="27"/>
      <c r="T649" s="21"/>
      <c r="U649" s="21"/>
      <c r="V649" s="21"/>
      <c r="W649" s="21"/>
      <c r="X649" s="21"/>
      <c r="Y649" s="21"/>
      <c r="Z649" s="21"/>
      <c r="AA649" s="21"/>
      <c r="AB649" s="21"/>
      <c r="AC649" s="21"/>
      <c r="AD649" s="21"/>
      <c r="AE649" s="21"/>
      <c r="AF649" s="21"/>
      <c r="AG649" s="21"/>
      <c r="AH649" s="21"/>
      <c r="AI649" s="21"/>
      <c r="AJ649" s="21"/>
      <c r="AK649" s="21"/>
      <c r="AL649" s="21"/>
      <c r="AM649" s="21"/>
      <c r="AN649" s="21"/>
      <c r="AO649" s="21"/>
      <c r="AP649" s="21"/>
      <c r="AQ649" s="21"/>
      <c r="AR649" s="21"/>
      <c r="AS649" s="21"/>
      <c r="AT649" s="21"/>
      <c r="AU649" s="21"/>
      <c r="AV649" s="21"/>
      <c r="AW649" s="21"/>
      <c r="AX649" s="21"/>
      <c r="AY649" s="21"/>
      <c r="AZ649" s="21"/>
      <c r="BA649" s="21"/>
      <c r="BB649" s="21"/>
      <c r="BC649" s="21"/>
      <c r="BD649" s="21"/>
      <c r="BE649" s="21"/>
      <c r="BF649" s="21"/>
      <c r="BG649" s="21"/>
      <c r="BH649" s="21"/>
      <c r="BI649" s="21"/>
      <c r="BJ649" s="21"/>
      <c r="BK649" s="21"/>
      <c r="BL649" s="21"/>
      <c r="BM649" s="21"/>
      <c r="BN649" s="24"/>
      <c r="BO649" s="21"/>
      <c r="BP649" s="21"/>
      <c r="BQ649" s="21"/>
      <c r="BR649" s="21"/>
    </row>
    <row r="650" spans="1:74" s="22" customFormat="1" ht="254.25" customHeight="1" x14ac:dyDescent="0.25">
      <c r="A650" s="17"/>
      <c r="B650" s="18"/>
      <c r="C650" s="19"/>
      <c r="D650" s="19"/>
      <c r="E650" s="20"/>
      <c r="F650" s="18"/>
      <c r="G650" s="18"/>
      <c r="H650" s="18"/>
      <c r="I650" s="18"/>
      <c r="J650" s="18"/>
      <c r="K650" s="18"/>
      <c r="L650" s="20"/>
      <c r="M650" s="21"/>
      <c r="N650" s="18"/>
      <c r="O650" s="18"/>
      <c r="P650" s="27"/>
      <c r="Q650" s="27"/>
      <c r="R650" s="27"/>
      <c r="S650" s="27"/>
      <c r="T650" s="21"/>
      <c r="U650" s="21"/>
      <c r="V650" s="21"/>
      <c r="W650" s="21"/>
      <c r="X650" s="21"/>
      <c r="Y650" s="21"/>
      <c r="Z650" s="21"/>
      <c r="AA650" s="21"/>
      <c r="AB650" s="21"/>
      <c r="AC650" s="21"/>
      <c r="AD650" s="21"/>
      <c r="AE650" s="21"/>
      <c r="AF650" s="21"/>
      <c r="AG650" s="21"/>
      <c r="AH650" s="21"/>
      <c r="AI650" s="21"/>
      <c r="AJ650" s="21"/>
      <c r="AK650" s="21"/>
      <c r="AL650" s="21"/>
      <c r="AM650" s="21"/>
      <c r="AN650" s="21"/>
      <c r="AO650" s="21"/>
      <c r="AP650" s="21"/>
      <c r="AQ650" s="21"/>
      <c r="AR650" s="21"/>
      <c r="AS650" s="21"/>
      <c r="AT650" s="21"/>
      <c r="AU650" s="21"/>
      <c r="AV650" s="21"/>
      <c r="AW650" s="21"/>
      <c r="AX650" s="21"/>
      <c r="AY650" s="21"/>
      <c r="AZ650" s="21"/>
      <c r="BA650" s="21"/>
      <c r="BB650" s="21"/>
      <c r="BC650" s="21"/>
      <c r="BD650" s="21"/>
      <c r="BE650" s="21"/>
      <c r="BF650" s="21"/>
      <c r="BG650" s="21"/>
      <c r="BH650" s="21"/>
      <c r="BI650" s="21"/>
      <c r="BJ650" s="21"/>
      <c r="BK650" s="21"/>
      <c r="BL650" s="21"/>
      <c r="BM650" s="21"/>
      <c r="BN650" s="24"/>
      <c r="BO650" s="21"/>
      <c r="BP650" s="21"/>
      <c r="BQ650" s="21"/>
      <c r="BR650" s="21"/>
    </row>
    <row r="651" spans="1:74" s="22" customFormat="1" ht="319.5" customHeight="1" x14ac:dyDescent="0.25">
      <c r="A651" s="17"/>
      <c r="B651" s="18"/>
      <c r="C651" s="19"/>
      <c r="D651" s="19"/>
      <c r="E651" s="20"/>
      <c r="F651" s="18"/>
      <c r="G651" s="18"/>
      <c r="H651" s="18"/>
      <c r="I651" s="18"/>
      <c r="J651" s="18"/>
      <c r="K651" s="18"/>
      <c r="L651" s="20"/>
      <c r="M651" s="21"/>
      <c r="N651" s="23"/>
      <c r="O651" s="23"/>
      <c r="P651" s="23"/>
      <c r="Q651" s="23"/>
      <c r="R651" s="23"/>
      <c r="S651" s="23"/>
      <c r="T651" s="28"/>
      <c r="U651" s="21"/>
      <c r="V651" s="21"/>
      <c r="W651" s="21"/>
      <c r="X651" s="21"/>
      <c r="Y651" s="21"/>
      <c r="Z651" s="21"/>
      <c r="AA651" s="21"/>
      <c r="AB651" s="21"/>
      <c r="AC651" s="21"/>
      <c r="AD651" s="21"/>
      <c r="AE651" s="21"/>
      <c r="AF651" s="21"/>
      <c r="AG651" s="21"/>
      <c r="AH651" s="21"/>
      <c r="AI651" s="21"/>
      <c r="AJ651" s="21"/>
      <c r="AK651" s="21"/>
      <c r="AL651" s="21"/>
      <c r="AM651" s="21"/>
      <c r="AN651" s="21"/>
      <c r="AO651" s="21"/>
      <c r="AP651" s="21"/>
      <c r="AQ651" s="21"/>
      <c r="AR651" s="21"/>
      <c r="AS651" s="21"/>
      <c r="AT651" s="21"/>
      <c r="AU651" s="21"/>
      <c r="AV651" s="21"/>
      <c r="AW651" s="21"/>
      <c r="AX651" s="21"/>
      <c r="AY651" s="21"/>
      <c r="AZ651" s="21"/>
      <c r="BA651" s="21"/>
      <c r="BB651" s="21"/>
      <c r="BC651" s="21"/>
      <c r="BD651" s="21"/>
      <c r="BE651" s="21"/>
      <c r="BF651" s="21"/>
      <c r="BG651" s="21"/>
      <c r="BH651" s="21"/>
      <c r="BI651" s="21"/>
      <c r="BJ651" s="21"/>
      <c r="BK651" s="21"/>
      <c r="BL651" s="21"/>
      <c r="BM651" s="21"/>
      <c r="BN651" s="24"/>
      <c r="BO651" s="21"/>
      <c r="BP651" s="21"/>
      <c r="BQ651" s="21"/>
      <c r="BR651" s="21"/>
    </row>
    <row r="652" spans="1:74" s="22" customFormat="1" ht="409.6" customHeight="1" x14ac:dyDescent="0.25">
      <c r="A652" s="17"/>
      <c r="B652" s="18"/>
      <c r="C652" s="19"/>
      <c r="D652" s="19"/>
      <c r="E652" s="20"/>
      <c r="F652" s="18"/>
      <c r="G652" s="18"/>
      <c r="H652" s="18"/>
      <c r="I652" s="18"/>
      <c r="J652" s="18"/>
      <c r="K652" s="18"/>
      <c r="L652" s="18"/>
      <c r="M652" s="18"/>
      <c r="N652" s="28"/>
      <c r="O652" s="18"/>
      <c r="P652" s="28"/>
      <c r="Q652" s="28"/>
      <c r="R652" s="28"/>
      <c r="S652" s="28"/>
      <c r="T652" s="28"/>
      <c r="U652" s="21"/>
      <c r="V652" s="21"/>
      <c r="W652" s="21"/>
      <c r="X652" s="21"/>
      <c r="Y652" s="21"/>
      <c r="Z652" s="21"/>
      <c r="AA652" s="21"/>
      <c r="AB652" s="21"/>
      <c r="AC652" s="21"/>
      <c r="AD652" s="21"/>
      <c r="AE652" s="21"/>
      <c r="AF652" s="21"/>
      <c r="AG652" s="21"/>
      <c r="AH652" s="21"/>
      <c r="AI652" s="21"/>
      <c r="AJ652" s="21"/>
      <c r="AK652" s="21"/>
      <c r="AL652" s="21"/>
      <c r="AM652" s="21"/>
      <c r="AN652" s="21"/>
      <c r="AO652" s="21"/>
      <c r="AP652" s="21"/>
      <c r="AQ652" s="21"/>
      <c r="AR652" s="21"/>
      <c r="AS652" s="21"/>
      <c r="AT652" s="21"/>
      <c r="AU652" s="21"/>
      <c r="AV652" s="21"/>
      <c r="AW652" s="21"/>
      <c r="AX652" s="21"/>
      <c r="AY652" s="21"/>
      <c r="AZ652" s="21"/>
      <c r="BA652" s="21"/>
      <c r="BB652" s="21"/>
      <c r="BC652" s="21"/>
      <c r="BD652" s="21"/>
      <c r="BE652" s="21"/>
      <c r="BF652" s="21"/>
      <c r="BG652" s="21"/>
      <c r="BH652" s="21"/>
      <c r="BI652" s="21"/>
      <c r="BJ652" s="21"/>
      <c r="BK652" s="21"/>
      <c r="BL652" s="21"/>
      <c r="BM652" s="21"/>
      <c r="BN652" s="24"/>
      <c r="BO652" s="21"/>
      <c r="BP652" s="21"/>
      <c r="BQ652" s="21"/>
      <c r="BR652" s="21"/>
    </row>
    <row r="653" spans="1:74" s="22" customFormat="1" ht="141.75" customHeight="1" x14ac:dyDescent="0.25">
      <c r="A653" s="17"/>
      <c r="B653" s="18"/>
      <c r="C653" s="19"/>
      <c r="D653" s="19"/>
      <c r="E653" s="20"/>
      <c r="F653" s="18"/>
      <c r="G653" s="18"/>
      <c r="H653" s="18"/>
      <c r="I653" s="18"/>
      <c r="J653" s="18"/>
      <c r="K653" s="18"/>
      <c r="L653" s="20"/>
      <c r="M653" s="21"/>
      <c r="N653" s="23"/>
      <c r="O653" s="23"/>
      <c r="P653" s="23"/>
      <c r="Q653" s="23"/>
      <c r="R653" s="23"/>
      <c r="S653" s="23"/>
      <c r="T653" s="28"/>
      <c r="U653" s="21"/>
      <c r="V653" s="21"/>
      <c r="W653" s="21"/>
      <c r="X653" s="21"/>
      <c r="Y653" s="21"/>
      <c r="Z653" s="21"/>
      <c r="AA653" s="21"/>
      <c r="AB653" s="21"/>
      <c r="AC653" s="21"/>
      <c r="AD653" s="21"/>
      <c r="AE653" s="21"/>
      <c r="AF653" s="21"/>
      <c r="AG653" s="21"/>
      <c r="AH653" s="21"/>
      <c r="AI653" s="21"/>
      <c r="AJ653" s="21"/>
      <c r="AK653" s="21"/>
      <c r="AL653" s="21"/>
      <c r="AM653" s="21"/>
      <c r="AN653" s="21"/>
      <c r="AO653" s="21"/>
      <c r="AP653" s="21"/>
      <c r="AQ653" s="21"/>
      <c r="AR653" s="21"/>
      <c r="AS653" s="21"/>
      <c r="AT653" s="21"/>
      <c r="AU653" s="21"/>
      <c r="AV653" s="21"/>
      <c r="AW653" s="21"/>
      <c r="AX653" s="21"/>
      <c r="AY653" s="21"/>
      <c r="AZ653" s="21"/>
      <c r="BA653" s="21"/>
      <c r="BB653" s="21"/>
      <c r="BC653" s="21"/>
      <c r="BD653" s="21"/>
      <c r="BE653" s="21"/>
      <c r="BF653" s="21"/>
      <c r="BG653" s="21"/>
      <c r="BH653" s="21"/>
      <c r="BI653" s="21"/>
      <c r="BJ653" s="21"/>
      <c r="BK653" s="21"/>
      <c r="BL653" s="21"/>
      <c r="BM653" s="21"/>
      <c r="BN653" s="24"/>
      <c r="BO653" s="21"/>
      <c r="BP653" s="21"/>
      <c r="BQ653" s="21"/>
      <c r="BR653" s="21"/>
    </row>
    <row r="654" spans="1:74" s="22" customFormat="1" ht="141.75" customHeight="1" x14ac:dyDescent="0.25">
      <c r="A654" s="17"/>
      <c r="B654" s="18"/>
      <c r="C654" s="19"/>
      <c r="D654" s="19"/>
      <c r="E654" s="20"/>
      <c r="F654" s="18"/>
      <c r="G654" s="18"/>
      <c r="H654" s="18"/>
      <c r="I654" s="18"/>
      <c r="J654" s="18"/>
      <c r="K654" s="18"/>
      <c r="L654" s="20"/>
      <c r="M654" s="18"/>
      <c r="N654" s="23"/>
      <c r="O654" s="23"/>
      <c r="P654" s="23"/>
      <c r="Q654" s="23"/>
      <c r="R654" s="23"/>
      <c r="S654" s="23"/>
      <c r="T654" s="23"/>
      <c r="U654" s="21"/>
      <c r="V654" s="21"/>
      <c r="W654" s="21"/>
      <c r="X654" s="21"/>
      <c r="Y654" s="21"/>
      <c r="Z654" s="21"/>
      <c r="AA654" s="21"/>
      <c r="AB654" s="21"/>
      <c r="AC654" s="21"/>
      <c r="AD654" s="21"/>
      <c r="AE654" s="21"/>
      <c r="AF654" s="21"/>
      <c r="AG654" s="21"/>
      <c r="AH654" s="21"/>
      <c r="AI654" s="21"/>
      <c r="AJ654" s="21"/>
      <c r="AK654" s="21"/>
      <c r="AL654" s="21"/>
      <c r="AM654" s="21"/>
      <c r="AN654" s="21"/>
      <c r="AO654" s="21"/>
      <c r="AP654" s="21"/>
      <c r="AQ654" s="21"/>
      <c r="AR654" s="21"/>
      <c r="AS654" s="21"/>
      <c r="AT654" s="21"/>
      <c r="AU654" s="21"/>
      <c r="AV654" s="21"/>
      <c r="AW654" s="21"/>
      <c r="AX654" s="21"/>
      <c r="AY654" s="21"/>
      <c r="AZ654" s="21"/>
      <c r="BA654" s="21"/>
      <c r="BB654" s="21"/>
      <c r="BC654" s="21"/>
      <c r="BD654" s="21"/>
      <c r="BE654" s="21"/>
      <c r="BF654" s="21"/>
      <c r="BG654" s="21"/>
      <c r="BH654" s="21"/>
      <c r="BI654" s="21"/>
      <c r="BJ654" s="21"/>
      <c r="BK654" s="21"/>
      <c r="BL654" s="21"/>
      <c r="BM654" s="21"/>
      <c r="BN654" s="24"/>
      <c r="BO654" s="21"/>
      <c r="BP654" s="21"/>
      <c r="BQ654" s="21"/>
      <c r="BR654" s="21"/>
    </row>
    <row r="655" spans="1:74" s="22" customFormat="1" ht="292.5" customHeight="1" x14ac:dyDescent="0.25">
      <c r="A655" s="17"/>
      <c r="B655" s="18"/>
      <c r="C655" s="19"/>
      <c r="D655" s="19"/>
      <c r="E655" s="20"/>
      <c r="F655" s="18"/>
      <c r="G655" s="18"/>
      <c r="H655" s="18"/>
      <c r="I655" s="18"/>
      <c r="J655" s="18"/>
      <c r="K655" s="18"/>
      <c r="L655" s="20"/>
      <c r="M655" s="21"/>
      <c r="N655" s="27"/>
      <c r="O655" s="18"/>
      <c r="P655" s="27"/>
      <c r="Q655" s="27"/>
      <c r="R655" s="27"/>
      <c r="S655" s="27"/>
      <c r="T655" s="27"/>
      <c r="U655" s="21"/>
      <c r="V655" s="21"/>
      <c r="W655" s="21"/>
      <c r="X655" s="21"/>
      <c r="Y655" s="21"/>
      <c r="Z655" s="21"/>
      <c r="AA655" s="21"/>
      <c r="AB655" s="21"/>
      <c r="AC655" s="21"/>
      <c r="AD655" s="21"/>
      <c r="AE655" s="21"/>
      <c r="AF655" s="21"/>
      <c r="AG655" s="21"/>
      <c r="AH655" s="21"/>
      <c r="AI655" s="21"/>
      <c r="AJ655" s="21"/>
      <c r="AK655" s="21"/>
      <c r="AL655" s="21"/>
      <c r="AM655" s="21"/>
      <c r="AN655" s="21"/>
      <c r="AO655" s="21"/>
      <c r="AP655" s="21"/>
      <c r="AQ655" s="21"/>
      <c r="AR655" s="21"/>
      <c r="AS655" s="21"/>
      <c r="AT655" s="21"/>
      <c r="AU655" s="21"/>
      <c r="AV655" s="21"/>
      <c r="AW655" s="21"/>
      <c r="AX655" s="21"/>
      <c r="AY655" s="21"/>
      <c r="AZ655" s="21"/>
      <c r="BA655" s="21"/>
      <c r="BB655" s="21"/>
      <c r="BC655" s="21"/>
      <c r="BD655" s="21"/>
      <c r="BE655" s="21"/>
      <c r="BF655" s="21"/>
      <c r="BG655" s="21"/>
      <c r="BH655" s="21"/>
      <c r="BI655" s="21"/>
      <c r="BJ655" s="21"/>
      <c r="BK655" s="21"/>
      <c r="BL655" s="21"/>
      <c r="BM655" s="21"/>
      <c r="BN655" s="24"/>
      <c r="BO655" s="21"/>
      <c r="BP655" s="21"/>
      <c r="BQ655" s="21"/>
      <c r="BR655" s="24"/>
      <c r="BS655" s="25"/>
      <c r="BT655" s="26"/>
    </row>
    <row r="656" spans="1:74" s="22" customFormat="1" ht="177" customHeight="1" x14ac:dyDescent="0.25">
      <c r="A656" s="17"/>
      <c r="B656" s="18"/>
      <c r="C656" s="19"/>
      <c r="D656" s="19"/>
      <c r="E656" s="20"/>
      <c r="F656" s="18"/>
      <c r="G656" s="18"/>
      <c r="H656" s="18"/>
      <c r="I656" s="18"/>
      <c r="J656" s="18"/>
      <c r="K656" s="18"/>
      <c r="L656" s="20"/>
      <c r="M656" s="21"/>
      <c r="N656" s="18"/>
      <c r="O656" s="18"/>
      <c r="P656" s="27"/>
      <c r="Q656" s="27"/>
      <c r="R656" s="27"/>
      <c r="S656" s="27"/>
      <c r="T656" s="21"/>
      <c r="U656" s="21"/>
      <c r="V656" s="21"/>
      <c r="W656" s="21"/>
      <c r="X656" s="21"/>
      <c r="Y656" s="21"/>
      <c r="Z656" s="21"/>
      <c r="AA656" s="21"/>
      <c r="AB656" s="21"/>
      <c r="AC656" s="21"/>
      <c r="AD656" s="21"/>
      <c r="AE656" s="21"/>
      <c r="AF656" s="21"/>
      <c r="AG656" s="21"/>
      <c r="AH656" s="21"/>
      <c r="AI656" s="21"/>
      <c r="AJ656" s="21"/>
      <c r="AK656" s="21"/>
      <c r="AL656" s="21"/>
      <c r="AM656" s="21"/>
      <c r="AN656" s="21"/>
      <c r="AO656" s="21"/>
      <c r="AP656" s="21"/>
      <c r="AQ656" s="21"/>
      <c r="AR656" s="21"/>
      <c r="AS656" s="21"/>
      <c r="AT656" s="21"/>
      <c r="AU656" s="21"/>
      <c r="AV656" s="21"/>
      <c r="AW656" s="21"/>
      <c r="AX656" s="21"/>
      <c r="AY656" s="21"/>
      <c r="AZ656" s="21"/>
      <c r="BA656" s="21"/>
      <c r="BB656" s="21"/>
      <c r="BC656" s="21"/>
      <c r="BD656" s="21"/>
      <c r="BE656" s="21"/>
      <c r="BF656" s="21"/>
      <c r="BG656" s="21"/>
      <c r="BH656" s="21"/>
      <c r="BI656" s="21"/>
      <c r="BJ656" s="21"/>
      <c r="BK656" s="21"/>
      <c r="BL656" s="21"/>
      <c r="BM656" s="21"/>
      <c r="BN656" s="21"/>
      <c r="BO656" s="21"/>
      <c r="BP656" s="21"/>
      <c r="BQ656" s="21"/>
      <c r="BR656" s="24"/>
      <c r="BS656" s="25"/>
      <c r="BT656" s="26"/>
    </row>
    <row r="657" spans="1:7" x14ac:dyDescent="0.45">
      <c r="A657" s="17"/>
      <c r="B657" s="18"/>
      <c r="C657" s="19"/>
      <c r="D657" s="19"/>
      <c r="E657" s="20"/>
      <c r="F657" s="18"/>
      <c r="G657" s="18"/>
    </row>
  </sheetData>
  <autoFilter ref="A2:BV98"/>
  <mergeCells count="18">
    <mergeCell ref="I34:I35"/>
    <mergeCell ref="J34:J35"/>
    <mergeCell ref="A1:R1"/>
    <mergeCell ref="J13:J14"/>
    <mergeCell ref="L123:L124"/>
    <mergeCell ref="L372:L373"/>
    <mergeCell ref="I3:I4"/>
    <mergeCell ref="I5:I6"/>
    <mergeCell ref="I7:I8"/>
    <mergeCell ref="I13:I14"/>
    <mergeCell ref="I15:I16"/>
    <mergeCell ref="I18:I19"/>
    <mergeCell ref="I21:I23"/>
    <mergeCell ref="J21:J23"/>
    <mergeCell ref="I24:I28"/>
    <mergeCell ref="J24:J28"/>
    <mergeCell ref="I32:I33"/>
    <mergeCell ref="J32:J33"/>
  </mergeCells>
  <pageMargins left="0" right="0" top="0" bottom="0" header="0" footer="0"/>
  <pageSetup paperSize="9" scale="11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2017-12-26T11:34:19Z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