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tabRatio="592" firstSheet="1" activeTab="1"/>
  </bookViews>
  <sheets>
    <sheet name="87_лот_(Всего)" sheetId="2" state="hidden" r:id="rId1"/>
    <sheet name="109_Юго-запад_от 15 до 150" sheetId="8" r:id="rId2"/>
    <sheet name="Лист1" sheetId="14" r:id="rId3"/>
  </sheets>
  <definedNames>
    <definedName name="_xlnm._FilterDatabase" localSheetId="1" hidden="1">'109_Юго-запад_от 15 до 150'!$A$2:$BV$61</definedName>
    <definedName name="_xlnm._FilterDatabase" localSheetId="0" hidden="1">'87_лот_(Всего)'!$A$2:$BT$2</definedName>
    <definedName name="_xlnm.Print_Titles" localSheetId="1">'109_Юго-запад_от 15 до 150'!$2:$2</definedName>
    <definedName name="_xlnm.Print_Titles" localSheetId="0">'87_лот_(Всего)'!$2:$2</definedName>
    <definedName name="_xlnm.Print_Area" localSheetId="1">'109_Юго-запад_от 15 до 150'!$A$1:$BO$14</definedName>
    <definedName name="_xlnm.Print_Area" localSheetId="0">'87_лот_(Всего)'!$A$1:$BM$86</definedName>
  </definedNames>
  <calcPr calcId="145621"/>
</workbook>
</file>

<file path=xl/calcChain.xml><?xml version="1.0" encoding="utf-8"?>
<calcChain xmlns="http://schemas.openxmlformats.org/spreadsheetml/2006/main">
  <c r="U9" i="8" l="1"/>
  <c r="V9" i="8"/>
  <c r="W9" i="8"/>
  <c r="X9" i="8"/>
  <c r="Y9" i="8"/>
  <c r="Z9" i="8"/>
  <c r="AA9" i="8"/>
  <c r="AB9" i="8"/>
  <c r="AC9" i="8"/>
  <c r="AD9" i="8"/>
  <c r="AE9" i="8"/>
  <c r="AF9" i="8"/>
  <c r="AG9" i="8"/>
  <c r="AH9" i="8"/>
  <c r="AI9" i="8"/>
  <c r="AJ9" i="8"/>
  <c r="AK9" i="8"/>
  <c r="AL9" i="8"/>
  <c r="AN9" i="8"/>
  <c r="AP9" i="8"/>
  <c r="AQ9" i="8"/>
  <c r="AR9" i="8"/>
  <c r="AT9" i="8"/>
  <c r="AU9" i="8"/>
  <c r="AV9" i="8"/>
  <c r="AW9" i="8"/>
  <c r="AX9" i="8"/>
  <c r="AY9" i="8"/>
  <c r="AZ9" i="8"/>
  <c r="BA9" i="8"/>
  <c r="BB9" i="8"/>
  <c r="BC9" i="8"/>
  <c r="BD9" i="8"/>
  <c r="BE9" i="8"/>
  <c r="BF9" i="8"/>
  <c r="BG9" i="8"/>
  <c r="BH9" i="8"/>
  <c r="BI9" i="8"/>
  <c r="BJ9" i="8"/>
  <c r="BK9" i="8"/>
  <c r="BL9" i="8"/>
  <c r="BM9" i="8"/>
  <c r="O9" i="8"/>
  <c r="P9" i="8"/>
  <c r="Q9" i="8"/>
  <c r="R9" i="8"/>
  <c r="S9" i="8"/>
  <c r="T9" i="8"/>
  <c r="N9" i="8"/>
  <c r="BR61" i="8" l="1"/>
  <c r="BS61" i="8" s="1"/>
  <c r="BR60" i="8"/>
  <c r="BS60" i="8" s="1"/>
  <c r="BR59" i="8"/>
  <c r="BS59" i="8" s="1"/>
  <c r="BR58" i="8"/>
  <c r="BS58" i="8" s="1"/>
  <c r="BR57" i="8"/>
  <c r="BS57" i="8" s="1"/>
  <c r="BR56" i="8"/>
  <c r="BS56" i="8" s="1"/>
  <c r="BR55" i="8"/>
  <c r="BS55" i="8" s="1"/>
  <c r="BR54" i="8"/>
  <c r="BS54" i="8" s="1"/>
  <c r="BR53" i="8"/>
  <c r="BS53" i="8" s="1"/>
  <c r="BR52" i="8"/>
  <c r="BS52" i="8" s="1"/>
  <c r="BR51" i="8"/>
  <c r="BS51" i="8" s="1"/>
  <c r="BR50" i="8"/>
  <c r="BS50" i="8" s="1"/>
  <c r="BR49" i="8"/>
  <c r="BS49" i="8" s="1"/>
  <c r="BR48" i="8"/>
  <c r="BS48" i="8" s="1"/>
  <c r="BR47" i="8"/>
  <c r="BS47" i="8" s="1"/>
  <c r="BR46" i="8"/>
  <c r="BS46" i="8" s="1"/>
  <c r="BM46" i="8"/>
  <c r="BR45" i="8"/>
  <c r="BS45" i="8" s="1"/>
  <c r="BM45" i="8"/>
  <c r="BR44" i="8"/>
  <c r="BS44" i="8" s="1"/>
  <c r="BM44" i="8"/>
  <c r="BR43" i="8"/>
  <c r="BS43" i="8" s="1"/>
  <c r="BM43" i="8"/>
  <c r="BR42" i="8"/>
  <c r="BS42" i="8" s="1"/>
  <c r="BM42" i="8"/>
  <c r="BR41" i="8"/>
  <c r="BS41" i="8" s="1"/>
  <c r="BM41" i="8"/>
  <c r="BR40" i="8"/>
  <c r="BS40" i="8" s="1"/>
  <c r="BM40" i="8"/>
  <c r="BR39" i="8"/>
  <c r="BS39" i="8" s="1"/>
  <c r="BM39" i="8"/>
  <c r="BR38" i="8"/>
  <c r="BS38" i="8" s="1"/>
  <c r="BM38" i="8"/>
  <c r="BR37" i="8"/>
  <c r="BS37" i="8" s="1"/>
  <c r="BM37" i="8"/>
  <c r="BR36" i="8"/>
  <c r="BS36" i="8" s="1"/>
  <c r="BM36" i="8"/>
  <c r="BR35" i="8"/>
  <c r="BS35" i="8" s="1"/>
  <c r="BM35" i="8"/>
  <c r="BR34" i="8"/>
  <c r="BS34" i="8" s="1"/>
  <c r="BM34" i="8"/>
  <c r="BR33" i="8"/>
  <c r="BS33" i="8" s="1"/>
  <c r="BM33" i="8"/>
  <c r="BR32" i="8"/>
  <c r="BS32" i="8" s="1"/>
  <c r="BM32" i="8"/>
  <c r="BR31" i="8"/>
  <c r="BS31" i="8" s="1"/>
  <c r="BM31" i="8"/>
  <c r="BR30" i="8"/>
  <c r="BS30" i="8" s="1"/>
  <c r="BM30" i="8"/>
  <c r="BR29" i="8"/>
  <c r="BS29" i="8" s="1"/>
  <c r="BM29" i="8"/>
  <c r="BR28" i="8"/>
  <c r="BS28" i="8" s="1"/>
  <c r="BM28" i="8"/>
  <c r="BR27" i="8"/>
  <c r="BS27" i="8" s="1"/>
  <c r="BM27" i="8"/>
  <c r="BR26" i="8"/>
  <c r="BS26" i="8" s="1"/>
  <c r="BM26" i="8"/>
  <c r="BR25" i="8"/>
  <c r="BS25" i="8" s="1"/>
  <c r="BM25" i="8"/>
  <c r="BR24" i="8"/>
  <c r="BS24" i="8" s="1"/>
  <c r="BM24" i="8"/>
  <c r="BR23" i="8"/>
  <c r="BS23" i="8" s="1"/>
  <c r="BM23" i="8"/>
  <c r="BR22" i="8"/>
  <c r="BS22" i="8" s="1"/>
  <c r="BM22" i="8"/>
  <c r="BR21" i="8"/>
  <c r="BS21" i="8" s="1"/>
  <c r="BM21" i="8"/>
  <c r="BR20" i="8"/>
  <c r="BS20" i="8" s="1"/>
  <c r="BM20" i="8"/>
  <c r="BR19" i="8"/>
  <c r="BS19" i="8" s="1"/>
  <c r="BM19" i="8"/>
  <c r="BR18" i="8"/>
  <c r="BS18" i="8" s="1"/>
  <c r="BM18" i="8"/>
  <c r="BR17" i="8"/>
  <c r="BS17" i="8" s="1"/>
  <c r="BM17" i="8"/>
  <c r="BR16" i="8"/>
  <c r="BS16" i="8" s="1"/>
  <c r="BM16" i="8"/>
  <c r="BR15" i="8"/>
  <c r="BS15" i="8" s="1"/>
  <c r="BM15" i="8"/>
  <c r="BR14" i="8"/>
  <c r="BS14" i="8" s="1"/>
  <c r="BR13" i="8"/>
  <c r="BS13" i="8" s="1"/>
  <c r="BR12" i="8"/>
  <c r="BS12" i="8" s="1"/>
  <c r="BR11" i="8"/>
  <c r="BS11" i="8" s="1"/>
  <c r="BR10" i="8"/>
  <c r="BS10" i="8" s="1"/>
  <c r="BR9" i="8"/>
  <c r="BS9" i="8" s="1"/>
  <c r="T8" i="8"/>
  <c r="N8" i="8"/>
  <c r="M8" i="8"/>
  <c r="N7" i="8"/>
  <c r="S7" i="8" s="1"/>
  <c r="M7" i="8"/>
  <c r="N6" i="8"/>
  <c r="S6" i="8" s="1"/>
  <c r="M6" i="8"/>
  <c r="S5" i="8"/>
  <c r="R5" i="8"/>
  <c r="Q5" i="8"/>
  <c r="P5" i="8"/>
  <c r="T5" i="8" s="1"/>
  <c r="M5" i="8"/>
  <c r="M4" i="8"/>
  <c r="N4" i="8" s="1"/>
  <c r="BR3" i="8"/>
  <c r="BS3" i="8" s="1"/>
  <c r="AT3" i="8"/>
  <c r="R3" i="8"/>
  <c r="O3" i="8"/>
  <c r="S4" i="8" l="1"/>
  <c r="S3" i="8" s="1"/>
  <c r="Q4" i="8"/>
  <c r="P4" i="8"/>
  <c r="N5" i="8"/>
  <c r="N3" i="8" s="1"/>
  <c r="AL3" i="8"/>
  <c r="P6" i="8"/>
  <c r="Q6" i="8"/>
  <c r="P7" i="8"/>
  <c r="Q7" i="8"/>
  <c r="T7" i="8" l="1"/>
  <c r="AP3" i="8" s="1"/>
  <c r="T6" i="8"/>
  <c r="AN3" i="8" s="1"/>
  <c r="T4" i="8"/>
  <c r="P3" i="8"/>
  <c r="Q3" i="8"/>
  <c r="AH3" i="8" l="1"/>
  <c r="T3" i="8"/>
  <c r="BM3" i="8" l="1"/>
  <c r="O75" i="2" l="1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7" i="2"/>
  <c r="S37" i="2" s="1"/>
  <c r="O35" i="2"/>
  <c r="R35" i="2"/>
  <c r="M37" i="2"/>
  <c r="M36" i="2"/>
  <c r="N36" i="2" s="1"/>
  <c r="O29" i="2"/>
  <c r="R29" i="2"/>
  <c r="N38" i="2" l="1"/>
  <c r="N70" i="2"/>
  <c r="Q42" i="2"/>
  <c r="Q41" i="2" s="1"/>
  <c r="S42" i="2"/>
  <c r="S41" i="2" s="1"/>
  <c r="P42" i="2"/>
  <c r="T42" i="2" s="1"/>
  <c r="BB41" i="2" s="1"/>
  <c r="BK41" i="2" s="1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T59" i="2" s="1"/>
  <c r="BB55" i="2" s="1"/>
  <c r="P40" i="2"/>
  <c r="P48" i="2"/>
  <c r="T48" i="2" s="1"/>
  <c r="BF46" i="2" s="1"/>
  <c r="N62" i="2"/>
  <c r="S65" i="2"/>
  <c r="Q65" i="2"/>
  <c r="P65" i="2"/>
  <c r="S68" i="2"/>
  <c r="Q68" i="2"/>
  <c r="P68" i="2"/>
  <c r="P63" i="2"/>
  <c r="P62" i="2" s="1"/>
  <c r="Q63" i="2"/>
  <c r="Q62" i="2" s="1"/>
  <c r="P47" i="2"/>
  <c r="P46" i="2" s="1"/>
  <c r="Q47" i="2"/>
  <c r="Q46" i="2" s="1"/>
  <c r="P37" i="2"/>
  <c r="Q37" i="2"/>
  <c r="T41" i="2"/>
  <c r="S36" i="2"/>
  <c r="S35" i="2" s="1"/>
  <c r="N35" i="2"/>
  <c r="P36" i="2"/>
  <c r="P35" i="2" s="1"/>
  <c r="Q36" i="2"/>
  <c r="Q35" i="2" l="1"/>
  <c r="P41" i="2"/>
  <c r="T68" i="2"/>
  <c r="BB64" i="2" s="1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73" i="2" l="1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S9" i="2" s="1"/>
  <c r="S8" i="2" s="1"/>
  <c r="Q22" i="2" l="1"/>
  <c r="Q21" i="2" s="1"/>
  <c r="N11" i="2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Q9" i="2"/>
  <c r="Q8" i="2" s="1"/>
  <c r="M44" i="2"/>
  <c r="N44" i="2"/>
  <c r="R43" i="2"/>
  <c r="O43" i="2"/>
  <c r="P8" i="2" l="1"/>
  <c r="T22" i="2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R3" i="2"/>
  <c r="O3" i="2"/>
  <c r="N3" i="2" l="1"/>
  <c r="AZ3" i="2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5" i="2" s="1"/>
  <c r="S85" i="2" s="1"/>
  <c r="S84" i="2" s="1"/>
  <c r="N86" i="2"/>
  <c r="P86" i="2" s="1"/>
  <c r="R84" i="2"/>
  <c r="O84" i="2"/>
  <c r="N84" i="2" l="1"/>
  <c r="Q85" i="2"/>
  <c r="Q86" i="2"/>
  <c r="T86" i="2" s="1"/>
  <c r="BF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Q14" i="2" s="1"/>
  <c r="Q13" i="2" s="1"/>
  <c r="R13" i="2"/>
  <c r="O13" i="2"/>
  <c r="M7" i="2"/>
  <c r="N7" i="2"/>
  <c r="P7" i="2" s="1"/>
  <c r="S6" i="2"/>
  <c r="R6" i="2"/>
  <c r="O6" i="2"/>
  <c r="N6" i="2"/>
  <c r="N19" i="2" l="1"/>
  <c r="N18" i="2" s="1"/>
  <c r="T85" i="2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<sst xmlns="http://schemas.openxmlformats.org/spreadsheetml/2006/main" count="539" uniqueCount="354">
  <si>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</si>
  <si>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</si>
  <si>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</si>
  <si>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</si>
  <si>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</si>
  <si>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</si>
  <si>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</si>
  <si>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</si>
  <si>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</si>
  <si>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</si>
  <si>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</si>
  <si>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</si>
  <si>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</si>
  <si>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</si>
  <si>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</si>
  <si>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</si>
  <si>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</si>
  <si>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</si>
  <si>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</si>
  <si>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</si>
  <si>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</si>
  <si>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</si>
  <si>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</si>
  <si>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</si>
  <si>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</si>
  <si>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</si>
  <si>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</si>
  <si>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</si>
  <si>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</si>
  <si>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</si>
  <si>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</si>
  <si>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</si>
  <si>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</si>
  <si>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</si>
  <si>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</si>
  <si>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</si>
  <si>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</si>
  <si>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</si>
  <si>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</si>
  <si>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</si>
  <si>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</si>
  <si>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</si>
  <si>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</si>
  <si>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</si>
  <si>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</si>
  <si>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</si>
  <si>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</si>
  <si>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</si>
  <si>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</si>
  <si>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</si>
  <si>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</si>
  <si>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</si>
  <si>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</si>
  <si>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</si>
  <si>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</si>
  <si>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</si>
  <si>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</si>
  <si>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</si>
  <si>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</si>
  <si>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</si>
  <si>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</si>
  <si>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</si>
  <si>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</si>
  <si>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</si>
  <si>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</si>
  <si>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</si>
  <si>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</si>
  <si>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</si>
  <si>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</si>
  <si>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</si>
  <si>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</si>
  <si>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</si>
  <si>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</si>
  <si>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</si>
  <si>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</si>
  <si>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</si>
  <si>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</si>
  <si>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</si>
  <si>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</si>
  <si>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</si>
  <si>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</si>
  <si>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</si>
  <si>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</si>
  <si>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</si>
  <si>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</si>
  <si>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</si>
  <si>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</si>
  <si>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</si>
  <si>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</si>
  <si>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</si>
  <si>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</si>
  <si>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</si>
  <si>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</si>
  <si>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</si>
  <si>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</si>
  <si>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</si>
  <si>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</si>
  <si>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</si>
  <si>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</si>
  <si>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</si>
  <si>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</si>
  <si>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</si>
  <si>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</si>
  <si>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</si>
  <si>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</si>
  <si>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</si>
  <si>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</si>
  <si>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</si>
  <si>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</si>
  <si>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</si>
  <si>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</si>
  <si>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</si>
  <si>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</si>
  <si>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</si>
  <si>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</si>
  <si>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</si>
  <si>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</si>
  <si>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</si>
  <si>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</si>
  <si>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</si>
  <si>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</si>
  <si>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</si>
  <si>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</si>
  <si>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</si>
  <si>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</si>
  <si>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</si>
  <si>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</si>
  <si>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</si>
  <si>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</si>
  <si>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</si>
  <si>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</si>
  <si>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</si>
  <si>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</si>
  <si>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</si>
  <si>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</si>
  <si>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</si>
  <si>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</si>
  <si>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</si>
  <si>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</si>
  <si>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</si>
  <si>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</si>
  <si>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</si>
  <si>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</si>
  <si>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</si>
  <si>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</si>
  <si>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</si>
  <si>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</si>
  <si>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</si>
  <si>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</si>
  <si>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</si>
  <si>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</si>
  <si>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</si>
  <si>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</si>
  <si>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</si>
  <si>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</si>
  <si>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</si>
  <si>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</si>
  <si>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</si>
  <si>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</si>
  <si>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</si>
  <si>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</si>
  <si>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</si>
  <si>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</si>
  <si>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</si>
  <si>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</si>
  <si>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</si>
  <si>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</si>
  <si>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</si>
  <si>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</si>
  <si>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</si>
  <si>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</si>
  <si>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</si>
  <si>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</si>
  <si>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</si>
  <si>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</si>
  <si>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</si>
  <si>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</si>
  <si>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</si>
  <si>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</si>
  <si>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</si>
  <si>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</si>
  <si>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</si>
  <si>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</si>
  <si>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</si>
  <si>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</si>
  <si>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</si>
  <si>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</si>
  <si>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</si>
  <si>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</si>
  <si>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</si>
  <si>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</si>
  <si>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</si>
  <si>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</si>
  <si>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</si>
  <si>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</si>
  <si>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</si>
  <si>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</si>
  <si>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</si>
  <si>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</si>
  <si>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</si>
  <si>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</si>
  <si>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</si>
  <si>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</si>
  <si>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</si>
  <si>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</si>
  <si>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</si>
  <si>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</si>
  <si>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</si>
  <si>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</si>
  <si>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</si>
  <si>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</si>
  <si>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</si>
  <si>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</si>
  <si>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</si>
  <si>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</si>
  <si>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</si>
  <si>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</si>
  <si>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</si>
  <si>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</si>
  <si>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</si>
  <si>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</si>
  <si>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</si>
  <si>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</si>
  <si>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</si>
  <si>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</si>
  <si>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</si>
  <si>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</si>
  <si>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</si>
  <si>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</si>
  <si>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</si>
  <si>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</si>
  <si>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</si>
  <si>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</si>
  <si>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</si>
  <si>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</si>
  <si>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</si>
  <si>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</si>
  <si>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</si>
  <si>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</si>
  <si>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</si>
  <si>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</si>
  <si>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</si>
  <si>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</si>
  <si>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</si>
  <si>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</si>
  <si>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</si>
  <si>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</si>
  <si>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</si>
  <si>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</si>
  <si>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</si>
  <si>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</si>
  <si>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</si>
  <si>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</si>
  <si>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</si>
  <si>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</si>
  <si>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</si>
  <si>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</si>
  <si>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</si>
  <si>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</si>
  <si>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</si>
  <si>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</si>
  <si>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</si>
  <si>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</si>
  <si>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</si>
  <si>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</si>
  <si>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</si>
  <si>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</si>
  <si>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</si>
  <si>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</si>
  <si>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</si>
  <si>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</si>
  <si>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</si>
  <si>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</si>
  <si>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</si>
  <si>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</si>
  <si>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</si>
  <si>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</si>
  <si>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</si>
  <si>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</si>
  <si>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</si>
  <si>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</si>
  <si>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</si>
  <si>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</si>
  <si>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</si>
  <si>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</si>
  <si>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</si>
  <si>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</si>
  <si>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</si>
  <si>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</si>
  <si>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</si>
  <si>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</si>
  <si>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</si>
  <si>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</si>
  <si>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</si>
  <si>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</si>
  <si>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</si>
  <si>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</si>
  <si>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</si>
  <si>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</si>
  <si>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</si>
  <si>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</si>
  <si>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</si>
  <si>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</si>
  <si>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</si>
  <si>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</si>
  <si>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</si>
  <si>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</si>
  <si>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</si>
  <si>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</si>
  <si>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</si>
  <si>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</si>
  <si>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</si>
  <si>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</si>
  <si>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</si>
  <si>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</si>
  <si>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</si>
  <si>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</si>
  <si>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</si>
  <si>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</si>
  <si>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</si>
  <si>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</si>
  <si>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</si>
  <si>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</si>
  <si>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</si>
  <si>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</si>
  <si>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</si>
  <si>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</si>
  <si>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</si>
  <si>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</si>
  <si>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</si>
  <si>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</si>
  <si>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Со.РЭС</t>
  </si>
  <si>
    <t>Администрация Солнцевского района Курской области</t>
  </si>
  <si>
    <t>Курская область, Солнцевский район, п. Солнцево, ул. Первомайская, кад. № 46:22:010112:82, 46:22:010112:40</t>
  </si>
  <si>
    <t>10.1.1. Строительство ответвления протяженностью 0,45 км от опоры  существующей ВЛ-10 кВ № 646 «Первомайский» (инв. № 100158) до проектируемой ТП-10/0,4 кВ, с увеличением протяженности существующей ВЛ-10 кВ, в том числе:
- строительство воздушной линии электропередачи 10 кВ защищенным проводом (ВЛЗ-10 кВ) протяженностью 0,2 км (марку и сечение провода, протяженность уточнить при проектировании);
- строительство кабельной линии электропередачи 10 кВ методом прокладки в траншее (КЛ-10 кВ) протяженностью 0,22 км (марку и сечение кабеля, протяженность уточнить при проектировании);
- строительство кабельной линии электропередачи 10 кВ методом горизонтально направленного бурения (ГНБ) протяженностью 0,03 км (марку и сечение кабеля, протяженность уточнить при проектировании).
10.1.2. Монтаж линейного разъединителя 10 кВ на концевой опоре ответвления от ВЛ-10 кВ № 646 «Первомайский», строящегося в соответствии с п. 10.1.1 настоящих технических условий (тип и технические характеристики уточнить при проектировании).
10.1.3. Строительство воздушной линии электропередачи 10 кВ защищенным проводом – ответвления протяженностью 0,15 км от опоры существующей ВЛ-10 кВ № 661 «Северный» (инв. № 00001004) до проектируемой ТП-10/0,4 кВ, с увеличением протяженности существующей ВЛ-10 кВ (марку и сечение провода, протяженность уточнить при проектировании).
10.1.4. Монтаж линейного разъединителя 10 кВ на концевой опоре ответвления от ВЛ-10 кВ № 661 «Северный», строящегося в соответствии с п. 10.1.3 настоящих технических условий (тип и технические характеристики уточнить при проектировании).
10.1.5. Строительство кабельной линии электропередачи 0,4 кВ методом прокладки в траншее (КЛ-0,4 кВ) протяженностью 0,1 км от линейного коммутационного аппарата 1-й секции шин 0,4 кВ проектируемой ТП-10/0,4 кВ до вводного коммутационного аппарата 1-й секции шин ВРУ-0,4 кВ заявителя (марку и сечение кабеля, протяженность уточнить при проектировании).
10.1.6. Строительство кабельной линии электропередачи 0,4 кВ методом прокладки в траншее (КЛ-0,4 кВ) протяженностью 0,1 км от линейного коммутационного аппарата 2-й секции шин 0,4 кВ проектируемой ТП-10/0,4 кВ до вводного коммутационного аппарата 2-й секции шин ВРУ-0,4 кВ заявителя (марку и сечение кабеля, протяженность уточнить при проектировании).
10.2. Строительство новых подстанций: строительство трансформаторной подстанции 10/0,4 кВ киоскового типа с двумя силовыми трансформаторами мощностью 2х100 кВА, с двумя секциями шин 10 кВ и 0,4 кВ, с секционными коммутационными аппаратами 10 кВ и 0,4 кВ. Тип, мощность силовых трансформаторов, схемы соединений РУ-10 кВ и РУ-0,4 кВ, количество и параметры оборудования уточнить при проектировании.</t>
  </si>
  <si>
    <t>реконструкция существующих  ВЛ-10 кВ № 646 «Первомайский» (инв. № 100158), ВЛ-10 кВ № 661 «Северный» (инв. № 00001004)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</si>
  <si>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ВЛ-0,4-10 кВ</t>
  </si>
  <si>
    <t>ВЛ-10 кВ № 646 «Первомайский» (инв. № 100158), ВЛ-10 кВ № 661 «Северный» (инв. № 00001004)</t>
  </si>
  <si>
    <t>1) 0,22 (в траншее)
2) 0,03 (ГНБ)</t>
  </si>
  <si>
    <t>2 КЛ-0,4 кВ по 0,1 км каждая (в траншее)</t>
  </si>
  <si>
    <t>КТП 2*100 кВА</t>
  </si>
  <si>
    <t>ИТОГО: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</si>
  <si>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</si>
  <si>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</si>
  <si>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</si>
  <si>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</si>
  <si>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</si>
  <si>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</si>
  <si>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</si>
  <si>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</si>
  <si>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</si>
  <si>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 xml:space="preserve"> № 41605742 (Ю-3677) от 13.02.2018 г.
</t>
  </si>
  <si>
    <t>Приложение к техническому заданию на проведение конкурса по выбору подрядчика на  выполнение работ «под ключ» по проектированию и строительству «Очередь № 109 льготники (Юго-запад от 15 до 150 кВт)»</t>
  </si>
  <si>
    <t>Строительство КЛ-0,4 кВ,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</si>
</sst>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 wrapText="1"/>
    </xf>
    <xf numFmtId="14" fontId="8" fillId="0" borderId="1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 applyProtection="1">
      <alignment vertical="center" wrapText="1"/>
    </xf>
    <xf numFmtId="0" fontId="18" fillId="0" borderId="0" xfId="0" applyFont="1" applyFill="1" applyAlignment="1">
      <alignment horizontal="center" vertical="center" wrapText="1"/>
    </xf>
    <xf numFmtId="168" fontId="18" fillId="0" borderId="0" xfId="0" applyNumberFormat="1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wrapText="1"/>
    </xf>
    <xf numFmtId="0" fontId="8" fillId="0" borderId="6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1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2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19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0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19"/>
  <sheetViews>
    <sheetView tabSelected="1" view="pageBreakPreview" zoomScale="30" zoomScaleNormal="30" zoomScaleSheetLayoutView="30" workbookViewId="0">
      <pane ySplit="2" topLeftCell="A7" activePane="bottomLeft" state="frozen"/>
      <selection pane="bottomLeft" activeCell="M10" sqref="M10"/>
    </sheetView>
  </sheetViews>
  <sheetFormatPr defaultColWidth="9.140625" defaultRowHeight="34.5" x14ac:dyDescent="0.45"/>
  <cols>
    <col min="1" max="1" width="36.7109375" style="176" customWidth="1"/>
    <col min="2" max="2" width="27.42578125" style="176" hidden="1" customWidth="1"/>
    <col min="3" max="3" width="35.85546875" style="176" hidden="1" customWidth="1"/>
    <col min="4" max="4" width="41.5703125" style="176" hidden="1" customWidth="1"/>
    <col min="5" max="5" width="40" style="176" customWidth="1"/>
    <col min="6" max="6" width="36.28515625" style="176" customWidth="1"/>
    <col min="7" max="7" width="23" style="176" customWidth="1"/>
    <col min="8" max="8" width="35.42578125" style="176" customWidth="1"/>
    <col min="9" max="9" width="149.42578125" style="176" customWidth="1"/>
    <col min="10" max="10" width="122.7109375" style="176" customWidth="1"/>
    <col min="11" max="11" width="31" style="176" hidden="1" customWidth="1"/>
    <col min="12" max="12" width="42.7109375" style="176" customWidth="1"/>
    <col min="13" max="13" width="81.42578125" style="176" customWidth="1"/>
    <col min="14" max="14" width="44.28515625" style="176" customWidth="1"/>
    <col min="15" max="15" width="0.140625" style="176" customWidth="1"/>
    <col min="16" max="16" width="36.5703125" style="176" customWidth="1"/>
    <col min="17" max="17" width="38.7109375" style="176" bestFit="1" customWidth="1"/>
    <col min="18" max="18" width="36.42578125" style="176" customWidth="1"/>
    <col min="19" max="19" width="29.85546875" style="176" customWidth="1"/>
    <col min="20" max="20" width="39.140625" style="176" customWidth="1"/>
    <col min="21" max="21" width="19.140625" style="176" hidden="1" customWidth="1"/>
    <col min="22" max="22" width="16.28515625" style="176" hidden="1" customWidth="1"/>
    <col min="23" max="23" width="5" style="176" hidden="1" customWidth="1"/>
    <col min="24" max="24" width="38.140625" style="176" hidden="1" customWidth="1"/>
    <col min="25" max="25" width="50" style="176" hidden="1" customWidth="1"/>
    <col min="26" max="26" width="46.140625" style="176" hidden="1" customWidth="1"/>
    <col min="27" max="27" width="42.42578125" style="176" hidden="1" customWidth="1"/>
    <col min="28" max="28" width="48.5703125" style="176" hidden="1" customWidth="1"/>
    <col min="29" max="29" width="32.42578125" style="176" hidden="1" customWidth="1"/>
    <col min="30" max="30" width="32.85546875" style="176" hidden="1" customWidth="1"/>
    <col min="31" max="31" width="31" style="176" hidden="1" customWidth="1"/>
    <col min="32" max="32" width="32.42578125" style="176" hidden="1" customWidth="1"/>
    <col min="33" max="33" width="36.28515625" style="176" customWidth="1"/>
    <col min="34" max="34" width="31.140625" style="176" customWidth="1"/>
    <col min="35" max="35" width="0.140625" style="176" customWidth="1"/>
    <col min="36" max="36" width="21" style="176" hidden="1" customWidth="1"/>
    <col min="37" max="37" width="26.7109375" style="176" customWidth="1"/>
    <col min="38" max="38" width="32.42578125" style="176" customWidth="1"/>
    <col min="39" max="39" width="37.28515625" style="176" customWidth="1"/>
    <col min="40" max="40" width="33" style="176" customWidth="1"/>
    <col min="41" max="41" width="33.85546875" style="176" customWidth="1"/>
    <col min="42" max="42" width="30.85546875" style="176" customWidth="1"/>
    <col min="43" max="43" width="33.28515625" style="176" hidden="1" customWidth="1"/>
    <col min="44" max="44" width="36.7109375" style="176" hidden="1" customWidth="1"/>
    <col min="45" max="45" width="41.5703125" style="176" customWidth="1"/>
    <col min="46" max="46" width="37.28515625" style="176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66.85546875" style="176" hidden="1" customWidth="1"/>
    <col min="54" max="54" width="24.140625" style="176" hidden="1" customWidth="1"/>
    <col min="55" max="55" width="6" style="176" hidden="1" customWidth="1"/>
    <col min="56" max="56" width="32" style="176" hidden="1" customWidth="1"/>
    <col min="57" max="57" width="64.140625" style="176" hidden="1" customWidth="1"/>
    <col min="58" max="58" width="33.42578125" style="176" hidden="1" customWidth="1"/>
    <col min="59" max="59" width="45.28515625" style="176" hidden="1" customWidth="1"/>
    <col min="60" max="60" width="26.140625" style="176" hidden="1" customWidth="1"/>
    <col min="61" max="61" width="51.7109375" style="176" hidden="1" customWidth="1"/>
    <col min="62" max="62" width="34.28515625" style="176" hidden="1" customWidth="1"/>
    <col min="63" max="63" width="53.7109375" style="176" hidden="1" customWidth="1"/>
    <col min="64" max="64" width="41.85546875" style="176" hidden="1" customWidth="1"/>
    <col min="65" max="65" width="48.7109375" style="196" customWidth="1"/>
    <col min="66" max="66" width="37.28515625" style="177" customWidth="1"/>
    <col min="67" max="67" width="68.7109375" style="176" customWidth="1"/>
    <col min="68" max="68" width="32" style="178" customWidth="1"/>
    <col min="69" max="69" width="22.42578125" style="176" customWidth="1"/>
    <col min="70" max="70" width="16.42578125" style="176" bestFit="1" customWidth="1"/>
    <col min="71" max="71" width="35.28515625" style="176" customWidth="1"/>
    <col min="72" max="16384" width="9.140625" style="176"/>
  </cols>
  <sheetData>
    <row r="1" spans="1:71" ht="185.25" customHeight="1" x14ac:dyDescent="0.95">
      <c r="A1" s="225" t="s">
        <v>352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</row>
    <row r="2" spans="1:71" s="22" customFormat="1" ht="344.25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324</v>
      </c>
      <c r="V2" s="20" t="s">
        <v>313</v>
      </c>
      <c r="W2" s="20" t="s">
        <v>323</v>
      </c>
      <c r="X2" s="20" t="s">
        <v>313</v>
      </c>
      <c r="Y2" s="20" t="s">
        <v>29</v>
      </c>
      <c r="Z2" s="20" t="s">
        <v>313</v>
      </c>
      <c r="AA2" s="20" t="s">
        <v>322</v>
      </c>
      <c r="AB2" s="20" t="s">
        <v>313</v>
      </c>
      <c r="AC2" s="20" t="s">
        <v>321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353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325</v>
      </c>
      <c r="AV2" s="20" t="s">
        <v>313</v>
      </c>
      <c r="AW2" s="20" t="s">
        <v>327</v>
      </c>
      <c r="AX2" s="20" t="s">
        <v>313</v>
      </c>
      <c r="AY2" s="20" t="s">
        <v>326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336</v>
      </c>
      <c r="BF2" s="20" t="s">
        <v>313</v>
      </c>
      <c r="BG2" s="20" t="s">
        <v>328</v>
      </c>
      <c r="BH2" s="20" t="s">
        <v>313</v>
      </c>
      <c r="BI2" s="20" t="s">
        <v>319</v>
      </c>
      <c r="BJ2" s="20" t="s">
        <v>313</v>
      </c>
      <c r="BK2" s="20" t="s">
        <v>320</v>
      </c>
      <c r="BL2" s="20" t="s">
        <v>313</v>
      </c>
      <c r="BM2" s="21" t="s">
        <v>21</v>
      </c>
      <c r="BN2" s="24" t="s">
        <v>312</v>
      </c>
      <c r="BO2" s="179" t="s">
        <v>18</v>
      </c>
      <c r="BP2" s="180"/>
    </row>
    <row r="3" spans="1:71" s="22" customFormat="1" ht="387" customHeight="1" x14ac:dyDescent="0.25">
      <c r="A3" s="20" t="s">
        <v>351</v>
      </c>
      <c r="B3" s="192">
        <v>41605742</v>
      </c>
      <c r="C3" s="29">
        <v>59076</v>
      </c>
      <c r="D3" s="29"/>
      <c r="E3" s="20">
        <v>90</v>
      </c>
      <c r="F3" s="20" t="s">
        <v>332</v>
      </c>
      <c r="G3" s="20" t="s">
        <v>331</v>
      </c>
      <c r="H3" s="223" t="s">
        <v>333</v>
      </c>
      <c r="I3" s="223" t="s">
        <v>334</v>
      </c>
      <c r="J3" s="20" t="s">
        <v>335</v>
      </c>
      <c r="K3" s="20" t="s">
        <v>337</v>
      </c>
      <c r="L3" s="20"/>
      <c r="M3" s="21"/>
      <c r="N3" s="23">
        <f>SUM(N4:N8)</f>
        <v>3057.8199999999997</v>
      </c>
      <c r="O3" s="23">
        <f t="shared" ref="O3:T3" si="0">SUM(O4:O8)</f>
        <v>0</v>
      </c>
      <c r="P3" s="23">
        <f t="shared" si="0"/>
        <v>167.95320000000001</v>
      </c>
      <c r="Q3" s="23">
        <f t="shared" si="0"/>
        <v>1421.4556</v>
      </c>
      <c r="R3" s="23">
        <f t="shared" si="0"/>
        <v>1402.1999999999998</v>
      </c>
      <c r="S3" s="23">
        <f t="shared" si="0"/>
        <v>66.211200000000005</v>
      </c>
      <c r="T3" s="23">
        <f t="shared" si="0"/>
        <v>3057.8199999999997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>
        <v>0.35</v>
      </c>
      <c r="AH3" s="21">
        <f>T4</f>
        <v>448</v>
      </c>
      <c r="AI3" s="20"/>
      <c r="AJ3" s="20"/>
      <c r="AK3" s="210">
        <v>2</v>
      </c>
      <c r="AL3" s="21">
        <f>T5</f>
        <v>139.77999999999997</v>
      </c>
      <c r="AM3" s="20" t="s">
        <v>338</v>
      </c>
      <c r="AN3" s="21">
        <f>T6</f>
        <v>686.24</v>
      </c>
      <c r="AO3" s="20" t="s">
        <v>339</v>
      </c>
      <c r="AP3" s="21">
        <f>T7</f>
        <v>354.8</v>
      </c>
      <c r="AQ3" s="20"/>
      <c r="AR3" s="20"/>
      <c r="AS3" s="210" t="s">
        <v>340</v>
      </c>
      <c r="AT3" s="21">
        <f>T8</f>
        <v>1429</v>
      </c>
      <c r="AU3" s="20"/>
      <c r="AV3" s="20"/>
      <c r="AW3" s="20"/>
      <c r="AX3" s="20"/>
      <c r="AY3" s="20"/>
      <c r="AZ3" s="20"/>
      <c r="BA3" s="20"/>
      <c r="BB3" s="20"/>
      <c r="BC3" s="210"/>
      <c r="BD3" s="21"/>
      <c r="BE3" s="20"/>
      <c r="BF3" s="20"/>
      <c r="BG3" s="20"/>
      <c r="BH3" s="29"/>
      <c r="BI3" s="29"/>
      <c r="BJ3" s="20"/>
      <c r="BK3" s="20"/>
      <c r="BL3" s="20"/>
      <c r="BM3" s="181">
        <f t="shared" ref="BM3" si="1">V3+X3+Z3+AB3+AD3+AF3+AH3+AL3+AN3+AP3+AR3+AT3+AV3+AX3+AZ3+BB3+BD3+BF3+BH3+BJ3+BL3</f>
        <v>3057.8199999999997</v>
      </c>
      <c r="BN3" s="24">
        <v>43324</v>
      </c>
      <c r="BO3" s="179" t="s">
        <v>210</v>
      </c>
      <c r="BP3" s="24">
        <v>43144</v>
      </c>
      <c r="BQ3" s="194">
        <v>6</v>
      </c>
      <c r="BR3" s="22">
        <f t="shared" ref="BR3:BR58" si="2">BQ3*30</f>
        <v>180</v>
      </c>
      <c r="BS3" s="193">
        <f>BP3+BR3</f>
        <v>43324</v>
      </c>
    </row>
    <row r="4" spans="1:71" s="22" customFormat="1" ht="387" customHeight="1" x14ac:dyDescent="0.25">
      <c r="A4" s="20"/>
      <c r="B4" s="192"/>
      <c r="C4" s="29"/>
      <c r="D4" s="29"/>
      <c r="E4" s="20"/>
      <c r="F4" s="20"/>
      <c r="G4" s="20"/>
      <c r="H4" s="224"/>
      <c r="I4" s="226"/>
      <c r="J4" s="20"/>
      <c r="K4" s="20"/>
      <c r="L4" s="20" t="s">
        <v>314</v>
      </c>
      <c r="M4" s="20">
        <f>AG3</f>
        <v>0.35</v>
      </c>
      <c r="N4" s="21">
        <f>M4*1280</f>
        <v>448</v>
      </c>
      <c r="O4" s="21"/>
      <c r="P4" s="21">
        <f>N4*0.08</f>
        <v>35.840000000000003</v>
      </c>
      <c r="Q4" s="21">
        <f>N4*0.87</f>
        <v>389.76</v>
      </c>
      <c r="R4" s="21">
        <v>0</v>
      </c>
      <c r="S4" s="21">
        <f>N4*0.05</f>
        <v>22.400000000000002</v>
      </c>
      <c r="T4" s="21">
        <f>SUM(P4:S4)</f>
        <v>448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10"/>
      <c r="AL4" s="20"/>
      <c r="AM4" s="20"/>
      <c r="AN4" s="20"/>
      <c r="AO4" s="20"/>
      <c r="AP4" s="20"/>
      <c r="AQ4" s="20"/>
      <c r="AR4" s="20"/>
      <c r="AS4" s="210"/>
      <c r="AT4" s="20"/>
      <c r="AU4" s="20"/>
      <c r="AV4" s="20"/>
      <c r="AW4" s="20"/>
      <c r="AX4" s="20"/>
      <c r="AY4" s="20"/>
      <c r="AZ4" s="20"/>
      <c r="BA4" s="20"/>
      <c r="BB4" s="20"/>
      <c r="BC4" s="210"/>
      <c r="BD4" s="21"/>
      <c r="BE4" s="20"/>
      <c r="BF4" s="20"/>
      <c r="BG4" s="20"/>
      <c r="BH4" s="29"/>
      <c r="BI4" s="29"/>
      <c r="BJ4" s="20"/>
      <c r="BK4" s="20"/>
      <c r="BL4" s="20"/>
      <c r="BM4" s="181"/>
      <c r="BN4" s="24"/>
      <c r="BO4" s="179"/>
      <c r="BP4" s="24"/>
      <c r="BQ4" s="194"/>
      <c r="BS4" s="193"/>
    </row>
    <row r="5" spans="1:71" s="22" customFormat="1" ht="387" customHeight="1" x14ac:dyDescent="0.25">
      <c r="A5" s="20"/>
      <c r="B5" s="192"/>
      <c r="C5" s="29"/>
      <c r="D5" s="29"/>
      <c r="E5" s="20"/>
      <c r="F5" s="20"/>
      <c r="G5" s="20"/>
      <c r="H5" s="20"/>
      <c r="I5" s="226"/>
      <c r="J5" s="20"/>
      <c r="K5" s="20"/>
      <c r="L5" s="20" t="s">
        <v>316</v>
      </c>
      <c r="M5" s="20">
        <f>AK3</f>
        <v>2</v>
      </c>
      <c r="N5" s="21">
        <f>T5</f>
        <v>139.77999999999997</v>
      </c>
      <c r="O5" s="21"/>
      <c r="P5" s="21">
        <f>2*5.18</f>
        <v>10.36</v>
      </c>
      <c r="Q5" s="21">
        <f>2*11.7</f>
        <v>23.4</v>
      </c>
      <c r="R5" s="21">
        <f>2*51.3</f>
        <v>102.6</v>
      </c>
      <c r="S5" s="21">
        <f>2*1.71</f>
        <v>3.42</v>
      </c>
      <c r="T5" s="21">
        <f t="shared" ref="T5" si="3">SUM(P5:S5)</f>
        <v>139.77999999999997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10"/>
      <c r="AL5" s="20"/>
      <c r="AM5" s="20"/>
      <c r="AN5" s="20"/>
      <c r="AO5" s="20"/>
      <c r="AP5" s="20"/>
      <c r="AQ5" s="20"/>
      <c r="AR5" s="20"/>
      <c r="AS5" s="210"/>
      <c r="AT5" s="20"/>
      <c r="AU5" s="20"/>
      <c r="AV5" s="20"/>
      <c r="AW5" s="20"/>
      <c r="AX5" s="20"/>
      <c r="AY5" s="20"/>
      <c r="AZ5" s="20"/>
      <c r="BA5" s="20"/>
      <c r="BB5" s="20"/>
      <c r="BC5" s="210"/>
      <c r="BD5" s="21"/>
      <c r="BE5" s="20"/>
      <c r="BF5" s="20"/>
      <c r="BG5" s="20"/>
      <c r="BH5" s="29"/>
      <c r="BI5" s="29"/>
      <c r="BJ5" s="20"/>
      <c r="BK5" s="20"/>
      <c r="BL5" s="20"/>
      <c r="BM5" s="181"/>
      <c r="BN5" s="24"/>
      <c r="BO5" s="179"/>
      <c r="BP5" s="24"/>
      <c r="BQ5" s="194"/>
      <c r="BS5" s="193"/>
    </row>
    <row r="6" spans="1:71" s="22" customFormat="1" ht="387" customHeight="1" x14ac:dyDescent="0.25">
      <c r="A6" s="20"/>
      <c r="B6" s="192"/>
      <c r="C6" s="29"/>
      <c r="D6" s="29"/>
      <c r="E6" s="20"/>
      <c r="F6" s="20"/>
      <c r="G6" s="20"/>
      <c r="H6" s="20"/>
      <c r="I6" s="226"/>
      <c r="J6" s="20"/>
      <c r="K6" s="20"/>
      <c r="L6" s="20" t="s">
        <v>317</v>
      </c>
      <c r="M6" s="20" t="str">
        <f>AM3</f>
        <v>1) 0,22 (в траншее)
2) 0,03 (ГНБ)</v>
      </c>
      <c r="N6" s="21">
        <f>(0.22*2364)+166.16</f>
        <v>686.24</v>
      </c>
      <c r="O6" s="21"/>
      <c r="P6" s="21">
        <f>N6*0.08</f>
        <v>54.8992</v>
      </c>
      <c r="Q6" s="21">
        <f>N6*0.89</f>
        <v>610.75360000000001</v>
      </c>
      <c r="R6" s="21">
        <v>0</v>
      </c>
      <c r="S6" s="21">
        <f>N6*0.03</f>
        <v>20.587199999999999</v>
      </c>
      <c r="T6" s="21">
        <f>SUM(P6:S6)</f>
        <v>686.24</v>
      </c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10"/>
      <c r="AL6" s="20"/>
      <c r="AM6" s="20"/>
      <c r="AN6" s="20"/>
      <c r="AO6" s="20"/>
      <c r="AP6" s="20"/>
      <c r="AQ6" s="20"/>
      <c r="AR6" s="20"/>
      <c r="AS6" s="210"/>
      <c r="AT6" s="20"/>
      <c r="AU6" s="20"/>
      <c r="AV6" s="20"/>
      <c r="AW6" s="20"/>
      <c r="AX6" s="20"/>
      <c r="AY6" s="20"/>
      <c r="AZ6" s="20"/>
      <c r="BA6" s="20"/>
      <c r="BB6" s="20"/>
      <c r="BC6" s="210"/>
      <c r="BD6" s="21"/>
      <c r="BE6" s="20"/>
      <c r="BF6" s="20"/>
      <c r="BG6" s="20"/>
      <c r="BH6" s="29"/>
      <c r="BI6" s="29"/>
      <c r="BJ6" s="20"/>
      <c r="BK6" s="20"/>
      <c r="BL6" s="20"/>
      <c r="BM6" s="181"/>
      <c r="BN6" s="24"/>
      <c r="BO6" s="179"/>
      <c r="BP6" s="24"/>
      <c r="BQ6" s="194"/>
      <c r="BS6" s="193"/>
    </row>
    <row r="7" spans="1:71" s="22" customFormat="1" ht="387" customHeight="1" x14ac:dyDescent="0.25">
      <c r="A7" s="20"/>
      <c r="B7" s="192"/>
      <c r="C7" s="29"/>
      <c r="D7" s="29"/>
      <c r="E7" s="20"/>
      <c r="F7" s="20"/>
      <c r="G7" s="20"/>
      <c r="H7" s="20"/>
      <c r="I7" s="226"/>
      <c r="J7" s="20"/>
      <c r="K7" s="20"/>
      <c r="L7" s="20" t="s">
        <v>11</v>
      </c>
      <c r="M7" s="20" t="str">
        <f>AO3</f>
        <v>2 КЛ-0,4 кВ по 0,1 км каждая (в траншее)</v>
      </c>
      <c r="N7" s="21">
        <f>2*0.1*1774</f>
        <v>354.8</v>
      </c>
      <c r="O7" s="21"/>
      <c r="P7" s="21">
        <f>N7*0.08</f>
        <v>28.384</v>
      </c>
      <c r="Q7" s="21">
        <f>N7*0.89</f>
        <v>315.77199999999999</v>
      </c>
      <c r="R7" s="21">
        <v>0</v>
      </c>
      <c r="S7" s="21">
        <f>N7*0.03</f>
        <v>10.644</v>
      </c>
      <c r="T7" s="21">
        <f>SUM(P7:S7)</f>
        <v>354.8</v>
      </c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10"/>
      <c r="AL7" s="20"/>
      <c r="AM7" s="20"/>
      <c r="AN7" s="20"/>
      <c r="AO7" s="20"/>
      <c r="AP7" s="20"/>
      <c r="AQ7" s="20"/>
      <c r="AR7" s="20"/>
      <c r="AS7" s="210"/>
      <c r="AT7" s="20"/>
      <c r="AU7" s="20"/>
      <c r="AV7" s="20"/>
      <c r="AW7" s="20"/>
      <c r="AX7" s="20"/>
      <c r="AY7" s="20"/>
      <c r="AZ7" s="20"/>
      <c r="BA7" s="20"/>
      <c r="BB7" s="20"/>
      <c r="BC7" s="210"/>
      <c r="BD7" s="21"/>
      <c r="BE7" s="20"/>
      <c r="BF7" s="20"/>
      <c r="BG7" s="20"/>
      <c r="BH7" s="29"/>
      <c r="BI7" s="29"/>
      <c r="BJ7" s="20"/>
      <c r="BK7" s="20"/>
      <c r="BL7" s="20"/>
      <c r="BM7" s="181"/>
      <c r="BN7" s="24"/>
      <c r="BO7" s="179"/>
      <c r="BP7" s="24"/>
      <c r="BQ7" s="194"/>
      <c r="BS7" s="193"/>
    </row>
    <row r="8" spans="1:71" s="22" customFormat="1" ht="387" customHeight="1" x14ac:dyDescent="0.25">
      <c r="A8" s="20"/>
      <c r="B8" s="192"/>
      <c r="C8" s="29"/>
      <c r="D8" s="29"/>
      <c r="E8" s="20"/>
      <c r="F8" s="20"/>
      <c r="G8" s="20"/>
      <c r="H8" s="20"/>
      <c r="I8" s="224"/>
      <c r="J8" s="20"/>
      <c r="K8" s="20"/>
      <c r="L8" s="20" t="s">
        <v>318</v>
      </c>
      <c r="M8" s="20" t="str">
        <f>AS3</f>
        <v>КТП 2*100 кВА</v>
      </c>
      <c r="N8" s="21">
        <f>T8</f>
        <v>1429</v>
      </c>
      <c r="O8" s="21"/>
      <c r="P8" s="21">
        <v>38.47</v>
      </c>
      <c r="Q8" s="21">
        <v>81.77</v>
      </c>
      <c r="R8" s="21">
        <v>1299.5999999999999</v>
      </c>
      <c r="S8" s="21">
        <v>9.16</v>
      </c>
      <c r="T8" s="21">
        <f>SUM(P8:S8)</f>
        <v>1429</v>
      </c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10"/>
      <c r="AL8" s="20"/>
      <c r="AM8" s="20"/>
      <c r="AN8" s="20"/>
      <c r="AO8" s="20"/>
      <c r="AP8" s="20"/>
      <c r="AQ8" s="20"/>
      <c r="AR8" s="20"/>
      <c r="AS8" s="210"/>
      <c r="AT8" s="20"/>
      <c r="AU8" s="20"/>
      <c r="AV8" s="20"/>
      <c r="AW8" s="20"/>
      <c r="AX8" s="20"/>
      <c r="AY8" s="20"/>
      <c r="AZ8" s="20"/>
      <c r="BA8" s="20"/>
      <c r="BB8" s="20"/>
      <c r="BC8" s="210"/>
      <c r="BD8" s="21"/>
      <c r="BE8" s="20"/>
      <c r="BF8" s="20"/>
      <c r="BG8" s="20"/>
      <c r="BH8" s="29"/>
      <c r="BI8" s="29"/>
      <c r="BJ8" s="20"/>
      <c r="BK8" s="20"/>
      <c r="BL8" s="20"/>
      <c r="BM8" s="181"/>
      <c r="BN8" s="24"/>
      <c r="BO8" s="179"/>
      <c r="BP8" s="24"/>
      <c r="BQ8" s="194"/>
      <c r="BS8" s="193"/>
    </row>
    <row r="9" spans="1:71" s="217" customFormat="1" ht="409.5" customHeight="1" x14ac:dyDescent="0.25">
      <c r="A9" s="227" t="s">
        <v>341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  <c r="N9" s="212">
        <f>N3</f>
        <v>3057.8199999999997</v>
      </c>
      <c r="O9" s="212">
        <f t="shared" ref="O9:BM9" si="4">O3</f>
        <v>0</v>
      </c>
      <c r="P9" s="212">
        <f t="shared" si="4"/>
        <v>167.95320000000001</v>
      </c>
      <c r="Q9" s="212">
        <f t="shared" si="4"/>
        <v>1421.4556</v>
      </c>
      <c r="R9" s="212">
        <f t="shared" si="4"/>
        <v>1402.1999999999998</v>
      </c>
      <c r="S9" s="212">
        <f t="shared" si="4"/>
        <v>66.211200000000005</v>
      </c>
      <c r="T9" s="212">
        <f t="shared" si="4"/>
        <v>3057.8199999999997</v>
      </c>
      <c r="U9" s="212">
        <f t="shared" si="4"/>
        <v>0</v>
      </c>
      <c r="V9" s="212">
        <f t="shared" si="4"/>
        <v>0</v>
      </c>
      <c r="W9" s="212">
        <f t="shared" si="4"/>
        <v>0</v>
      </c>
      <c r="X9" s="212">
        <f t="shared" si="4"/>
        <v>0</v>
      </c>
      <c r="Y9" s="212">
        <f t="shared" si="4"/>
        <v>0</v>
      </c>
      <c r="Z9" s="212">
        <f t="shared" si="4"/>
        <v>0</v>
      </c>
      <c r="AA9" s="212">
        <f t="shared" si="4"/>
        <v>0</v>
      </c>
      <c r="AB9" s="212">
        <f t="shared" si="4"/>
        <v>0</v>
      </c>
      <c r="AC9" s="212">
        <f t="shared" si="4"/>
        <v>0</v>
      </c>
      <c r="AD9" s="212">
        <f t="shared" si="4"/>
        <v>0</v>
      </c>
      <c r="AE9" s="212">
        <f t="shared" si="4"/>
        <v>0</v>
      </c>
      <c r="AF9" s="212">
        <f t="shared" si="4"/>
        <v>0</v>
      </c>
      <c r="AG9" s="212">
        <f t="shared" si="4"/>
        <v>0.35</v>
      </c>
      <c r="AH9" s="212">
        <f t="shared" si="4"/>
        <v>448</v>
      </c>
      <c r="AI9" s="212">
        <f t="shared" si="4"/>
        <v>0</v>
      </c>
      <c r="AJ9" s="212">
        <f t="shared" si="4"/>
        <v>0</v>
      </c>
      <c r="AK9" s="212">
        <f t="shared" si="4"/>
        <v>2</v>
      </c>
      <c r="AL9" s="212">
        <f t="shared" si="4"/>
        <v>139.77999999999997</v>
      </c>
      <c r="AM9" s="212" t="s">
        <v>338</v>
      </c>
      <c r="AN9" s="212">
        <f t="shared" si="4"/>
        <v>686.24</v>
      </c>
      <c r="AO9" s="212" t="s">
        <v>339</v>
      </c>
      <c r="AP9" s="212">
        <f t="shared" si="4"/>
        <v>354.8</v>
      </c>
      <c r="AQ9" s="212">
        <f t="shared" si="4"/>
        <v>0</v>
      </c>
      <c r="AR9" s="212">
        <f t="shared" si="4"/>
        <v>0</v>
      </c>
      <c r="AS9" s="212" t="s">
        <v>340</v>
      </c>
      <c r="AT9" s="212">
        <f t="shared" si="4"/>
        <v>1429</v>
      </c>
      <c r="AU9" s="212">
        <f t="shared" si="4"/>
        <v>0</v>
      </c>
      <c r="AV9" s="212">
        <f t="shared" si="4"/>
        <v>0</v>
      </c>
      <c r="AW9" s="212">
        <f t="shared" si="4"/>
        <v>0</v>
      </c>
      <c r="AX9" s="212">
        <f t="shared" si="4"/>
        <v>0</v>
      </c>
      <c r="AY9" s="212">
        <f t="shared" si="4"/>
        <v>0</v>
      </c>
      <c r="AZ9" s="212">
        <f t="shared" si="4"/>
        <v>0</v>
      </c>
      <c r="BA9" s="212">
        <f t="shared" si="4"/>
        <v>0</v>
      </c>
      <c r="BB9" s="212">
        <f t="shared" si="4"/>
        <v>0</v>
      </c>
      <c r="BC9" s="212">
        <f t="shared" si="4"/>
        <v>0</v>
      </c>
      <c r="BD9" s="212">
        <f t="shared" si="4"/>
        <v>0</v>
      </c>
      <c r="BE9" s="212">
        <f t="shared" si="4"/>
        <v>0</v>
      </c>
      <c r="BF9" s="212">
        <f t="shared" si="4"/>
        <v>0</v>
      </c>
      <c r="BG9" s="212">
        <f t="shared" si="4"/>
        <v>0</v>
      </c>
      <c r="BH9" s="212">
        <f t="shared" si="4"/>
        <v>0</v>
      </c>
      <c r="BI9" s="212">
        <f t="shared" si="4"/>
        <v>0</v>
      </c>
      <c r="BJ9" s="212">
        <f t="shared" si="4"/>
        <v>0</v>
      </c>
      <c r="BK9" s="212">
        <f t="shared" si="4"/>
        <v>0</v>
      </c>
      <c r="BL9" s="212">
        <f t="shared" si="4"/>
        <v>0</v>
      </c>
      <c r="BM9" s="212">
        <f t="shared" si="4"/>
        <v>3057.8199999999997</v>
      </c>
      <c r="BN9" s="213"/>
      <c r="BO9" s="214"/>
      <c r="BP9" s="215">
        <v>43098</v>
      </c>
      <c r="BQ9" s="216" t="s">
        <v>330</v>
      </c>
      <c r="BR9" s="217">
        <f t="shared" si="2"/>
        <v>180</v>
      </c>
      <c r="BS9" s="218">
        <f t="shared" ref="BS9:BS61" si="5">BP9+BR9</f>
        <v>43278</v>
      </c>
    </row>
    <row r="10" spans="1:71" s="22" customFormat="1" ht="169.5" customHeight="1" x14ac:dyDescent="0.25">
      <c r="A10" s="203"/>
      <c r="B10" s="204"/>
      <c r="C10" s="205"/>
      <c r="D10" s="205"/>
      <c r="E10" s="203"/>
      <c r="F10" s="203"/>
      <c r="G10" s="203"/>
      <c r="H10" s="203"/>
      <c r="I10" s="203"/>
      <c r="J10" s="203"/>
      <c r="K10" s="203"/>
      <c r="L10" s="203"/>
      <c r="M10" s="203"/>
      <c r="N10" s="206"/>
      <c r="O10" s="206"/>
      <c r="P10" s="206"/>
      <c r="Q10" s="206"/>
      <c r="R10" s="206"/>
      <c r="S10" s="206"/>
      <c r="T10" s="206"/>
      <c r="U10" s="203"/>
      <c r="V10" s="203"/>
      <c r="W10" s="203"/>
      <c r="X10" s="203"/>
      <c r="Y10" s="203"/>
      <c r="Z10" s="203"/>
      <c r="AA10" s="203"/>
      <c r="AB10" s="203"/>
      <c r="AC10" s="203"/>
      <c r="AD10" s="203"/>
      <c r="AE10" s="203"/>
      <c r="AF10" s="203"/>
      <c r="AG10" s="203"/>
      <c r="AH10" s="203"/>
      <c r="AI10" s="203"/>
      <c r="AJ10" s="203"/>
      <c r="AK10" s="203"/>
      <c r="AL10" s="203"/>
      <c r="AM10" s="203"/>
      <c r="AN10" s="203"/>
      <c r="AO10" s="203"/>
      <c r="AP10" s="203"/>
      <c r="AQ10" s="203"/>
      <c r="AR10" s="203"/>
      <c r="AS10" s="203"/>
      <c r="AT10" s="203"/>
      <c r="AU10" s="203"/>
      <c r="AV10" s="203"/>
      <c r="AW10" s="203"/>
      <c r="AX10" s="203"/>
      <c r="AY10" s="203"/>
      <c r="AZ10" s="203"/>
      <c r="BA10" s="203"/>
      <c r="BB10" s="203"/>
      <c r="BC10" s="203"/>
      <c r="BD10" s="205"/>
      <c r="BE10" s="205"/>
      <c r="BF10" s="203"/>
      <c r="BG10" s="203"/>
      <c r="BH10" s="203"/>
      <c r="BI10" s="203"/>
      <c r="BJ10" s="203"/>
      <c r="BK10" s="203"/>
      <c r="BL10" s="203"/>
      <c r="BM10" s="206"/>
      <c r="BN10" s="207"/>
      <c r="BO10" s="203"/>
      <c r="BP10" s="198">
        <v>43109</v>
      </c>
      <c r="BQ10" s="194" t="s">
        <v>330</v>
      </c>
      <c r="BR10" s="22">
        <f t="shared" si="2"/>
        <v>180</v>
      </c>
      <c r="BS10" s="193">
        <f t="shared" si="5"/>
        <v>43289</v>
      </c>
    </row>
    <row r="11" spans="1:71" s="22" customFormat="1" ht="244.5" customHeight="1" x14ac:dyDescent="0.25">
      <c r="A11" s="208" t="s">
        <v>342</v>
      </c>
      <c r="B11" s="30"/>
      <c r="C11" s="202"/>
      <c r="D11" s="202"/>
      <c r="E11" s="180"/>
      <c r="F11" s="180"/>
      <c r="G11" s="180"/>
      <c r="H11" s="180"/>
      <c r="I11" s="180"/>
      <c r="J11" s="208" t="s">
        <v>346</v>
      </c>
      <c r="K11" s="180"/>
      <c r="L11" s="180"/>
      <c r="M11" s="180"/>
      <c r="N11" s="208" t="s">
        <v>347</v>
      </c>
      <c r="O11" s="36"/>
      <c r="P11" s="36"/>
      <c r="Q11" s="36"/>
      <c r="R11" s="36"/>
      <c r="S11" s="36"/>
      <c r="T11" s="36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36"/>
      <c r="AI11" s="180"/>
      <c r="AJ11" s="180"/>
      <c r="AK11" s="180"/>
      <c r="AL11" s="36"/>
      <c r="AM11" s="180"/>
      <c r="AN11" s="180"/>
      <c r="AO11" s="180"/>
      <c r="AP11" s="180"/>
      <c r="AQ11" s="180"/>
      <c r="AR11" s="180"/>
      <c r="AS11" s="180"/>
      <c r="AT11" s="36"/>
      <c r="AU11" s="180"/>
      <c r="AV11" s="180"/>
      <c r="AW11" s="180"/>
      <c r="AX11" s="180"/>
      <c r="AY11" s="180"/>
      <c r="AZ11" s="180"/>
      <c r="BA11" s="180"/>
      <c r="BB11" s="180"/>
      <c r="BC11" s="180"/>
      <c r="BD11" s="180"/>
      <c r="BE11" s="180"/>
      <c r="BF11" s="180"/>
      <c r="BG11" s="180"/>
      <c r="BH11" s="180"/>
      <c r="BI11" s="180"/>
      <c r="BJ11" s="180"/>
      <c r="BK11" s="180"/>
      <c r="BL11" s="180"/>
      <c r="BM11" s="36"/>
      <c r="BN11" s="26"/>
      <c r="BO11" s="180"/>
      <c r="BP11" s="198">
        <v>43117</v>
      </c>
      <c r="BQ11" s="194" t="s">
        <v>330</v>
      </c>
      <c r="BR11" s="22">
        <f t="shared" si="2"/>
        <v>180</v>
      </c>
      <c r="BS11" s="193">
        <f t="shared" si="5"/>
        <v>43297</v>
      </c>
    </row>
    <row r="12" spans="1:71" s="22" customFormat="1" ht="211.5" customHeight="1" x14ac:dyDescent="0.25">
      <c r="A12" s="208" t="s">
        <v>343</v>
      </c>
      <c r="B12" s="30"/>
      <c r="C12" s="202"/>
      <c r="D12" s="202"/>
      <c r="E12" s="180"/>
      <c r="F12" s="180"/>
      <c r="G12" s="180"/>
      <c r="H12" s="180"/>
      <c r="I12" s="180"/>
      <c r="J12" s="208" t="s">
        <v>346</v>
      </c>
      <c r="K12" s="180"/>
      <c r="L12" s="180"/>
      <c r="M12" s="180"/>
      <c r="N12" s="208" t="s">
        <v>348</v>
      </c>
      <c r="O12" s="36"/>
      <c r="P12" s="36"/>
      <c r="Q12" s="36"/>
      <c r="R12" s="36"/>
      <c r="S12" s="36"/>
      <c r="T12" s="36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0"/>
      <c r="AI12" s="180"/>
      <c r="AJ12" s="180"/>
      <c r="AK12" s="180"/>
      <c r="AL12" s="180"/>
      <c r="AM12" s="180"/>
      <c r="AN12" s="180"/>
      <c r="AO12" s="180"/>
      <c r="AP12" s="180"/>
      <c r="AQ12" s="180"/>
      <c r="AR12" s="180"/>
      <c r="AS12" s="180"/>
      <c r="AT12" s="180"/>
      <c r="AU12" s="180"/>
      <c r="AV12" s="180"/>
      <c r="AW12" s="180"/>
      <c r="AX12" s="180"/>
      <c r="AY12" s="180"/>
      <c r="AZ12" s="180"/>
      <c r="BA12" s="180"/>
      <c r="BB12" s="180"/>
      <c r="BC12" s="180"/>
      <c r="BD12" s="180"/>
      <c r="BE12" s="180"/>
      <c r="BF12" s="180"/>
      <c r="BG12" s="180"/>
      <c r="BH12" s="180"/>
      <c r="BI12" s="180"/>
      <c r="BJ12" s="180"/>
      <c r="BK12" s="180"/>
      <c r="BL12" s="180"/>
      <c r="BM12" s="36"/>
      <c r="BN12" s="26"/>
      <c r="BO12" s="180"/>
      <c r="BP12" s="198">
        <v>43082</v>
      </c>
      <c r="BQ12" s="194" t="s">
        <v>330</v>
      </c>
      <c r="BR12" s="22">
        <f t="shared" si="2"/>
        <v>180</v>
      </c>
      <c r="BS12" s="193">
        <f t="shared" si="5"/>
        <v>43262</v>
      </c>
    </row>
    <row r="13" spans="1:71" s="22" customFormat="1" ht="231.75" customHeight="1" x14ac:dyDescent="0.25">
      <c r="A13" s="208" t="s">
        <v>344</v>
      </c>
      <c r="B13" s="30"/>
      <c r="C13" s="202"/>
      <c r="D13" s="202"/>
      <c r="E13" s="180"/>
      <c r="F13" s="180"/>
      <c r="G13" s="180"/>
      <c r="H13" s="180"/>
      <c r="I13" s="180"/>
      <c r="J13" s="208" t="s">
        <v>346</v>
      </c>
      <c r="K13" s="180"/>
      <c r="L13" s="180"/>
      <c r="M13" s="180"/>
      <c r="N13" s="208" t="s">
        <v>349</v>
      </c>
      <c r="O13" s="36"/>
      <c r="P13" s="36"/>
      <c r="Q13" s="36"/>
      <c r="R13" s="36"/>
      <c r="S13" s="36"/>
      <c r="T13" s="36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  <c r="AW13" s="180"/>
      <c r="AX13" s="180"/>
      <c r="AY13" s="180"/>
      <c r="AZ13" s="180"/>
      <c r="BA13" s="180"/>
      <c r="BB13" s="180"/>
      <c r="BC13" s="180"/>
      <c r="BD13" s="180"/>
      <c r="BE13" s="180"/>
      <c r="BF13" s="180"/>
      <c r="BG13" s="180"/>
      <c r="BH13" s="180"/>
      <c r="BI13" s="180"/>
      <c r="BJ13" s="180"/>
      <c r="BK13" s="180"/>
      <c r="BL13" s="180"/>
      <c r="BM13" s="36"/>
      <c r="BN13" s="26"/>
      <c r="BO13" s="180"/>
      <c r="BP13" s="198">
        <v>43088</v>
      </c>
      <c r="BQ13" s="194" t="s">
        <v>330</v>
      </c>
      <c r="BR13" s="22">
        <f t="shared" si="2"/>
        <v>180</v>
      </c>
      <c r="BS13" s="193">
        <f t="shared" si="5"/>
        <v>43268</v>
      </c>
    </row>
    <row r="14" spans="1:71" s="22" customFormat="1" ht="212.25" customHeight="1" x14ac:dyDescent="0.25">
      <c r="A14" s="208" t="s">
        <v>345</v>
      </c>
      <c r="B14" s="30"/>
      <c r="C14" s="202"/>
      <c r="D14" s="202"/>
      <c r="E14" s="180"/>
      <c r="F14" s="180"/>
      <c r="G14" s="180"/>
      <c r="H14" s="180"/>
      <c r="I14" s="180"/>
      <c r="J14" s="208" t="s">
        <v>346</v>
      </c>
      <c r="K14" s="180"/>
      <c r="L14" s="180"/>
      <c r="M14" s="180"/>
      <c r="N14" s="208" t="s">
        <v>350</v>
      </c>
      <c r="O14" s="36"/>
      <c r="P14" s="36"/>
      <c r="Q14" s="36"/>
      <c r="R14" s="36"/>
      <c r="S14" s="36"/>
      <c r="T14" s="36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  <c r="AW14" s="180"/>
      <c r="AX14" s="180"/>
      <c r="AY14" s="180"/>
      <c r="AZ14" s="180"/>
      <c r="BA14" s="180"/>
      <c r="BB14" s="180"/>
      <c r="BC14" s="180"/>
      <c r="BD14" s="180"/>
      <c r="BE14" s="180"/>
      <c r="BF14" s="180"/>
      <c r="BG14" s="180"/>
      <c r="BH14" s="180"/>
      <c r="BI14" s="180"/>
      <c r="BJ14" s="180"/>
      <c r="BK14" s="180"/>
      <c r="BL14" s="180"/>
      <c r="BM14" s="36"/>
      <c r="BN14" s="26"/>
      <c r="BO14" s="180"/>
      <c r="BP14" s="198">
        <v>43082</v>
      </c>
      <c r="BQ14" s="194" t="s">
        <v>330</v>
      </c>
      <c r="BR14" s="22">
        <f t="shared" si="2"/>
        <v>180</v>
      </c>
      <c r="BS14" s="193">
        <f t="shared" si="5"/>
        <v>43262</v>
      </c>
    </row>
    <row r="15" spans="1:71" s="22" customFormat="1" ht="231.75" customHeight="1" x14ac:dyDescent="0.25">
      <c r="A15" s="210"/>
      <c r="B15" s="199"/>
      <c r="C15" s="191"/>
      <c r="D15" s="191"/>
      <c r="E15" s="210"/>
      <c r="F15" s="210"/>
      <c r="G15" s="210"/>
      <c r="H15" s="210"/>
      <c r="I15" s="211"/>
      <c r="J15" s="210"/>
      <c r="K15" s="210"/>
      <c r="L15" s="210"/>
      <c r="M15" s="210"/>
      <c r="N15" s="181"/>
      <c r="O15" s="181"/>
      <c r="P15" s="181"/>
      <c r="Q15" s="181"/>
      <c r="R15" s="181"/>
      <c r="S15" s="181"/>
      <c r="T15" s="181"/>
      <c r="U15" s="210"/>
      <c r="V15" s="210"/>
      <c r="W15" s="210"/>
      <c r="X15" s="210"/>
      <c r="Y15" s="210"/>
      <c r="Z15" s="210"/>
      <c r="AA15" s="210"/>
      <c r="AB15" s="210"/>
      <c r="AC15" s="210"/>
      <c r="AD15" s="210"/>
      <c r="AE15" s="210"/>
      <c r="AF15" s="210"/>
      <c r="AG15" s="210"/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  <c r="BI15" s="210"/>
      <c r="BJ15" s="210"/>
      <c r="BK15" s="210"/>
      <c r="BL15" s="210"/>
      <c r="BM15" s="181">
        <f t="shared" ref="BM15:BM46" si="6">V15+X15+Z15+AB15+AD15+AF15+AH15+AL15+AN15+AP15+AR15+AT15+AV15+AX15+AZ15+BB15+BD15+BF15+BH15+BJ15+BL15</f>
        <v>0</v>
      </c>
      <c r="BN15" s="200"/>
      <c r="BO15" s="201"/>
      <c r="BP15" s="24">
        <v>43031</v>
      </c>
      <c r="BQ15" s="194" t="s">
        <v>330</v>
      </c>
      <c r="BR15" s="22">
        <f t="shared" si="2"/>
        <v>180</v>
      </c>
      <c r="BS15" s="193">
        <f t="shared" si="5"/>
        <v>43211</v>
      </c>
    </row>
    <row r="16" spans="1:71" s="22" customFormat="1" ht="216.75" customHeight="1" x14ac:dyDescent="0.25">
      <c r="A16" s="20"/>
      <c r="B16" s="192"/>
      <c r="C16" s="29"/>
      <c r="D16" s="29"/>
      <c r="E16" s="20"/>
      <c r="F16" s="20"/>
      <c r="G16" s="20"/>
      <c r="H16" s="20"/>
      <c r="I16" s="209"/>
      <c r="J16" s="20"/>
      <c r="K16" s="20"/>
      <c r="L16" s="20"/>
      <c r="M16" s="20"/>
      <c r="N16" s="21"/>
      <c r="O16" s="21"/>
      <c r="P16" s="21"/>
      <c r="Q16" s="21"/>
      <c r="R16" s="21"/>
      <c r="S16" s="21"/>
      <c r="T16" s="21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10"/>
      <c r="AL16" s="20"/>
      <c r="AM16" s="20"/>
      <c r="AN16" s="20"/>
      <c r="AO16" s="20"/>
      <c r="AP16" s="20"/>
      <c r="AQ16" s="20"/>
      <c r="AR16" s="20"/>
      <c r="AS16" s="210"/>
      <c r="AT16" s="20"/>
      <c r="AU16" s="20"/>
      <c r="AV16" s="20"/>
      <c r="AW16" s="20"/>
      <c r="AX16" s="20"/>
      <c r="AY16" s="20"/>
      <c r="AZ16" s="20"/>
      <c r="BA16" s="20"/>
      <c r="BB16" s="20"/>
      <c r="BC16" s="210"/>
      <c r="BD16" s="21"/>
      <c r="BE16" s="20"/>
      <c r="BF16" s="20"/>
      <c r="BG16" s="20"/>
      <c r="BH16" s="20"/>
      <c r="BI16" s="20"/>
      <c r="BJ16" s="20"/>
      <c r="BK16" s="20"/>
      <c r="BL16" s="20"/>
      <c r="BM16" s="181">
        <f t="shared" si="6"/>
        <v>0</v>
      </c>
      <c r="BN16" s="24"/>
      <c r="BO16" s="179"/>
      <c r="BP16" s="24">
        <v>43032</v>
      </c>
      <c r="BQ16" s="194" t="s">
        <v>330</v>
      </c>
      <c r="BR16" s="22">
        <f t="shared" si="2"/>
        <v>180</v>
      </c>
      <c r="BS16" s="193">
        <f t="shared" si="5"/>
        <v>43212</v>
      </c>
    </row>
    <row r="17" spans="1:71" s="22" customFormat="1" ht="261.75" customHeight="1" x14ac:dyDescent="0.25">
      <c r="A17" s="20"/>
      <c r="B17" s="192"/>
      <c r="C17" s="29"/>
      <c r="D17" s="29"/>
      <c r="E17" s="20"/>
      <c r="F17" s="20"/>
      <c r="G17" s="20"/>
      <c r="H17" s="20"/>
      <c r="I17" s="209"/>
      <c r="J17" s="20"/>
      <c r="K17" s="20"/>
      <c r="L17" s="20"/>
      <c r="M17" s="20"/>
      <c r="N17" s="21"/>
      <c r="O17" s="21"/>
      <c r="P17" s="21"/>
      <c r="Q17" s="21"/>
      <c r="R17" s="21"/>
      <c r="S17" s="21"/>
      <c r="T17" s="21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10"/>
      <c r="AL17" s="20"/>
      <c r="AM17" s="20"/>
      <c r="AN17" s="20"/>
      <c r="AO17" s="20"/>
      <c r="AP17" s="20"/>
      <c r="AQ17" s="20"/>
      <c r="AR17" s="20"/>
      <c r="AS17" s="210"/>
      <c r="AT17" s="20"/>
      <c r="AU17" s="20"/>
      <c r="AV17" s="20"/>
      <c r="AW17" s="20"/>
      <c r="AX17" s="20"/>
      <c r="AY17" s="20"/>
      <c r="AZ17" s="20"/>
      <c r="BA17" s="20"/>
      <c r="BB17" s="20"/>
      <c r="BC17" s="210"/>
      <c r="BD17" s="20"/>
      <c r="BE17" s="20"/>
      <c r="BF17" s="20"/>
      <c r="BG17" s="20"/>
      <c r="BH17" s="20"/>
      <c r="BI17" s="20"/>
      <c r="BJ17" s="20"/>
      <c r="BK17" s="20"/>
      <c r="BL17" s="20"/>
      <c r="BM17" s="181">
        <f t="shared" si="6"/>
        <v>0</v>
      </c>
      <c r="BN17" s="24"/>
      <c r="BO17" s="179"/>
      <c r="BP17" s="24">
        <v>43031</v>
      </c>
      <c r="BQ17" s="194" t="s">
        <v>330</v>
      </c>
      <c r="BR17" s="22">
        <f t="shared" si="2"/>
        <v>180</v>
      </c>
      <c r="BS17" s="193">
        <f t="shared" si="5"/>
        <v>43211</v>
      </c>
    </row>
    <row r="18" spans="1:71" s="22" customFormat="1" ht="214.5" customHeight="1" x14ac:dyDescent="0.25">
      <c r="A18" s="20"/>
      <c r="B18" s="192"/>
      <c r="C18" s="29"/>
      <c r="D18" s="29"/>
      <c r="E18" s="20"/>
      <c r="F18" s="20"/>
      <c r="G18" s="20"/>
      <c r="H18" s="20"/>
      <c r="I18" s="209"/>
      <c r="J18" s="20"/>
      <c r="K18" s="20"/>
      <c r="L18" s="20"/>
      <c r="M18" s="20"/>
      <c r="N18" s="20"/>
      <c r="O18" s="20"/>
      <c r="P18" s="23"/>
      <c r="Q18" s="23"/>
      <c r="R18" s="23"/>
      <c r="S18" s="23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10"/>
      <c r="AL18" s="20"/>
      <c r="AM18" s="20"/>
      <c r="AN18" s="20"/>
      <c r="AO18" s="20"/>
      <c r="AP18" s="20"/>
      <c r="AQ18" s="20"/>
      <c r="AR18" s="20"/>
      <c r="AS18" s="210"/>
      <c r="AT18" s="20"/>
      <c r="AU18" s="20"/>
      <c r="AV18" s="20"/>
      <c r="AW18" s="20"/>
      <c r="AX18" s="20"/>
      <c r="AY18" s="20"/>
      <c r="AZ18" s="20"/>
      <c r="BA18" s="20"/>
      <c r="BB18" s="20"/>
      <c r="BC18" s="210"/>
      <c r="BD18" s="20"/>
      <c r="BE18" s="20"/>
      <c r="BF18" s="20"/>
      <c r="BG18" s="20"/>
      <c r="BH18" s="20"/>
      <c r="BI18" s="20"/>
      <c r="BJ18" s="20"/>
      <c r="BK18" s="20"/>
      <c r="BL18" s="20"/>
      <c r="BM18" s="181">
        <f t="shared" si="6"/>
        <v>0</v>
      </c>
      <c r="BN18" s="24"/>
      <c r="BO18" s="179"/>
      <c r="BP18" s="26">
        <v>43026</v>
      </c>
      <c r="BQ18" s="194" t="s">
        <v>330</v>
      </c>
      <c r="BR18" s="22">
        <f t="shared" si="2"/>
        <v>180</v>
      </c>
      <c r="BS18" s="193">
        <f t="shared" si="5"/>
        <v>43206</v>
      </c>
    </row>
    <row r="19" spans="1:71" s="22" customFormat="1" ht="194.25" customHeight="1" x14ac:dyDescent="0.25">
      <c r="A19" s="20"/>
      <c r="B19" s="192"/>
      <c r="C19" s="20"/>
      <c r="D19" s="20"/>
      <c r="E19" s="20"/>
      <c r="F19" s="20"/>
      <c r="G19" s="20"/>
      <c r="H19" s="20"/>
      <c r="I19" s="209"/>
      <c r="J19" s="20"/>
      <c r="K19" s="20"/>
      <c r="L19" s="20"/>
      <c r="M19" s="20"/>
      <c r="N19" s="23"/>
      <c r="O19" s="23"/>
      <c r="P19" s="23"/>
      <c r="Q19" s="23"/>
      <c r="R19" s="23"/>
      <c r="S19" s="23"/>
      <c r="T19" s="23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1"/>
      <c r="AI19" s="21"/>
      <c r="AJ19" s="20"/>
      <c r="AK19" s="210"/>
      <c r="AL19" s="21"/>
      <c r="AM19" s="21"/>
      <c r="AN19" s="20"/>
      <c r="AO19" s="20"/>
      <c r="AP19" s="20"/>
      <c r="AQ19" s="20"/>
      <c r="AR19" s="20"/>
      <c r="AS19" s="210"/>
      <c r="AT19" s="20"/>
      <c r="AU19" s="20"/>
      <c r="AV19" s="20"/>
      <c r="AW19" s="20"/>
      <c r="AX19" s="20"/>
      <c r="AY19" s="20"/>
      <c r="AZ19" s="20"/>
      <c r="BA19" s="20"/>
      <c r="BB19" s="23"/>
      <c r="BC19" s="210"/>
      <c r="BD19" s="20"/>
      <c r="BE19" s="20"/>
      <c r="BF19" s="20"/>
      <c r="BG19" s="20"/>
      <c r="BH19" s="20"/>
      <c r="BI19" s="20"/>
      <c r="BJ19" s="20"/>
      <c r="BK19" s="20"/>
      <c r="BL19" s="20"/>
      <c r="BM19" s="181">
        <f t="shared" si="6"/>
        <v>0</v>
      </c>
      <c r="BN19" s="24"/>
      <c r="BO19" s="179"/>
      <c r="BP19" s="195">
        <v>43025</v>
      </c>
      <c r="BQ19" s="194" t="s">
        <v>330</v>
      </c>
      <c r="BR19" s="22">
        <f t="shared" si="2"/>
        <v>180</v>
      </c>
      <c r="BS19" s="193">
        <f t="shared" si="5"/>
        <v>43205</v>
      </c>
    </row>
    <row r="20" spans="1:71" s="22" customFormat="1" ht="194.25" customHeight="1" x14ac:dyDescent="0.25">
      <c r="A20" s="20"/>
      <c r="B20" s="192"/>
      <c r="C20" s="20"/>
      <c r="D20" s="20"/>
      <c r="E20" s="20"/>
      <c r="F20" s="20"/>
      <c r="G20" s="20"/>
      <c r="H20" s="20"/>
      <c r="I20" s="209"/>
      <c r="J20" s="20"/>
      <c r="K20" s="20"/>
      <c r="L20" s="20"/>
      <c r="M20" s="20"/>
      <c r="N20" s="23"/>
      <c r="O20" s="23"/>
      <c r="P20" s="23"/>
      <c r="Q20" s="23"/>
      <c r="R20" s="23"/>
      <c r="S20" s="23"/>
      <c r="T20" s="23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1"/>
      <c r="AI20" s="21"/>
      <c r="AJ20" s="20"/>
      <c r="AK20" s="210"/>
      <c r="AL20" s="21"/>
      <c r="AM20" s="21"/>
      <c r="AN20" s="20"/>
      <c r="AO20" s="20"/>
      <c r="AP20" s="20"/>
      <c r="AQ20" s="20"/>
      <c r="AR20" s="20"/>
      <c r="AS20" s="210"/>
      <c r="AT20" s="20"/>
      <c r="AU20" s="20"/>
      <c r="AV20" s="20"/>
      <c r="AW20" s="20"/>
      <c r="AX20" s="20"/>
      <c r="AY20" s="20"/>
      <c r="AZ20" s="20"/>
      <c r="BA20" s="20"/>
      <c r="BB20" s="20"/>
      <c r="BC20" s="210"/>
      <c r="BD20" s="20"/>
      <c r="BE20" s="20"/>
      <c r="BF20" s="20"/>
      <c r="BG20" s="20"/>
      <c r="BH20" s="20"/>
      <c r="BI20" s="20"/>
      <c r="BJ20" s="20"/>
      <c r="BK20" s="20"/>
      <c r="BL20" s="20"/>
      <c r="BM20" s="181">
        <f t="shared" si="6"/>
        <v>0</v>
      </c>
      <c r="BN20" s="24"/>
      <c r="BO20" s="179"/>
      <c r="BP20" s="195">
        <v>43025</v>
      </c>
      <c r="BQ20" s="194" t="s">
        <v>330</v>
      </c>
      <c r="BR20" s="22">
        <f t="shared" si="2"/>
        <v>180</v>
      </c>
      <c r="BS20" s="193">
        <f t="shared" si="5"/>
        <v>43205</v>
      </c>
    </row>
    <row r="21" spans="1:71" s="22" customFormat="1" ht="194.25" customHeight="1" x14ac:dyDescent="0.25">
      <c r="A21" s="20"/>
      <c r="B21" s="192"/>
      <c r="C21" s="20"/>
      <c r="D21" s="20"/>
      <c r="E21" s="20"/>
      <c r="F21" s="20"/>
      <c r="G21" s="20"/>
      <c r="H21" s="20"/>
      <c r="I21" s="209"/>
      <c r="J21" s="20"/>
      <c r="K21" s="20"/>
      <c r="L21" s="20"/>
      <c r="M21" s="20"/>
      <c r="N21" s="20"/>
      <c r="O21" s="20"/>
      <c r="P21" s="23"/>
      <c r="Q21" s="23"/>
      <c r="R21" s="23"/>
      <c r="S21" s="23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1"/>
      <c r="AI21" s="21"/>
      <c r="AJ21" s="20"/>
      <c r="AK21" s="210"/>
      <c r="AL21" s="21"/>
      <c r="AM21" s="21"/>
      <c r="AN21" s="20"/>
      <c r="AO21" s="20"/>
      <c r="AP21" s="20"/>
      <c r="AQ21" s="20"/>
      <c r="AR21" s="20"/>
      <c r="AS21" s="210"/>
      <c r="AT21" s="20"/>
      <c r="AU21" s="20"/>
      <c r="AV21" s="20"/>
      <c r="AW21" s="20"/>
      <c r="AX21" s="20"/>
      <c r="AY21" s="20"/>
      <c r="AZ21" s="20"/>
      <c r="BA21" s="20"/>
      <c r="BB21" s="20"/>
      <c r="BC21" s="210"/>
      <c r="BD21" s="20"/>
      <c r="BE21" s="20"/>
      <c r="BF21" s="20"/>
      <c r="BG21" s="20"/>
      <c r="BH21" s="20"/>
      <c r="BI21" s="20"/>
      <c r="BJ21" s="20"/>
      <c r="BK21" s="20"/>
      <c r="BL21" s="20"/>
      <c r="BM21" s="181">
        <f t="shared" si="6"/>
        <v>0</v>
      </c>
      <c r="BN21" s="24"/>
      <c r="BO21" s="179"/>
      <c r="BP21" s="195">
        <v>43027</v>
      </c>
      <c r="BQ21" s="194" t="s">
        <v>330</v>
      </c>
      <c r="BR21" s="22">
        <f t="shared" si="2"/>
        <v>180</v>
      </c>
      <c r="BS21" s="193">
        <f t="shared" si="5"/>
        <v>43207</v>
      </c>
    </row>
    <row r="22" spans="1:71" s="22" customFormat="1" ht="194.25" customHeight="1" x14ac:dyDescent="0.25">
      <c r="A22" s="20"/>
      <c r="B22" s="192"/>
      <c r="C22" s="20"/>
      <c r="D22" s="20"/>
      <c r="E22" s="20"/>
      <c r="F22" s="20"/>
      <c r="G22" s="20"/>
      <c r="H22" s="20"/>
      <c r="I22" s="209"/>
      <c r="J22" s="20"/>
      <c r="K22" s="20"/>
      <c r="L22" s="20"/>
      <c r="M22" s="20"/>
      <c r="N22" s="23"/>
      <c r="O22" s="23"/>
      <c r="P22" s="23"/>
      <c r="Q22" s="23"/>
      <c r="R22" s="23"/>
      <c r="S22" s="23"/>
      <c r="T22" s="23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1"/>
      <c r="AI22" s="21"/>
      <c r="AJ22" s="20"/>
      <c r="AK22" s="210"/>
      <c r="AL22" s="21"/>
      <c r="AM22" s="21"/>
      <c r="AN22" s="20"/>
      <c r="AO22" s="20"/>
      <c r="AP22" s="20"/>
      <c r="AQ22" s="20"/>
      <c r="AR22" s="20"/>
      <c r="AS22" s="210"/>
      <c r="AT22" s="20"/>
      <c r="AU22" s="20"/>
      <c r="AV22" s="20"/>
      <c r="AW22" s="20"/>
      <c r="AX22" s="20"/>
      <c r="AY22" s="20"/>
      <c r="AZ22" s="20"/>
      <c r="BA22" s="20"/>
      <c r="BB22" s="20"/>
      <c r="BC22" s="210"/>
      <c r="BD22" s="20"/>
      <c r="BE22" s="20"/>
      <c r="BF22" s="20"/>
      <c r="BG22" s="20"/>
      <c r="BH22" s="20"/>
      <c r="BI22" s="20"/>
      <c r="BJ22" s="20"/>
      <c r="BK22" s="20"/>
      <c r="BL22" s="20"/>
      <c r="BM22" s="181">
        <f t="shared" si="6"/>
        <v>0</v>
      </c>
      <c r="BN22" s="24"/>
      <c r="BO22" s="179"/>
      <c r="BP22" s="195">
        <v>43041</v>
      </c>
      <c r="BQ22" s="194" t="s">
        <v>330</v>
      </c>
      <c r="BR22" s="22">
        <f t="shared" si="2"/>
        <v>180</v>
      </c>
      <c r="BS22" s="193">
        <f t="shared" si="5"/>
        <v>43221</v>
      </c>
    </row>
    <row r="23" spans="1:71" s="22" customFormat="1" ht="194.25" customHeight="1" x14ac:dyDescent="0.25">
      <c r="A23" s="20"/>
      <c r="B23" s="192"/>
      <c r="C23" s="20"/>
      <c r="D23" s="20"/>
      <c r="E23" s="20"/>
      <c r="F23" s="20"/>
      <c r="G23" s="20"/>
      <c r="H23" s="20"/>
      <c r="I23" s="209"/>
      <c r="J23" s="20"/>
      <c r="K23" s="20"/>
      <c r="L23" s="20"/>
      <c r="M23" s="20"/>
      <c r="N23" s="20"/>
      <c r="O23" s="20"/>
      <c r="P23" s="23"/>
      <c r="Q23" s="23"/>
      <c r="R23" s="23"/>
      <c r="S23" s="23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1"/>
      <c r="AI23" s="21"/>
      <c r="AJ23" s="20"/>
      <c r="AK23" s="210"/>
      <c r="AL23" s="21"/>
      <c r="AM23" s="21"/>
      <c r="AN23" s="20"/>
      <c r="AO23" s="20"/>
      <c r="AP23" s="20"/>
      <c r="AQ23" s="20"/>
      <c r="AR23" s="20"/>
      <c r="AS23" s="210"/>
      <c r="AT23" s="20"/>
      <c r="AU23" s="20"/>
      <c r="AV23" s="20"/>
      <c r="AW23" s="20"/>
      <c r="AX23" s="20"/>
      <c r="AY23" s="20"/>
      <c r="AZ23" s="20"/>
      <c r="BA23" s="20"/>
      <c r="BB23" s="20"/>
      <c r="BC23" s="210"/>
      <c r="BD23" s="20"/>
      <c r="BE23" s="20"/>
      <c r="BF23" s="20"/>
      <c r="BG23" s="20"/>
      <c r="BH23" s="20"/>
      <c r="BI23" s="20"/>
      <c r="BJ23" s="20"/>
      <c r="BK23" s="20"/>
      <c r="BL23" s="20"/>
      <c r="BM23" s="181">
        <f t="shared" si="6"/>
        <v>0</v>
      </c>
      <c r="BN23" s="24"/>
      <c r="BO23" s="179"/>
      <c r="BP23" s="195">
        <v>43027</v>
      </c>
      <c r="BQ23" s="194" t="s">
        <v>330</v>
      </c>
      <c r="BR23" s="22">
        <f t="shared" si="2"/>
        <v>180</v>
      </c>
      <c r="BS23" s="193">
        <f t="shared" si="5"/>
        <v>43207</v>
      </c>
    </row>
    <row r="24" spans="1:71" s="22" customFormat="1" ht="194.25" customHeight="1" x14ac:dyDescent="0.25">
      <c r="A24" s="20"/>
      <c r="B24" s="192"/>
      <c r="C24" s="20"/>
      <c r="D24" s="20"/>
      <c r="E24" s="20"/>
      <c r="F24" s="20"/>
      <c r="G24" s="20"/>
      <c r="H24" s="20"/>
      <c r="I24" s="209"/>
      <c r="J24" s="20"/>
      <c r="K24" s="20"/>
      <c r="L24" s="20"/>
      <c r="M24" s="20"/>
      <c r="N24" s="20"/>
      <c r="O24" s="20"/>
      <c r="P24" s="23"/>
      <c r="Q24" s="23"/>
      <c r="R24" s="23"/>
      <c r="S24" s="23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1"/>
      <c r="AI24" s="21"/>
      <c r="AJ24" s="20"/>
      <c r="AK24" s="210"/>
      <c r="AL24" s="21"/>
      <c r="AM24" s="21"/>
      <c r="AN24" s="20"/>
      <c r="AO24" s="20"/>
      <c r="AP24" s="20"/>
      <c r="AQ24" s="20"/>
      <c r="AR24" s="20"/>
      <c r="AS24" s="210"/>
      <c r="AT24" s="20"/>
      <c r="AU24" s="20"/>
      <c r="AV24" s="20"/>
      <c r="AW24" s="20"/>
      <c r="AX24" s="20"/>
      <c r="AY24" s="20"/>
      <c r="AZ24" s="20"/>
      <c r="BA24" s="20"/>
      <c r="BB24" s="20"/>
      <c r="BC24" s="210"/>
      <c r="BD24" s="20"/>
      <c r="BE24" s="20"/>
      <c r="BF24" s="20"/>
      <c r="BG24" s="20"/>
      <c r="BH24" s="20"/>
      <c r="BI24" s="20"/>
      <c r="BJ24" s="20"/>
      <c r="BK24" s="20"/>
      <c r="BL24" s="20"/>
      <c r="BM24" s="181">
        <f t="shared" si="6"/>
        <v>0</v>
      </c>
      <c r="BN24" s="24"/>
      <c r="BO24" s="179"/>
      <c r="BP24" s="195">
        <v>43032</v>
      </c>
      <c r="BQ24" s="194" t="s">
        <v>330</v>
      </c>
      <c r="BR24" s="22">
        <f t="shared" si="2"/>
        <v>180</v>
      </c>
      <c r="BS24" s="193">
        <f t="shared" si="5"/>
        <v>43212</v>
      </c>
    </row>
    <row r="25" spans="1:71" s="22" customFormat="1" ht="186.75" customHeight="1" x14ac:dyDescent="0.25">
      <c r="A25" s="20"/>
      <c r="B25" s="192"/>
      <c r="C25" s="20"/>
      <c r="D25" s="20"/>
      <c r="E25" s="20"/>
      <c r="F25" s="20"/>
      <c r="G25" s="20"/>
      <c r="H25" s="20"/>
      <c r="I25" s="209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1"/>
      <c r="AI25" s="21"/>
      <c r="AJ25" s="20"/>
      <c r="AK25" s="210"/>
      <c r="AL25" s="21"/>
      <c r="AM25" s="21"/>
      <c r="AN25" s="20"/>
      <c r="AO25" s="20"/>
      <c r="AP25" s="20"/>
      <c r="AQ25" s="20"/>
      <c r="AR25" s="20"/>
      <c r="AS25" s="210"/>
      <c r="AT25" s="20"/>
      <c r="AU25" s="20"/>
      <c r="AV25" s="20"/>
      <c r="AW25" s="20"/>
      <c r="AX25" s="20"/>
      <c r="AY25" s="20"/>
      <c r="AZ25" s="20"/>
      <c r="BA25" s="20"/>
      <c r="BB25" s="20"/>
      <c r="BC25" s="210"/>
      <c r="BD25" s="20"/>
      <c r="BE25" s="20"/>
      <c r="BF25" s="20"/>
      <c r="BG25" s="20"/>
      <c r="BH25" s="20"/>
      <c r="BI25" s="20"/>
      <c r="BJ25" s="20"/>
      <c r="BK25" s="20"/>
      <c r="BL25" s="20"/>
      <c r="BM25" s="181">
        <f t="shared" si="6"/>
        <v>0</v>
      </c>
      <c r="BN25" s="24"/>
      <c r="BO25" s="179"/>
      <c r="BP25" s="195">
        <v>43024</v>
      </c>
      <c r="BQ25" s="194" t="s">
        <v>330</v>
      </c>
      <c r="BR25" s="22">
        <f t="shared" si="2"/>
        <v>180</v>
      </c>
      <c r="BS25" s="193">
        <f t="shared" si="5"/>
        <v>43204</v>
      </c>
    </row>
    <row r="26" spans="1:71" s="22" customFormat="1" ht="409.6" customHeight="1" x14ac:dyDescent="0.25">
      <c r="A26" s="20"/>
      <c r="B26" s="192"/>
      <c r="C26" s="20"/>
      <c r="D26" s="20"/>
      <c r="E26" s="20"/>
      <c r="F26" s="20"/>
      <c r="G26" s="20"/>
      <c r="H26" s="20"/>
      <c r="I26" s="209"/>
      <c r="J26" s="20"/>
      <c r="K26" s="20"/>
      <c r="L26" s="20"/>
      <c r="M26" s="20"/>
      <c r="N26" s="23"/>
      <c r="O26" s="23"/>
      <c r="P26" s="23"/>
      <c r="Q26" s="23"/>
      <c r="R26" s="23"/>
      <c r="S26" s="23"/>
      <c r="T26" s="23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10"/>
      <c r="AL26" s="20"/>
      <c r="AM26" s="20"/>
      <c r="AN26" s="20"/>
      <c r="AO26" s="20"/>
      <c r="AP26" s="29"/>
      <c r="AQ26" s="20"/>
      <c r="AR26" s="20"/>
      <c r="AS26" s="210"/>
      <c r="AT26" s="20"/>
      <c r="AU26" s="20"/>
      <c r="AV26" s="20"/>
      <c r="AW26" s="20"/>
      <c r="AX26" s="20"/>
      <c r="AY26" s="20"/>
      <c r="AZ26" s="20"/>
      <c r="BA26" s="20"/>
      <c r="BB26" s="20"/>
      <c r="BC26" s="210"/>
      <c r="BD26" s="20"/>
      <c r="BE26" s="20"/>
      <c r="BF26" s="20"/>
      <c r="BG26" s="20"/>
      <c r="BH26" s="20"/>
      <c r="BI26" s="20"/>
      <c r="BJ26" s="20"/>
      <c r="BK26" s="20"/>
      <c r="BL26" s="20"/>
      <c r="BM26" s="181">
        <f t="shared" si="6"/>
        <v>0</v>
      </c>
      <c r="BN26" s="24"/>
      <c r="BO26" s="179"/>
      <c r="BP26" s="195">
        <v>43031</v>
      </c>
      <c r="BQ26" s="194" t="s">
        <v>330</v>
      </c>
      <c r="BR26" s="22">
        <f t="shared" si="2"/>
        <v>180</v>
      </c>
      <c r="BS26" s="193">
        <f t="shared" si="5"/>
        <v>43211</v>
      </c>
    </row>
    <row r="27" spans="1:71" s="22" customFormat="1" ht="201.75" customHeight="1" x14ac:dyDescent="0.25">
      <c r="A27" s="20"/>
      <c r="B27" s="192"/>
      <c r="C27" s="20"/>
      <c r="D27" s="20"/>
      <c r="E27" s="20"/>
      <c r="F27" s="20"/>
      <c r="G27" s="20"/>
      <c r="H27" s="20"/>
      <c r="I27" s="209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10"/>
      <c r="AL27" s="20"/>
      <c r="AM27" s="20"/>
      <c r="AN27" s="20"/>
      <c r="AO27" s="20"/>
      <c r="AP27" s="29"/>
      <c r="AQ27" s="20"/>
      <c r="AR27" s="20"/>
      <c r="AS27" s="210"/>
      <c r="AT27" s="20"/>
      <c r="AU27" s="20"/>
      <c r="AV27" s="20"/>
      <c r="AW27" s="20"/>
      <c r="AX27" s="20"/>
      <c r="AY27" s="20"/>
      <c r="AZ27" s="20"/>
      <c r="BA27" s="20"/>
      <c r="BB27" s="20"/>
      <c r="BC27" s="210"/>
      <c r="BD27" s="20"/>
      <c r="BE27" s="20"/>
      <c r="BF27" s="20"/>
      <c r="BG27" s="20"/>
      <c r="BH27" s="20"/>
      <c r="BI27" s="20"/>
      <c r="BJ27" s="20"/>
      <c r="BK27" s="20"/>
      <c r="BL27" s="20"/>
      <c r="BM27" s="181">
        <f t="shared" si="6"/>
        <v>0</v>
      </c>
      <c r="BN27" s="24"/>
      <c r="BO27" s="179"/>
      <c r="BP27" s="195">
        <v>43031</v>
      </c>
      <c r="BQ27" s="194" t="s">
        <v>330</v>
      </c>
      <c r="BR27" s="22">
        <f t="shared" si="2"/>
        <v>180</v>
      </c>
      <c r="BS27" s="193">
        <f t="shared" si="5"/>
        <v>43211</v>
      </c>
    </row>
    <row r="28" spans="1:71" s="22" customFormat="1" ht="201.75" customHeight="1" x14ac:dyDescent="0.25">
      <c r="A28" s="20"/>
      <c r="B28" s="192"/>
      <c r="C28" s="20"/>
      <c r="D28" s="20"/>
      <c r="E28" s="20"/>
      <c r="F28" s="20"/>
      <c r="G28" s="20"/>
      <c r="H28" s="20"/>
      <c r="I28" s="209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10"/>
      <c r="AL28" s="20"/>
      <c r="AM28" s="20"/>
      <c r="AN28" s="20"/>
      <c r="AO28" s="20"/>
      <c r="AP28" s="29"/>
      <c r="AQ28" s="20"/>
      <c r="AR28" s="20"/>
      <c r="AS28" s="210"/>
      <c r="AT28" s="20"/>
      <c r="AU28" s="20"/>
      <c r="AV28" s="20"/>
      <c r="AW28" s="20"/>
      <c r="AX28" s="20"/>
      <c r="AY28" s="20"/>
      <c r="AZ28" s="20"/>
      <c r="BA28" s="20"/>
      <c r="BB28" s="20"/>
      <c r="BC28" s="210"/>
      <c r="BD28" s="20"/>
      <c r="BE28" s="20"/>
      <c r="BF28" s="20"/>
      <c r="BG28" s="20"/>
      <c r="BH28" s="20"/>
      <c r="BI28" s="20"/>
      <c r="BJ28" s="20"/>
      <c r="BK28" s="20"/>
      <c r="BL28" s="20"/>
      <c r="BM28" s="181">
        <f t="shared" si="6"/>
        <v>0</v>
      </c>
      <c r="BN28" s="24"/>
      <c r="BO28" s="179"/>
      <c r="BP28" s="195">
        <v>43033</v>
      </c>
      <c r="BQ28" s="194" t="s">
        <v>330</v>
      </c>
      <c r="BR28" s="22">
        <f t="shared" si="2"/>
        <v>180</v>
      </c>
      <c r="BS28" s="193">
        <f t="shared" si="5"/>
        <v>43213</v>
      </c>
    </row>
    <row r="29" spans="1:71" s="22" customFormat="1" ht="201.75" customHeight="1" x14ac:dyDescent="0.25">
      <c r="A29" s="20"/>
      <c r="B29" s="192"/>
      <c r="C29" s="20"/>
      <c r="D29" s="20"/>
      <c r="E29" s="20"/>
      <c r="F29" s="20"/>
      <c r="G29" s="20"/>
      <c r="H29" s="20"/>
      <c r="I29" s="209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10"/>
      <c r="AL29" s="20"/>
      <c r="AM29" s="20"/>
      <c r="AN29" s="20"/>
      <c r="AO29" s="20"/>
      <c r="AP29" s="29"/>
      <c r="AQ29" s="20"/>
      <c r="AR29" s="20"/>
      <c r="AS29" s="210"/>
      <c r="AT29" s="20"/>
      <c r="AU29" s="20"/>
      <c r="AV29" s="20"/>
      <c r="AW29" s="20"/>
      <c r="AX29" s="20"/>
      <c r="AY29" s="20"/>
      <c r="AZ29" s="20"/>
      <c r="BA29" s="20"/>
      <c r="BB29" s="20"/>
      <c r="BC29" s="210"/>
      <c r="BD29" s="20"/>
      <c r="BE29" s="20"/>
      <c r="BF29" s="20"/>
      <c r="BG29" s="20"/>
      <c r="BH29" s="20"/>
      <c r="BI29" s="20"/>
      <c r="BJ29" s="20"/>
      <c r="BK29" s="20"/>
      <c r="BL29" s="20"/>
      <c r="BM29" s="181">
        <f t="shared" si="6"/>
        <v>0</v>
      </c>
      <c r="BN29" s="24"/>
      <c r="BO29" s="179"/>
      <c r="BP29" s="195">
        <v>43040</v>
      </c>
      <c r="BQ29" s="194" t="s">
        <v>330</v>
      </c>
      <c r="BR29" s="22">
        <f t="shared" si="2"/>
        <v>180</v>
      </c>
      <c r="BS29" s="193">
        <f t="shared" si="5"/>
        <v>43220</v>
      </c>
    </row>
    <row r="30" spans="1:71" s="22" customFormat="1" ht="201.75" customHeight="1" x14ac:dyDescent="0.25">
      <c r="A30" s="20"/>
      <c r="B30" s="192"/>
      <c r="C30" s="20"/>
      <c r="D30" s="20"/>
      <c r="E30" s="20"/>
      <c r="F30" s="20"/>
      <c r="G30" s="20"/>
      <c r="H30" s="20"/>
      <c r="I30" s="209"/>
      <c r="J30" s="20"/>
      <c r="K30" s="20"/>
      <c r="L30" s="20"/>
      <c r="M30" s="20"/>
      <c r="N30" s="20"/>
      <c r="O30" s="20"/>
      <c r="P30" s="23"/>
      <c r="Q30" s="23"/>
      <c r="R30" s="23"/>
      <c r="S30" s="23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10"/>
      <c r="AL30" s="20"/>
      <c r="AM30" s="20"/>
      <c r="AN30" s="20"/>
      <c r="AO30" s="20"/>
      <c r="AP30" s="29"/>
      <c r="AQ30" s="20"/>
      <c r="AR30" s="20"/>
      <c r="AS30" s="210"/>
      <c r="AT30" s="20"/>
      <c r="AU30" s="20"/>
      <c r="AV30" s="20"/>
      <c r="AW30" s="20"/>
      <c r="AX30" s="20"/>
      <c r="AY30" s="20"/>
      <c r="AZ30" s="20"/>
      <c r="BA30" s="20"/>
      <c r="BB30" s="20"/>
      <c r="BC30" s="210"/>
      <c r="BD30" s="20"/>
      <c r="BE30" s="20"/>
      <c r="BF30" s="20"/>
      <c r="BG30" s="20"/>
      <c r="BH30" s="20"/>
      <c r="BI30" s="20"/>
      <c r="BJ30" s="20"/>
      <c r="BK30" s="20"/>
      <c r="BL30" s="20"/>
      <c r="BM30" s="181">
        <f t="shared" si="6"/>
        <v>0</v>
      </c>
      <c r="BN30" s="24"/>
      <c r="BO30" s="179"/>
      <c r="BP30" s="195">
        <v>43034</v>
      </c>
      <c r="BQ30" s="194" t="s">
        <v>330</v>
      </c>
      <c r="BR30" s="22">
        <f t="shared" si="2"/>
        <v>180</v>
      </c>
      <c r="BS30" s="193">
        <f t="shared" si="5"/>
        <v>43214</v>
      </c>
    </row>
    <row r="31" spans="1:71" s="22" customFormat="1" ht="179.25" customHeight="1" x14ac:dyDescent="0.25">
      <c r="A31" s="20"/>
      <c r="B31" s="192"/>
      <c r="C31" s="20"/>
      <c r="D31" s="20"/>
      <c r="E31" s="20"/>
      <c r="F31" s="20"/>
      <c r="G31" s="20"/>
      <c r="H31" s="20"/>
      <c r="I31" s="209"/>
      <c r="J31" s="20"/>
      <c r="K31" s="20"/>
      <c r="L31" s="20"/>
      <c r="M31" s="20"/>
      <c r="N31" s="23"/>
      <c r="O31" s="23"/>
      <c r="P31" s="23"/>
      <c r="Q31" s="23"/>
      <c r="R31" s="23"/>
      <c r="S31" s="23"/>
      <c r="T31" s="23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10"/>
      <c r="AL31" s="20"/>
      <c r="AM31" s="20"/>
      <c r="AN31" s="20"/>
      <c r="AO31" s="20"/>
      <c r="AP31" s="20"/>
      <c r="AQ31" s="20"/>
      <c r="AR31" s="20"/>
      <c r="AS31" s="210"/>
      <c r="AT31" s="20"/>
      <c r="AU31" s="20"/>
      <c r="AV31" s="20"/>
      <c r="AW31" s="20"/>
      <c r="AX31" s="20"/>
      <c r="AY31" s="20"/>
      <c r="AZ31" s="20"/>
      <c r="BA31" s="20"/>
      <c r="BB31" s="20"/>
      <c r="BC31" s="210"/>
      <c r="BD31" s="20"/>
      <c r="BE31" s="20"/>
      <c r="BF31" s="20"/>
      <c r="BG31" s="20"/>
      <c r="BH31" s="20"/>
      <c r="BI31" s="20"/>
      <c r="BJ31" s="20"/>
      <c r="BK31" s="20"/>
      <c r="BL31" s="20"/>
      <c r="BM31" s="181">
        <f t="shared" si="6"/>
        <v>0</v>
      </c>
      <c r="BN31" s="24"/>
      <c r="BO31" s="179"/>
      <c r="BP31" s="195">
        <v>43034</v>
      </c>
      <c r="BQ31" s="194" t="s">
        <v>330</v>
      </c>
      <c r="BR31" s="22">
        <f t="shared" si="2"/>
        <v>180</v>
      </c>
      <c r="BS31" s="193">
        <f t="shared" si="5"/>
        <v>43214</v>
      </c>
    </row>
    <row r="32" spans="1:71" s="22" customFormat="1" ht="152.25" customHeight="1" x14ac:dyDescent="0.25">
      <c r="A32" s="20"/>
      <c r="B32" s="192"/>
      <c r="C32" s="20"/>
      <c r="D32" s="20"/>
      <c r="E32" s="20"/>
      <c r="F32" s="20"/>
      <c r="G32" s="20"/>
      <c r="H32" s="20"/>
      <c r="I32" s="209"/>
      <c r="J32" s="20"/>
      <c r="K32" s="20"/>
      <c r="L32" s="20"/>
      <c r="M32" s="20"/>
      <c r="N32" s="20"/>
      <c r="O32" s="20"/>
      <c r="P32" s="23"/>
      <c r="Q32" s="23"/>
      <c r="R32" s="23"/>
      <c r="S32" s="23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10"/>
      <c r="AL32" s="20"/>
      <c r="AM32" s="20"/>
      <c r="AN32" s="20"/>
      <c r="AO32" s="20"/>
      <c r="AP32" s="20"/>
      <c r="AQ32" s="20"/>
      <c r="AR32" s="20"/>
      <c r="AS32" s="210"/>
      <c r="AT32" s="20"/>
      <c r="AU32" s="20"/>
      <c r="AV32" s="20"/>
      <c r="AW32" s="20"/>
      <c r="AX32" s="20"/>
      <c r="AY32" s="20"/>
      <c r="AZ32" s="20"/>
      <c r="BA32" s="20"/>
      <c r="BB32" s="20"/>
      <c r="BC32" s="210"/>
      <c r="BD32" s="20"/>
      <c r="BE32" s="20"/>
      <c r="BF32" s="20"/>
      <c r="BG32" s="20"/>
      <c r="BH32" s="20"/>
      <c r="BI32" s="20"/>
      <c r="BJ32" s="20"/>
      <c r="BK32" s="20"/>
      <c r="BL32" s="20"/>
      <c r="BM32" s="181">
        <f t="shared" si="6"/>
        <v>0</v>
      </c>
      <c r="BN32" s="24"/>
      <c r="BO32" s="179"/>
      <c r="BP32" s="195">
        <v>43031</v>
      </c>
      <c r="BQ32" s="194" t="s">
        <v>330</v>
      </c>
      <c r="BR32" s="22">
        <f t="shared" si="2"/>
        <v>180</v>
      </c>
      <c r="BS32" s="193">
        <f t="shared" si="5"/>
        <v>43211</v>
      </c>
    </row>
    <row r="33" spans="1:71" s="22" customFormat="1" ht="237" customHeight="1" x14ac:dyDescent="0.25">
      <c r="A33" s="20"/>
      <c r="B33" s="192"/>
      <c r="C33" s="20"/>
      <c r="D33" s="20"/>
      <c r="E33" s="20"/>
      <c r="F33" s="20"/>
      <c r="G33" s="20"/>
      <c r="H33" s="20"/>
      <c r="I33" s="209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10"/>
      <c r="AL33" s="20"/>
      <c r="AM33" s="20"/>
      <c r="AN33" s="20"/>
      <c r="AO33" s="20"/>
      <c r="AP33" s="20"/>
      <c r="AQ33" s="20"/>
      <c r="AR33" s="20"/>
      <c r="AS33" s="210"/>
      <c r="AT33" s="20"/>
      <c r="AU33" s="20"/>
      <c r="AV33" s="20"/>
      <c r="AW33" s="20"/>
      <c r="AX33" s="20"/>
      <c r="AY33" s="20"/>
      <c r="AZ33" s="20"/>
      <c r="BA33" s="20"/>
      <c r="BB33" s="20"/>
      <c r="BC33" s="210"/>
      <c r="BD33" s="20"/>
      <c r="BE33" s="20"/>
      <c r="BF33" s="20"/>
      <c r="BG33" s="20"/>
      <c r="BH33" s="20"/>
      <c r="BI33" s="20"/>
      <c r="BJ33" s="20"/>
      <c r="BK33" s="20"/>
      <c r="BL33" s="20"/>
      <c r="BM33" s="181">
        <f t="shared" si="6"/>
        <v>0</v>
      </c>
      <c r="BN33" s="24"/>
      <c r="BO33" s="179"/>
      <c r="BP33" s="195">
        <v>43035</v>
      </c>
      <c r="BQ33" s="194" t="s">
        <v>330</v>
      </c>
      <c r="BR33" s="22">
        <f t="shared" si="2"/>
        <v>180</v>
      </c>
      <c r="BS33" s="193">
        <f t="shared" si="5"/>
        <v>43215</v>
      </c>
    </row>
    <row r="34" spans="1:71" s="22" customFormat="1" ht="210" customHeight="1" x14ac:dyDescent="0.25">
      <c r="A34" s="20"/>
      <c r="B34" s="192"/>
      <c r="C34" s="20"/>
      <c r="D34" s="20"/>
      <c r="E34" s="20"/>
      <c r="F34" s="20"/>
      <c r="G34" s="20"/>
      <c r="H34" s="20"/>
      <c r="I34" s="209"/>
      <c r="J34" s="20"/>
      <c r="K34" s="20"/>
      <c r="L34" s="20"/>
      <c r="M34" s="20"/>
      <c r="N34" s="29"/>
      <c r="O34" s="29"/>
      <c r="P34" s="29"/>
      <c r="Q34" s="29"/>
      <c r="R34" s="29"/>
      <c r="S34" s="29"/>
      <c r="T34" s="29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10"/>
      <c r="AL34" s="20"/>
      <c r="AM34" s="20"/>
      <c r="AN34" s="20"/>
      <c r="AO34" s="20"/>
      <c r="AP34" s="20"/>
      <c r="AQ34" s="20"/>
      <c r="AR34" s="20"/>
      <c r="AS34" s="210"/>
      <c r="AT34" s="20"/>
      <c r="AU34" s="20"/>
      <c r="AV34" s="20"/>
      <c r="AW34" s="20"/>
      <c r="AX34" s="20"/>
      <c r="AY34" s="20"/>
      <c r="AZ34" s="20"/>
      <c r="BA34" s="20"/>
      <c r="BB34" s="20"/>
      <c r="BC34" s="210"/>
      <c r="BD34" s="29"/>
      <c r="BE34" s="20"/>
      <c r="BF34" s="20"/>
      <c r="BG34" s="20"/>
      <c r="BH34" s="20"/>
      <c r="BI34" s="20"/>
      <c r="BJ34" s="20"/>
      <c r="BK34" s="20"/>
      <c r="BL34" s="20"/>
      <c r="BM34" s="181">
        <f t="shared" si="6"/>
        <v>0</v>
      </c>
      <c r="BN34" s="24"/>
      <c r="BO34" s="179"/>
      <c r="BP34" s="195">
        <v>43034</v>
      </c>
      <c r="BQ34" s="194" t="s">
        <v>330</v>
      </c>
      <c r="BR34" s="22">
        <f t="shared" si="2"/>
        <v>180</v>
      </c>
      <c r="BS34" s="193">
        <f t="shared" si="5"/>
        <v>43214</v>
      </c>
    </row>
    <row r="35" spans="1:71" s="22" customFormat="1" ht="150" customHeight="1" x14ac:dyDescent="0.25">
      <c r="A35" s="20"/>
      <c r="B35" s="192"/>
      <c r="C35" s="20"/>
      <c r="D35" s="20"/>
      <c r="E35" s="20"/>
      <c r="F35" s="20"/>
      <c r="G35" s="20"/>
      <c r="H35" s="20"/>
      <c r="I35" s="209"/>
      <c r="J35" s="20"/>
      <c r="K35" s="20"/>
      <c r="L35" s="20"/>
      <c r="M35" s="20"/>
      <c r="N35" s="29"/>
      <c r="O35" s="29"/>
      <c r="P35" s="29"/>
      <c r="Q35" s="29"/>
      <c r="R35" s="29"/>
      <c r="S35" s="29"/>
      <c r="T35" s="29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10"/>
      <c r="AL35" s="20"/>
      <c r="AM35" s="20"/>
      <c r="AN35" s="20"/>
      <c r="AO35" s="20"/>
      <c r="AP35" s="20"/>
      <c r="AQ35" s="20"/>
      <c r="AR35" s="20"/>
      <c r="AS35" s="210"/>
      <c r="AT35" s="20"/>
      <c r="AU35" s="20"/>
      <c r="AV35" s="20"/>
      <c r="AW35" s="20"/>
      <c r="AX35" s="20"/>
      <c r="AY35" s="20"/>
      <c r="AZ35" s="20"/>
      <c r="BA35" s="20"/>
      <c r="BB35" s="20"/>
      <c r="BC35" s="210"/>
      <c r="BD35" s="20"/>
      <c r="BE35" s="20"/>
      <c r="BF35" s="20"/>
      <c r="BG35" s="20"/>
      <c r="BH35" s="20"/>
      <c r="BI35" s="20"/>
      <c r="BJ35" s="20"/>
      <c r="BK35" s="20"/>
      <c r="BL35" s="20"/>
      <c r="BM35" s="181">
        <f t="shared" si="6"/>
        <v>0</v>
      </c>
      <c r="BN35" s="24"/>
      <c r="BO35" s="179"/>
      <c r="BP35" s="195">
        <v>43035</v>
      </c>
      <c r="BQ35" s="194" t="s">
        <v>330</v>
      </c>
      <c r="BR35" s="22">
        <f t="shared" si="2"/>
        <v>180</v>
      </c>
      <c r="BS35" s="193">
        <f t="shared" si="5"/>
        <v>43215</v>
      </c>
    </row>
    <row r="36" spans="1:71" s="22" customFormat="1" ht="202.5" customHeight="1" x14ac:dyDescent="0.25">
      <c r="A36" s="20"/>
      <c r="B36" s="192"/>
      <c r="C36" s="20"/>
      <c r="D36" s="20"/>
      <c r="E36" s="20"/>
      <c r="F36" s="20"/>
      <c r="G36" s="20"/>
      <c r="H36" s="20"/>
      <c r="I36" s="209"/>
      <c r="J36" s="20"/>
      <c r="K36" s="20"/>
      <c r="L36" s="20"/>
      <c r="M36" s="20"/>
      <c r="N36" s="20"/>
      <c r="O36" s="20"/>
      <c r="P36" s="29"/>
      <c r="Q36" s="29"/>
      <c r="R36" s="29"/>
      <c r="S36" s="29"/>
      <c r="T36" s="29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10"/>
      <c r="AL36" s="20"/>
      <c r="AM36" s="20"/>
      <c r="AN36" s="20"/>
      <c r="AO36" s="20"/>
      <c r="AP36" s="20"/>
      <c r="AQ36" s="20"/>
      <c r="AR36" s="20"/>
      <c r="AS36" s="210"/>
      <c r="AT36" s="20"/>
      <c r="AU36" s="20"/>
      <c r="AV36" s="20"/>
      <c r="AW36" s="20"/>
      <c r="AX36" s="20"/>
      <c r="AY36" s="20"/>
      <c r="AZ36" s="20"/>
      <c r="BA36" s="20"/>
      <c r="BB36" s="20"/>
      <c r="BC36" s="210"/>
      <c r="BD36" s="29"/>
      <c r="BE36" s="20"/>
      <c r="BF36" s="20"/>
      <c r="BG36" s="20"/>
      <c r="BH36" s="20"/>
      <c r="BI36" s="20"/>
      <c r="BJ36" s="20"/>
      <c r="BK36" s="20"/>
      <c r="BL36" s="20"/>
      <c r="BM36" s="181">
        <f t="shared" si="6"/>
        <v>0</v>
      </c>
      <c r="BN36" s="24"/>
      <c r="BO36" s="179"/>
      <c r="BP36" s="195">
        <v>43041</v>
      </c>
      <c r="BQ36" s="194" t="s">
        <v>330</v>
      </c>
      <c r="BR36" s="22">
        <f t="shared" si="2"/>
        <v>180</v>
      </c>
      <c r="BS36" s="193">
        <f t="shared" si="5"/>
        <v>43221</v>
      </c>
    </row>
    <row r="37" spans="1:71" s="22" customFormat="1" ht="144.75" customHeight="1" x14ac:dyDescent="0.25">
      <c r="A37" s="20"/>
      <c r="B37" s="192"/>
      <c r="C37" s="20"/>
      <c r="D37" s="20"/>
      <c r="E37" s="20"/>
      <c r="F37" s="20"/>
      <c r="G37" s="20"/>
      <c r="H37" s="20"/>
      <c r="I37" s="209"/>
      <c r="J37" s="20"/>
      <c r="K37" s="210"/>
      <c r="L37" s="210"/>
      <c r="M37" s="210"/>
      <c r="N37" s="210"/>
      <c r="O37" s="210"/>
      <c r="P37" s="191"/>
      <c r="Q37" s="191"/>
      <c r="R37" s="191"/>
      <c r="S37" s="191"/>
      <c r="T37" s="191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10"/>
      <c r="AL37" s="20"/>
      <c r="AM37" s="20"/>
      <c r="AN37" s="20"/>
      <c r="AO37" s="20"/>
      <c r="AP37" s="20"/>
      <c r="AQ37" s="20"/>
      <c r="AR37" s="20"/>
      <c r="AS37" s="210"/>
      <c r="AT37" s="20"/>
      <c r="AU37" s="20"/>
      <c r="AV37" s="20"/>
      <c r="AW37" s="20"/>
      <c r="AX37" s="20"/>
      <c r="AY37" s="20"/>
      <c r="AZ37" s="20"/>
      <c r="BA37" s="20"/>
      <c r="BB37" s="20"/>
      <c r="BC37" s="210"/>
      <c r="BD37" s="20"/>
      <c r="BE37" s="20"/>
      <c r="BF37" s="20"/>
      <c r="BG37" s="20"/>
      <c r="BH37" s="20"/>
      <c r="BI37" s="20"/>
      <c r="BJ37" s="20"/>
      <c r="BK37" s="20"/>
      <c r="BL37" s="20"/>
      <c r="BM37" s="181">
        <f t="shared" si="6"/>
        <v>0</v>
      </c>
      <c r="BN37" s="24"/>
      <c r="BO37" s="179"/>
      <c r="BP37" s="195">
        <v>43034</v>
      </c>
      <c r="BQ37" s="194" t="s">
        <v>330</v>
      </c>
      <c r="BR37" s="22">
        <f t="shared" si="2"/>
        <v>180</v>
      </c>
      <c r="BS37" s="193">
        <f t="shared" si="5"/>
        <v>43214</v>
      </c>
    </row>
    <row r="38" spans="1:71" s="22" customFormat="1" ht="223.5" customHeight="1" x14ac:dyDescent="0.25">
      <c r="A38" s="20"/>
      <c r="B38" s="192"/>
      <c r="C38" s="20"/>
      <c r="D38" s="20"/>
      <c r="E38" s="20"/>
      <c r="F38" s="20"/>
      <c r="G38" s="20"/>
      <c r="H38" s="20"/>
      <c r="I38" s="209"/>
      <c r="J38" s="20"/>
      <c r="K38" s="20"/>
      <c r="L38" s="20"/>
      <c r="M38" s="20"/>
      <c r="N38" s="29"/>
      <c r="O38" s="29"/>
      <c r="P38" s="29"/>
      <c r="Q38" s="29"/>
      <c r="R38" s="29"/>
      <c r="S38" s="29"/>
      <c r="T38" s="29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10"/>
      <c r="AL38" s="20"/>
      <c r="AM38" s="20"/>
      <c r="AN38" s="20"/>
      <c r="AO38" s="20"/>
      <c r="AP38" s="20"/>
      <c r="AQ38" s="20"/>
      <c r="AR38" s="20"/>
      <c r="AS38" s="210"/>
      <c r="AT38" s="20"/>
      <c r="AU38" s="20"/>
      <c r="AV38" s="20"/>
      <c r="AW38" s="20"/>
      <c r="AX38" s="20"/>
      <c r="AY38" s="20"/>
      <c r="AZ38" s="20"/>
      <c r="BA38" s="20"/>
      <c r="BB38" s="20"/>
      <c r="BC38" s="210"/>
      <c r="BD38" s="29"/>
      <c r="BE38" s="20"/>
      <c r="BF38" s="20"/>
      <c r="BG38" s="20"/>
      <c r="BH38" s="20"/>
      <c r="BI38" s="20"/>
      <c r="BJ38" s="20"/>
      <c r="BK38" s="20"/>
      <c r="BL38" s="20"/>
      <c r="BM38" s="181">
        <f t="shared" si="6"/>
        <v>0</v>
      </c>
      <c r="BN38" s="24"/>
      <c r="BO38" s="179"/>
      <c r="BP38" s="195">
        <v>43046</v>
      </c>
      <c r="BQ38" s="194" t="s">
        <v>330</v>
      </c>
      <c r="BR38" s="22">
        <f t="shared" si="2"/>
        <v>180</v>
      </c>
      <c r="BS38" s="193">
        <f t="shared" si="5"/>
        <v>43226</v>
      </c>
    </row>
    <row r="39" spans="1:71" s="22" customFormat="1" ht="178.5" customHeight="1" x14ac:dyDescent="0.25">
      <c r="A39" s="20"/>
      <c r="B39" s="192"/>
      <c r="C39" s="20"/>
      <c r="D39" s="20"/>
      <c r="E39" s="20"/>
      <c r="F39" s="20"/>
      <c r="G39" s="20"/>
      <c r="H39" s="20"/>
      <c r="I39" s="209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10"/>
      <c r="AL39" s="20"/>
      <c r="AM39" s="20"/>
      <c r="AN39" s="20"/>
      <c r="AO39" s="20"/>
      <c r="AP39" s="20"/>
      <c r="AQ39" s="20"/>
      <c r="AR39" s="20"/>
      <c r="AS39" s="210"/>
      <c r="AT39" s="20"/>
      <c r="AU39" s="20"/>
      <c r="AV39" s="20"/>
      <c r="AW39" s="20"/>
      <c r="AX39" s="20"/>
      <c r="AY39" s="20"/>
      <c r="AZ39" s="20"/>
      <c r="BA39" s="20"/>
      <c r="BB39" s="20"/>
      <c r="BC39" s="210"/>
      <c r="BD39" s="20"/>
      <c r="BE39" s="20"/>
      <c r="BF39" s="20"/>
      <c r="BG39" s="20"/>
      <c r="BH39" s="20"/>
      <c r="BI39" s="20"/>
      <c r="BJ39" s="20"/>
      <c r="BK39" s="20"/>
      <c r="BL39" s="20"/>
      <c r="BM39" s="181">
        <f t="shared" si="6"/>
        <v>0</v>
      </c>
      <c r="BN39" s="24"/>
      <c r="BO39" s="179"/>
      <c r="BP39" s="195">
        <v>43046</v>
      </c>
      <c r="BQ39" s="194" t="s">
        <v>329</v>
      </c>
      <c r="BR39" s="22">
        <f t="shared" si="2"/>
        <v>360</v>
      </c>
      <c r="BS39" s="193">
        <f t="shared" si="5"/>
        <v>43406</v>
      </c>
    </row>
    <row r="40" spans="1:71" s="22" customFormat="1" ht="176.25" customHeight="1" x14ac:dyDescent="0.25">
      <c r="A40" s="20"/>
      <c r="B40" s="192"/>
      <c r="C40" s="20"/>
      <c r="D40" s="20"/>
      <c r="E40" s="20"/>
      <c r="F40" s="20"/>
      <c r="G40" s="20"/>
      <c r="H40" s="20"/>
      <c r="I40" s="209"/>
      <c r="J40" s="20"/>
      <c r="K40" s="20"/>
      <c r="L40" s="20"/>
      <c r="M40" s="20"/>
      <c r="N40" s="29"/>
      <c r="O40" s="29"/>
      <c r="P40" s="29"/>
      <c r="Q40" s="29"/>
      <c r="R40" s="29"/>
      <c r="S40" s="29"/>
      <c r="T40" s="29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10"/>
      <c r="AL40" s="20"/>
      <c r="AM40" s="20"/>
      <c r="AN40" s="20"/>
      <c r="AO40" s="20"/>
      <c r="AP40" s="20"/>
      <c r="AQ40" s="20"/>
      <c r="AR40" s="20"/>
      <c r="AS40" s="210"/>
      <c r="AT40" s="20"/>
      <c r="AU40" s="20"/>
      <c r="AV40" s="20"/>
      <c r="AW40" s="20"/>
      <c r="AX40" s="20"/>
      <c r="AY40" s="20"/>
      <c r="AZ40" s="20"/>
      <c r="BA40" s="20"/>
      <c r="BB40" s="20"/>
      <c r="BC40" s="210"/>
      <c r="BD40" s="20"/>
      <c r="BE40" s="20"/>
      <c r="BF40" s="20"/>
      <c r="BG40" s="20"/>
      <c r="BH40" s="20"/>
      <c r="BI40" s="20"/>
      <c r="BJ40" s="20"/>
      <c r="BK40" s="20"/>
      <c r="BL40" s="20"/>
      <c r="BM40" s="181">
        <f t="shared" si="6"/>
        <v>0</v>
      </c>
      <c r="BN40" s="24"/>
      <c r="BO40" s="179"/>
      <c r="BP40" s="195">
        <v>43035</v>
      </c>
      <c r="BQ40" s="194" t="s">
        <v>330</v>
      </c>
      <c r="BR40" s="22">
        <f t="shared" si="2"/>
        <v>180</v>
      </c>
      <c r="BS40" s="193">
        <f t="shared" si="5"/>
        <v>43215</v>
      </c>
    </row>
    <row r="41" spans="1:71" s="22" customFormat="1" ht="326.25" customHeight="1" x14ac:dyDescent="0.25">
      <c r="A41" s="20"/>
      <c r="B41" s="192"/>
      <c r="C41" s="20"/>
      <c r="D41" s="20"/>
      <c r="E41" s="20"/>
      <c r="F41" s="20"/>
      <c r="G41" s="20"/>
      <c r="H41" s="20"/>
      <c r="I41" s="209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10"/>
      <c r="AL41" s="20"/>
      <c r="AM41" s="20"/>
      <c r="AN41" s="20"/>
      <c r="AO41" s="20"/>
      <c r="AP41" s="20"/>
      <c r="AQ41" s="20"/>
      <c r="AR41" s="20"/>
      <c r="AS41" s="210"/>
      <c r="AT41" s="20"/>
      <c r="AU41" s="20"/>
      <c r="AV41" s="20"/>
      <c r="AW41" s="20"/>
      <c r="AX41" s="20"/>
      <c r="AY41" s="20"/>
      <c r="AZ41" s="20"/>
      <c r="BA41" s="20"/>
      <c r="BB41" s="20"/>
      <c r="BC41" s="210"/>
      <c r="BD41" s="20"/>
      <c r="BE41" s="20"/>
      <c r="BF41" s="20"/>
      <c r="BG41" s="20"/>
      <c r="BH41" s="20"/>
      <c r="BI41" s="20"/>
      <c r="BJ41" s="20"/>
      <c r="BK41" s="20"/>
      <c r="BL41" s="20"/>
      <c r="BM41" s="181">
        <f t="shared" si="6"/>
        <v>0</v>
      </c>
      <c r="BN41" s="24"/>
      <c r="BO41" s="179"/>
      <c r="BP41" s="195">
        <v>43039</v>
      </c>
      <c r="BQ41" s="194" t="s">
        <v>330</v>
      </c>
      <c r="BR41" s="22">
        <f t="shared" si="2"/>
        <v>180</v>
      </c>
      <c r="BS41" s="193">
        <f t="shared" si="5"/>
        <v>43219</v>
      </c>
    </row>
    <row r="42" spans="1:71" s="22" customFormat="1" ht="223.5" customHeight="1" x14ac:dyDescent="0.25">
      <c r="A42" s="20"/>
      <c r="B42" s="192"/>
      <c r="C42" s="20"/>
      <c r="D42" s="20"/>
      <c r="E42" s="20"/>
      <c r="F42" s="20"/>
      <c r="G42" s="20"/>
      <c r="H42" s="20"/>
      <c r="I42" s="209"/>
      <c r="J42" s="20"/>
      <c r="K42" s="20"/>
      <c r="L42" s="20"/>
      <c r="M42" s="20"/>
      <c r="N42" s="29"/>
      <c r="O42" s="29"/>
      <c r="P42" s="29"/>
      <c r="Q42" s="29"/>
      <c r="R42" s="29"/>
      <c r="S42" s="29"/>
      <c r="T42" s="29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9"/>
      <c r="AI42" s="20"/>
      <c r="AJ42" s="20"/>
      <c r="AK42" s="210"/>
      <c r="AL42" s="29"/>
      <c r="AM42" s="20"/>
      <c r="AN42" s="20"/>
      <c r="AO42" s="20"/>
      <c r="AP42" s="20"/>
      <c r="AQ42" s="20"/>
      <c r="AR42" s="20"/>
      <c r="AS42" s="210"/>
      <c r="AT42" s="20"/>
      <c r="AU42" s="20"/>
      <c r="AV42" s="20"/>
      <c r="AW42" s="20"/>
      <c r="AX42" s="20"/>
      <c r="AY42" s="20"/>
      <c r="AZ42" s="20"/>
      <c r="BA42" s="20"/>
      <c r="BB42" s="29"/>
      <c r="BC42" s="210"/>
      <c r="BD42" s="29"/>
      <c r="BE42" s="20"/>
      <c r="BF42" s="20"/>
      <c r="BG42" s="20"/>
      <c r="BH42" s="20"/>
      <c r="BI42" s="20"/>
      <c r="BJ42" s="20"/>
      <c r="BK42" s="20"/>
      <c r="BL42" s="20"/>
      <c r="BM42" s="181">
        <f t="shared" si="6"/>
        <v>0</v>
      </c>
      <c r="BN42" s="24"/>
      <c r="BO42" s="179"/>
      <c r="BP42" s="195">
        <v>43046</v>
      </c>
      <c r="BQ42" s="194" t="s">
        <v>330</v>
      </c>
      <c r="BR42" s="22">
        <f t="shared" si="2"/>
        <v>180</v>
      </c>
      <c r="BS42" s="193">
        <f t="shared" si="5"/>
        <v>43226</v>
      </c>
    </row>
    <row r="43" spans="1:71" s="22" customFormat="1" ht="223.5" customHeight="1" x14ac:dyDescent="0.25">
      <c r="A43" s="20"/>
      <c r="B43" s="192"/>
      <c r="C43" s="20"/>
      <c r="D43" s="20"/>
      <c r="E43" s="20"/>
      <c r="F43" s="20"/>
      <c r="G43" s="20"/>
      <c r="H43" s="20"/>
      <c r="I43" s="209"/>
      <c r="J43" s="20"/>
      <c r="K43" s="20"/>
      <c r="L43" s="20"/>
      <c r="M43" s="20"/>
      <c r="N43" s="29"/>
      <c r="O43" s="29"/>
      <c r="P43" s="29"/>
      <c r="Q43" s="29"/>
      <c r="R43" s="29"/>
      <c r="S43" s="29"/>
      <c r="T43" s="29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9"/>
      <c r="AI43" s="20"/>
      <c r="AJ43" s="20"/>
      <c r="AK43" s="210"/>
      <c r="AL43" s="29"/>
      <c r="AM43" s="20"/>
      <c r="AN43" s="20"/>
      <c r="AO43" s="20"/>
      <c r="AP43" s="20"/>
      <c r="AQ43" s="20"/>
      <c r="AR43" s="20"/>
      <c r="AS43" s="210"/>
      <c r="AT43" s="20"/>
      <c r="AU43" s="20"/>
      <c r="AV43" s="20"/>
      <c r="AW43" s="20"/>
      <c r="AX43" s="20"/>
      <c r="AY43" s="20"/>
      <c r="AZ43" s="20"/>
      <c r="BA43" s="20"/>
      <c r="BB43" s="20"/>
      <c r="BC43" s="210"/>
      <c r="BD43" s="20"/>
      <c r="BE43" s="20"/>
      <c r="BF43" s="20"/>
      <c r="BG43" s="20"/>
      <c r="BH43" s="20"/>
      <c r="BI43" s="20"/>
      <c r="BJ43" s="20"/>
      <c r="BK43" s="20"/>
      <c r="BL43" s="20"/>
      <c r="BM43" s="181">
        <f t="shared" si="6"/>
        <v>0</v>
      </c>
      <c r="BN43" s="24"/>
      <c r="BO43" s="179"/>
      <c r="BP43" s="195">
        <v>43046</v>
      </c>
      <c r="BQ43" s="194" t="s">
        <v>330</v>
      </c>
      <c r="BR43" s="22">
        <f t="shared" si="2"/>
        <v>180</v>
      </c>
      <c r="BS43" s="193">
        <f t="shared" si="5"/>
        <v>43226</v>
      </c>
    </row>
    <row r="44" spans="1:71" s="22" customFormat="1" ht="223.5" customHeight="1" x14ac:dyDescent="0.25">
      <c r="A44" s="20"/>
      <c r="B44" s="192"/>
      <c r="C44" s="20"/>
      <c r="D44" s="20"/>
      <c r="E44" s="20"/>
      <c r="F44" s="20"/>
      <c r="G44" s="20"/>
      <c r="H44" s="20"/>
      <c r="I44" s="209"/>
      <c r="J44" s="20"/>
      <c r="K44" s="20"/>
      <c r="L44" s="20"/>
      <c r="M44" s="20"/>
      <c r="N44" s="29"/>
      <c r="O44" s="29"/>
      <c r="P44" s="29"/>
      <c r="Q44" s="29"/>
      <c r="R44" s="29"/>
      <c r="S44" s="29"/>
      <c r="T44" s="29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9"/>
      <c r="AI44" s="20"/>
      <c r="AJ44" s="20"/>
      <c r="AK44" s="210"/>
      <c r="AL44" s="29"/>
      <c r="AM44" s="20"/>
      <c r="AN44" s="20"/>
      <c r="AO44" s="20"/>
      <c r="AP44" s="20"/>
      <c r="AQ44" s="20"/>
      <c r="AR44" s="20"/>
      <c r="AS44" s="210"/>
      <c r="AT44" s="20"/>
      <c r="AU44" s="20"/>
      <c r="AV44" s="20"/>
      <c r="AW44" s="20"/>
      <c r="AX44" s="20"/>
      <c r="AY44" s="20"/>
      <c r="AZ44" s="20"/>
      <c r="BA44" s="20"/>
      <c r="BB44" s="20"/>
      <c r="BC44" s="210"/>
      <c r="BD44" s="20"/>
      <c r="BE44" s="20"/>
      <c r="BF44" s="20"/>
      <c r="BG44" s="20"/>
      <c r="BH44" s="20"/>
      <c r="BI44" s="20"/>
      <c r="BJ44" s="20"/>
      <c r="BK44" s="20"/>
      <c r="BL44" s="20"/>
      <c r="BM44" s="181">
        <f t="shared" si="6"/>
        <v>0</v>
      </c>
      <c r="BN44" s="24"/>
      <c r="BO44" s="179"/>
      <c r="BP44" s="195">
        <v>43040</v>
      </c>
      <c r="BQ44" s="194" t="s">
        <v>330</v>
      </c>
      <c r="BR44" s="22">
        <f t="shared" si="2"/>
        <v>180</v>
      </c>
      <c r="BS44" s="193">
        <f t="shared" si="5"/>
        <v>43220</v>
      </c>
    </row>
    <row r="45" spans="1:71" s="22" customFormat="1" ht="236.25" customHeight="1" x14ac:dyDescent="0.25">
      <c r="A45" s="20"/>
      <c r="B45" s="192"/>
      <c r="C45" s="20"/>
      <c r="D45" s="20"/>
      <c r="E45" s="20"/>
      <c r="F45" s="20"/>
      <c r="G45" s="20"/>
      <c r="H45" s="20"/>
      <c r="I45" s="209"/>
      <c r="J45" s="20"/>
      <c r="K45" s="20"/>
      <c r="L45" s="20"/>
      <c r="M45" s="20"/>
      <c r="N45" s="29"/>
      <c r="O45" s="29"/>
      <c r="P45" s="29"/>
      <c r="Q45" s="29"/>
      <c r="R45" s="29"/>
      <c r="S45" s="29"/>
      <c r="T45" s="29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10"/>
      <c r="AL45" s="20"/>
      <c r="AM45" s="20"/>
      <c r="AN45" s="20"/>
      <c r="AO45" s="20"/>
      <c r="AP45" s="20"/>
      <c r="AQ45" s="20"/>
      <c r="AR45" s="20"/>
      <c r="AS45" s="210"/>
      <c r="AT45" s="20"/>
      <c r="AU45" s="20"/>
      <c r="AV45" s="20"/>
      <c r="AW45" s="20"/>
      <c r="AX45" s="20"/>
      <c r="AY45" s="20"/>
      <c r="AZ45" s="20"/>
      <c r="BA45" s="20"/>
      <c r="BB45" s="20"/>
      <c r="BC45" s="210"/>
      <c r="BD45" s="20"/>
      <c r="BE45" s="20"/>
      <c r="BF45" s="20"/>
      <c r="BG45" s="20"/>
      <c r="BH45" s="20"/>
      <c r="BI45" s="20"/>
      <c r="BJ45" s="20"/>
      <c r="BK45" s="20"/>
      <c r="BL45" s="20"/>
      <c r="BM45" s="181">
        <f t="shared" si="6"/>
        <v>0</v>
      </c>
      <c r="BN45" s="24"/>
      <c r="BO45" s="179"/>
      <c r="BP45" s="195">
        <v>43046</v>
      </c>
      <c r="BQ45" s="194" t="s">
        <v>330</v>
      </c>
      <c r="BR45" s="22">
        <f t="shared" si="2"/>
        <v>180</v>
      </c>
      <c r="BS45" s="193">
        <f t="shared" si="5"/>
        <v>43226</v>
      </c>
    </row>
    <row r="46" spans="1:71" s="22" customFormat="1" ht="226.5" customHeight="1" x14ac:dyDescent="0.25">
      <c r="A46" s="20"/>
      <c r="B46" s="192"/>
      <c r="C46" s="20"/>
      <c r="D46" s="20"/>
      <c r="E46" s="20"/>
      <c r="F46" s="20"/>
      <c r="G46" s="20"/>
      <c r="H46" s="20"/>
      <c r="I46" s="209"/>
      <c r="J46" s="20"/>
      <c r="K46" s="20"/>
      <c r="L46" s="20"/>
      <c r="M46" s="20"/>
      <c r="N46" s="29"/>
      <c r="O46" s="29"/>
      <c r="P46" s="29"/>
      <c r="Q46" s="29"/>
      <c r="R46" s="29"/>
      <c r="S46" s="29"/>
      <c r="T46" s="29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10"/>
      <c r="AL46" s="20"/>
      <c r="AM46" s="20"/>
      <c r="AN46" s="20"/>
      <c r="AO46" s="20"/>
      <c r="AP46" s="20"/>
      <c r="AQ46" s="20"/>
      <c r="AR46" s="20"/>
      <c r="AS46" s="210"/>
      <c r="AT46" s="20"/>
      <c r="AU46" s="20"/>
      <c r="AV46" s="20"/>
      <c r="AW46" s="20"/>
      <c r="AX46" s="20"/>
      <c r="AY46" s="20"/>
      <c r="AZ46" s="20"/>
      <c r="BA46" s="20"/>
      <c r="BB46" s="20"/>
      <c r="BC46" s="210"/>
      <c r="BD46" s="29"/>
      <c r="BE46" s="20"/>
      <c r="BF46" s="20"/>
      <c r="BG46" s="20"/>
      <c r="BH46" s="20"/>
      <c r="BI46" s="20"/>
      <c r="BJ46" s="20"/>
      <c r="BK46" s="20"/>
      <c r="BL46" s="20"/>
      <c r="BM46" s="181">
        <f t="shared" si="6"/>
        <v>0</v>
      </c>
      <c r="BN46" s="24"/>
      <c r="BO46" s="179"/>
      <c r="BP46" s="195">
        <v>43025</v>
      </c>
      <c r="BQ46" s="194" t="s">
        <v>330</v>
      </c>
      <c r="BR46" s="22">
        <f t="shared" si="2"/>
        <v>180</v>
      </c>
      <c r="BS46" s="193">
        <f t="shared" si="5"/>
        <v>43205</v>
      </c>
    </row>
    <row r="47" spans="1:71" s="22" customFormat="1" ht="176.25" customHeight="1" x14ac:dyDescent="0.25">
      <c r="A47" s="20"/>
      <c r="B47" s="192"/>
      <c r="C47" s="20"/>
      <c r="D47" s="20"/>
      <c r="E47" s="20"/>
      <c r="F47" s="20"/>
      <c r="G47" s="20"/>
      <c r="H47" s="20"/>
      <c r="I47" s="209"/>
      <c r="J47" s="20"/>
      <c r="K47" s="20"/>
      <c r="L47" s="20"/>
      <c r="M47" s="20"/>
      <c r="N47" s="29"/>
      <c r="O47" s="29"/>
      <c r="P47" s="29"/>
      <c r="Q47" s="29"/>
      <c r="R47" s="29"/>
      <c r="S47" s="29"/>
      <c r="T47" s="29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10"/>
      <c r="AL47" s="20"/>
      <c r="AM47" s="20"/>
      <c r="AN47" s="20"/>
      <c r="AO47" s="20"/>
      <c r="AP47" s="20"/>
      <c r="AQ47" s="20"/>
      <c r="AR47" s="20"/>
      <c r="AS47" s="210"/>
      <c r="AT47" s="20"/>
      <c r="AU47" s="20"/>
      <c r="AV47" s="20"/>
      <c r="AW47" s="20"/>
      <c r="AX47" s="20"/>
      <c r="AY47" s="20"/>
      <c r="AZ47" s="20"/>
      <c r="BA47" s="20"/>
      <c r="BB47" s="20"/>
      <c r="BC47" s="210"/>
      <c r="BD47" s="20"/>
      <c r="BE47" s="20"/>
      <c r="BF47" s="20"/>
      <c r="BG47" s="20"/>
      <c r="BH47" s="20"/>
      <c r="BI47" s="20"/>
      <c r="BJ47" s="20"/>
      <c r="BK47" s="20"/>
      <c r="BL47" s="20"/>
      <c r="BM47" s="181"/>
      <c r="BN47" s="24"/>
      <c r="BO47" s="179"/>
      <c r="BP47" s="195">
        <v>43020</v>
      </c>
      <c r="BQ47" s="194" t="s">
        <v>330</v>
      </c>
      <c r="BR47" s="22">
        <f t="shared" si="2"/>
        <v>180</v>
      </c>
      <c r="BS47" s="193">
        <f t="shared" si="5"/>
        <v>43200</v>
      </c>
    </row>
    <row r="48" spans="1:71" s="22" customFormat="1" ht="228" customHeight="1" x14ac:dyDescent="0.25">
      <c r="A48" s="20"/>
      <c r="B48" s="192"/>
      <c r="C48" s="20"/>
      <c r="D48" s="20"/>
      <c r="E48" s="20"/>
      <c r="F48" s="20"/>
      <c r="G48" s="20"/>
      <c r="H48" s="20"/>
      <c r="I48" s="209"/>
      <c r="J48" s="20"/>
      <c r="K48" s="20"/>
      <c r="L48" s="20"/>
      <c r="M48" s="20"/>
      <c r="N48" s="29"/>
      <c r="O48" s="29"/>
      <c r="P48" s="29"/>
      <c r="Q48" s="29"/>
      <c r="R48" s="29"/>
      <c r="S48" s="29"/>
      <c r="T48" s="29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10"/>
      <c r="AL48" s="20"/>
      <c r="AM48" s="20"/>
      <c r="AN48" s="20"/>
      <c r="AO48" s="20"/>
      <c r="AP48" s="20"/>
      <c r="AQ48" s="20"/>
      <c r="AR48" s="20"/>
      <c r="AS48" s="210"/>
      <c r="AT48" s="20"/>
      <c r="AU48" s="20"/>
      <c r="AV48" s="20"/>
      <c r="AW48" s="20"/>
      <c r="AX48" s="20"/>
      <c r="AY48" s="20"/>
      <c r="AZ48" s="20"/>
      <c r="BA48" s="20"/>
      <c r="BB48" s="20"/>
      <c r="BC48" s="210"/>
      <c r="BD48" s="20"/>
      <c r="BE48" s="20"/>
      <c r="BF48" s="20"/>
      <c r="BG48" s="20"/>
      <c r="BH48" s="20"/>
      <c r="BI48" s="20"/>
      <c r="BJ48" s="20"/>
      <c r="BK48" s="20"/>
      <c r="BL48" s="20"/>
      <c r="BM48" s="181"/>
      <c r="BN48" s="24"/>
      <c r="BO48" s="179"/>
      <c r="BP48" s="195">
        <v>43041</v>
      </c>
      <c r="BQ48" s="194" t="s">
        <v>330</v>
      </c>
      <c r="BR48" s="22">
        <f t="shared" si="2"/>
        <v>180</v>
      </c>
      <c r="BS48" s="193">
        <f t="shared" si="5"/>
        <v>43221</v>
      </c>
    </row>
    <row r="49" spans="1:72" s="22" customFormat="1" ht="220.5" customHeight="1" x14ac:dyDescent="0.25">
      <c r="A49" s="20"/>
      <c r="B49" s="19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9"/>
      <c r="O49" s="29"/>
      <c r="P49" s="29"/>
      <c r="Q49" s="29"/>
      <c r="R49" s="29"/>
      <c r="S49" s="29"/>
      <c r="T49" s="29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10"/>
      <c r="AL49" s="20"/>
      <c r="AM49" s="20"/>
      <c r="AN49" s="20"/>
      <c r="AO49" s="20"/>
      <c r="AP49" s="20"/>
      <c r="AQ49" s="20"/>
      <c r="AR49" s="20"/>
      <c r="AS49" s="210"/>
      <c r="AT49" s="20"/>
      <c r="AU49" s="20"/>
      <c r="AV49" s="20"/>
      <c r="AW49" s="20"/>
      <c r="AX49" s="20"/>
      <c r="AY49" s="20"/>
      <c r="AZ49" s="20"/>
      <c r="BA49" s="20"/>
      <c r="BB49" s="29"/>
      <c r="BC49" s="210"/>
      <c r="BD49" s="29"/>
      <c r="BE49" s="20"/>
      <c r="BF49" s="20"/>
      <c r="BG49" s="20"/>
      <c r="BH49" s="20"/>
      <c r="BI49" s="20"/>
      <c r="BJ49" s="20"/>
      <c r="BK49" s="20"/>
      <c r="BL49" s="20"/>
      <c r="BM49" s="181"/>
      <c r="BN49" s="24"/>
      <c r="BO49" s="179"/>
      <c r="BP49" s="195">
        <v>43038</v>
      </c>
      <c r="BQ49" s="194" t="s">
        <v>330</v>
      </c>
      <c r="BR49" s="22">
        <f t="shared" si="2"/>
        <v>180</v>
      </c>
      <c r="BS49" s="193">
        <f t="shared" si="5"/>
        <v>43218</v>
      </c>
    </row>
    <row r="50" spans="1:72" s="22" customFormat="1" ht="220.5" customHeight="1" x14ac:dyDescent="0.25">
      <c r="A50" s="20"/>
      <c r="B50" s="192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9"/>
      <c r="Q50" s="29"/>
      <c r="R50" s="29"/>
      <c r="S50" s="29"/>
      <c r="T50" s="29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10"/>
      <c r="AL50" s="20"/>
      <c r="AM50" s="20"/>
      <c r="AN50" s="20"/>
      <c r="AO50" s="20"/>
      <c r="AP50" s="20"/>
      <c r="AQ50" s="20"/>
      <c r="AR50" s="20"/>
      <c r="AS50" s="210"/>
      <c r="AT50" s="20"/>
      <c r="AU50" s="20"/>
      <c r="AV50" s="20"/>
      <c r="AW50" s="20"/>
      <c r="AX50" s="20"/>
      <c r="AY50" s="20"/>
      <c r="AZ50" s="20"/>
      <c r="BA50" s="20"/>
      <c r="BB50" s="20"/>
      <c r="BC50" s="210"/>
      <c r="BD50" s="20"/>
      <c r="BE50" s="20"/>
      <c r="BF50" s="20"/>
      <c r="BG50" s="20"/>
      <c r="BH50" s="20"/>
      <c r="BI50" s="20"/>
      <c r="BJ50" s="20"/>
      <c r="BK50" s="20"/>
      <c r="BL50" s="20"/>
      <c r="BM50" s="181"/>
      <c r="BN50" s="24"/>
      <c r="BO50" s="179"/>
      <c r="BP50" s="195">
        <v>43026</v>
      </c>
      <c r="BQ50" s="194" t="s">
        <v>330</v>
      </c>
      <c r="BR50" s="22">
        <f t="shared" si="2"/>
        <v>180</v>
      </c>
      <c r="BS50" s="193">
        <f t="shared" si="5"/>
        <v>43206</v>
      </c>
    </row>
    <row r="51" spans="1:72" s="22" customFormat="1" ht="220.5" customHeight="1" x14ac:dyDescent="0.25">
      <c r="A51" s="20"/>
      <c r="B51" s="192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9"/>
      <c r="O51" s="29"/>
      <c r="P51" s="29"/>
      <c r="Q51" s="29"/>
      <c r="R51" s="29"/>
      <c r="S51" s="29"/>
      <c r="T51" s="29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10"/>
      <c r="AL51" s="20"/>
      <c r="AM51" s="20"/>
      <c r="AN51" s="20"/>
      <c r="AO51" s="20"/>
      <c r="AP51" s="20"/>
      <c r="AQ51" s="20"/>
      <c r="AR51" s="20"/>
      <c r="AS51" s="210"/>
      <c r="AT51" s="20"/>
      <c r="AU51" s="20"/>
      <c r="AV51" s="20"/>
      <c r="AW51" s="20"/>
      <c r="AX51" s="20"/>
      <c r="AY51" s="20"/>
      <c r="AZ51" s="20"/>
      <c r="BA51" s="20"/>
      <c r="BB51" s="20"/>
      <c r="BC51" s="210"/>
      <c r="BD51" s="20"/>
      <c r="BE51" s="20"/>
      <c r="BF51" s="20"/>
      <c r="BG51" s="20"/>
      <c r="BH51" s="20"/>
      <c r="BI51" s="20"/>
      <c r="BJ51" s="20"/>
      <c r="BK51" s="20"/>
      <c r="BL51" s="20"/>
      <c r="BM51" s="181"/>
      <c r="BN51" s="24"/>
      <c r="BO51" s="179"/>
      <c r="BP51" s="195">
        <v>43026</v>
      </c>
      <c r="BQ51" s="194" t="s">
        <v>330</v>
      </c>
      <c r="BR51" s="22">
        <f t="shared" si="2"/>
        <v>180</v>
      </c>
      <c r="BS51" s="193">
        <f t="shared" si="5"/>
        <v>43206</v>
      </c>
    </row>
    <row r="52" spans="1:72" s="22" customFormat="1" ht="409.6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20"/>
      <c r="L52" s="20"/>
      <c r="M52" s="20"/>
      <c r="N52" s="29"/>
      <c r="O52" s="29"/>
      <c r="P52" s="29"/>
      <c r="Q52" s="29"/>
      <c r="R52" s="29"/>
      <c r="S52" s="29"/>
      <c r="T52" s="29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0"/>
      <c r="AH52" s="29"/>
      <c r="AI52" s="21"/>
      <c r="AJ52" s="21"/>
      <c r="AK52" s="210"/>
      <c r="AL52" s="29"/>
      <c r="AM52" s="21"/>
      <c r="AN52" s="21"/>
      <c r="AO52" s="21"/>
      <c r="AP52" s="21"/>
      <c r="AQ52" s="21"/>
      <c r="AR52" s="21"/>
      <c r="AS52" s="210"/>
      <c r="AT52" s="29"/>
      <c r="AU52" s="21"/>
      <c r="AV52" s="21"/>
      <c r="AW52" s="21"/>
      <c r="AX52" s="21"/>
      <c r="AY52" s="21"/>
      <c r="AZ52" s="21"/>
      <c r="BA52" s="21"/>
      <c r="BB52" s="21"/>
      <c r="BC52" s="210"/>
      <c r="BD52" s="29"/>
      <c r="BE52" s="20"/>
      <c r="BF52" s="21"/>
      <c r="BG52" s="20"/>
      <c r="BH52" s="23"/>
      <c r="BI52" s="23"/>
      <c r="BJ52" s="21"/>
      <c r="BK52" s="21"/>
      <c r="BL52" s="21"/>
      <c r="BM52" s="181"/>
      <c r="BN52" s="24"/>
      <c r="BO52" s="21"/>
      <c r="BP52" s="195">
        <v>43026</v>
      </c>
      <c r="BQ52" s="194" t="s">
        <v>330</v>
      </c>
      <c r="BR52" s="22">
        <f t="shared" si="2"/>
        <v>180</v>
      </c>
      <c r="BS52" s="193">
        <f t="shared" si="5"/>
        <v>43206</v>
      </c>
      <c r="BT52" s="25"/>
    </row>
    <row r="53" spans="1:72" s="22" customFormat="1" ht="122.2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20"/>
      <c r="L53" s="20"/>
      <c r="M53" s="20"/>
      <c r="N53" s="29"/>
      <c r="O53" s="29"/>
      <c r="P53" s="29"/>
      <c r="Q53" s="29"/>
      <c r="R53" s="29"/>
      <c r="S53" s="29"/>
      <c r="T53" s="29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181"/>
      <c r="AL53" s="21"/>
      <c r="AM53" s="21"/>
      <c r="AN53" s="21"/>
      <c r="AO53" s="21"/>
      <c r="AP53" s="21"/>
      <c r="AQ53" s="21"/>
      <c r="AR53" s="21"/>
      <c r="AS53" s="181"/>
      <c r="AT53" s="21"/>
      <c r="AU53" s="21"/>
      <c r="AV53" s="21"/>
      <c r="AW53" s="21"/>
      <c r="AX53" s="21"/>
      <c r="AY53" s="21"/>
      <c r="AZ53" s="21"/>
      <c r="BA53" s="21"/>
      <c r="BB53" s="21"/>
      <c r="BC53" s="210"/>
      <c r="BD53" s="21"/>
      <c r="BE53" s="20"/>
      <c r="BF53" s="21"/>
      <c r="BG53" s="20"/>
      <c r="BH53" s="23"/>
      <c r="BI53" s="23"/>
      <c r="BJ53" s="21"/>
      <c r="BK53" s="21"/>
      <c r="BL53" s="21"/>
      <c r="BM53" s="181"/>
      <c r="BN53" s="24"/>
      <c r="BO53" s="21"/>
      <c r="BP53" s="195">
        <v>43026</v>
      </c>
      <c r="BQ53" s="194" t="s">
        <v>330</v>
      </c>
      <c r="BR53" s="22">
        <f t="shared" si="2"/>
        <v>180</v>
      </c>
      <c r="BS53" s="193">
        <f t="shared" si="5"/>
        <v>43206</v>
      </c>
      <c r="BT53" s="25"/>
    </row>
    <row r="54" spans="1:72" s="22" customFormat="1" ht="122.2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20"/>
      <c r="L54" s="20"/>
      <c r="M54" s="20"/>
      <c r="N54" s="29"/>
      <c r="O54" s="29"/>
      <c r="P54" s="29"/>
      <c r="Q54" s="29"/>
      <c r="R54" s="29"/>
      <c r="S54" s="29"/>
      <c r="T54" s="29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181"/>
      <c r="AL54" s="21"/>
      <c r="AM54" s="21"/>
      <c r="AN54" s="21"/>
      <c r="AO54" s="21"/>
      <c r="AP54" s="21"/>
      <c r="AQ54" s="21"/>
      <c r="AR54" s="21"/>
      <c r="AS54" s="181"/>
      <c r="AT54" s="21"/>
      <c r="AU54" s="21"/>
      <c r="AV54" s="21"/>
      <c r="AW54" s="21"/>
      <c r="AX54" s="21"/>
      <c r="AY54" s="21"/>
      <c r="AZ54" s="21"/>
      <c r="BA54" s="21"/>
      <c r="BB54" s="21"/>
      <c r="BC54" s="210"/>
      <c r="BD54" s="21"/>
      <c r="BE54" s="20"/>
      <c r="BF54" s="21"/>
      <c r="BG54" s="20"/>
      <c r="BH54" s="23"/>
      <c r="BI54" s="23"/>
      <c r="BJ54" s="21"/>
      <c r="BK54" s="21"/>
      <c r="BL54" s="21"/>
      <c r="BM54" s="181"/>
      <c r="BN54" s="24"/>
      <c r="BO54" s="21"/>
      <c r="BP54" s="195">
        <v>43026</v>
      </c>
      <c r="BQ54" s="194" t="s">
        <v>330</v>
      </c>
      <c r="BR54" s="22">
        <f t="shared" si="2"/>
        <v>180</v>
      </c>
      <c r="BS54" s="193">
        <f t="shared" si="5"/>
        <v>43206</v>
      </c>
      <c r="BT54" s="25"/>
    </row>
    <row r="55" spans="1:72" s="22" customFormat="1" ht="122.2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20"/>
      <c r="L55" s="20"/>
      <c r="M55" s="20"/>
      <c r="N55" s="29"/>
      <c r="O55" s="29"/>
      <c r="P55" s="29"/>
      <c r="Q55" s="29"/>
      <c r="R55" s="29"/>
      <c r="S55" s="29"/>
      <c r="T55" s="29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181"/>
      <c r="AL55" s="21"/>
      <c r="AM55" s="21"/>
      <c r="AN55" s="21"/>
      <c r="AO55" s="21"/>
      <c r="AP55" s="21"/>
      <c r="AQ55" s="21"/>
      <c r="AR55" s="21"/>
      <c r="AS55" s="181"/>
      <c r="AT55" s="21"/>
      <c r="AU55" s="21"/>
      <c r="AV55" s="21"/>
      <c r="AW55" s="21"/>
      <c r="AX55" s="21"/>
      <c r="AY55" s="21"/>
      <c r="AZ55" s="21"/>
      <c r="BA55" s="21"/>
      <c r="BB55" s="21"/>
      <c r="BC55" s="210"/>
      <c r="BD55" s="21"/>
      <c r="BE55" s="20"/>
      <c r="BF55" s="21"/>
      <c r="BG55" s="20"/>
      <c r="BH55" s="23"/>
      <c r="BI55" s="23"/>
      <c r="BJ55" s="21"/>
      <c r="BK55" s="21"/>
      <c r="BL55" s="21"/>
      <c r="BM55" s="181"/>
      <c r="BN55" s="24"/>
      <c r="BO55" s="21"/>
      <c r="BP55" s="195">
        <v>43026</v>
      </c>
      <c r="BQ55" s="194" t="s">
        <v>330</v>
      </c>
      <c r="BR55" s="22">
        <f t="shared" si="2"/>
        <v>180</v>
      </c>
      <c r="BS55" s="193">
        <f t="shared" si="5"/>
        <v>43206</v>
      </c>
      <c r="BT55" s="25"/>
    </row>
    <row r="56" spans="1:72" s="22" customFormat="1" ht="122.2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20"/>
      <c r="L56" s="20"/>
      <c r="M56" s="20"/>
      <c r="N56" s="29"/>
      <c r="O56" s="29"/>
      <c r="P56" s="29"/>
      <c r="Q56" s="29"/>
      <c r="R56" s="29"/>
      <c r="S56" s="29"/>
      <c r="T56" s="29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181"/>
      <c r="AL56" s="21"/>
      <c r="AM56" s="21"/>
      <c r="AN56" s="21"/>
      <c r="AO56" s="21"/>
      <c r="AP56" s="21"/>
      <c r="AQ56" s="21"/>
      <c r="AR56" s="21"/>
      <c r="AS56" s="181"/>
      <c r="AT56" s="21"/>
      <c r="AU56" s="21"/>
      <c r="AV56" s="21"/>
      <c r="AW56" s="21"/>
      <c r="AX56" s="21"/>
      <c r="AY56" s="21"/>
      <c r="AZ56" s="21"/>
      <c r="BA56" s="21"/>
      <c r="BB56" s="21"/>
      <c r="BC56" s="210"/>
      <c r="BD56" s="21"/>
      <c r="BE56" s="20"/>
      <c r="BF56" s="21"/>
      <c r="BG56" s="20"/>
      <c r="BH56" s="23"/>
      <c r="BI56" s="23"/>
      <c r="BJ56" s="21"/>
      <c r="BK56" s="21"/>
      <c r="BL56" s="21"/>
      <c r="BM56" s="181"/>
      <c r="BN56" s="24"/>
      <c r="BO56" s="21"/>
      <c r="BP56" s="195">
        <v>43026</v>
      </c>
      <c r="BQ56" s="194" t="s">
        <v>330</v>
      </c>
      <c r="BR56" s="22">
        <f t="shared" si="2"/>
        <v>180</v>
      </c>
      <c r="BS56" s="193">
        <f t="shared" si="5"/>
        <v>43206</v>
      </c>
      <c r="BT56" s="25"/>
    </row>
    <row r="57" spans="1:72" s="22" customFormat="1" ht="282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20"/>
      <c r="L57" s="20"/>
      <c r="M57" s="20"/>
      <c r="N57" s="29"/>
      <c r="O57" s="29"/>
      <c r="P57" s="29"/>
      <c r="Q57" s="29"/>
      <c r="R57" s="29"/>
      <c r="S57" s="29"/>
      <c r="T57" s="29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0"/>
      <c r="AH57" s="29"/>
      <c r="AI57" s="21"/>
      <c r="AJ57" s="21"/>
      <c r="AK57" s="210"/>
      <c r="AL57" s="29"/>
      <c r="AM57" s="21"/>
      <c r="AN57" s="21"/>
      <c r="AO57" s="21"/>
      <c r="AP57" s="21"/>
      <c r="AQ57" s="21"/>
      <c r="AR57" s="21"/>
      <c r="AS57" s="210"/>
      <c r="AT57" s="29"/>
      <c r="AU57" s="21"/>
      <c r="AV57" s="21"/>
      <c r="AW57" s="21"/>
      <c r="AX57" s="21"/>
      <c r="AY57" s="21"/>
      <c r="AZ57" s="21"/>
      <c r="BA57" s="20"/>
      <c r="BB57" s="29"/>
      <c r="BC57" s="210"/>
      <c r="BD57" s="29"/>
      <c r="BE57" s="20"/>
      <c r="BF57" s="21"/>
      <c r="BG57" s="20"/>
      <c r="BH57" s="23"/>
      <c r="BI57" s="23"/>
      <c r="BJ57" s="21"/>
      <c r="BK57" s="21"/>
      <c r="BL57" s="21"/>
      <c r="BM57" s="181"/>
      <c r="BN57" s="24"/>
      <c r="BO57" s="21"/>
      <c r="BP57" s="195">
        <v>43026</v>
      </c>
      <c r="BQ57" s="194" t="s">
        <v>330</v>
      </c>
      <c r="BR57" s="22">
        <f t="shared" si="2"/>
        <v>180</v>
      </c>
      <c r="BS57" s="193">
        <f t="shared" si="5"/>
        <v>43206</v>
      </c>
      <c r="BT57" s="25"/>
    </row>
    <row r="58" spans="1:72" s="22" customFormat="1" ht="164.2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20"/>
      <c r="L58" s="20"/>
      <c r="M58" s="20"/>
      <c r="N58" s="20"/>
      <c r="O58" s="20"/>
      <c r="P58" s="29"/>
      <c r="Q58" s="29"/>
      <c r="R58" s="29"/>
      <c r="S58" s="29"/>
      <c r="T58" s="29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0"/>
      <c r="AH58" s="29"/>
      <c r="AI58" s="21"/>
      <c r="AJ58" s="21"/>
      <c r="AK58" s="210"/>
      <c r="AL58" s="29"/>
      <c r="AM58" s="21"/>
      <c r="AN58" s="21"/>
      <c r="AO58" s="21"/>
      <c r="AP58" s="21"/>
      <c r="AQ58" s="21"/>
      <c r="AR58" s="21"/>
      <c r="AS58" s="210"/>
      <c r="AT58" s="29"/>
      <c r="AU58" s="21"/>
      <c r="AV58" s="21"/>
      <c r="AW58" s="21"/>
      <c r="AX58" s="21"/>
      <c r="AY58" s="21"/>
      <c r="AZ58" s="21"/>
      <c r="BA58" s="21"/>
      <c r="BB58" s="21"/>
      <c r="BC58" s="210"/>
      <c r="BD58" s="29"/>
      <c r="BE58" s="20"/>
      <c r="BF58" s="21"/>
      <c r="BG58" s="20"/>
      <c r="BH58" s="23"/>
      <c r="BI58" s="23"/>
      <c r="BJ58" s="21"/>
      <c r="BK58" s="21"/>
      <c r="BL58" s="21"/>
      <c r="BM58" s="181"/>
      <c r="BN58" s="24"/>
      <c r="BO58" s="21"/>
      <c r="BP58" s="195">
        <v>43026</v>
      </c>
      <c r="BQ58" s="194" t="s">
        <v>330</v>
      </c>
      <c r="BR58" s="22">
        <f t="shared" si="2"/>
        <v>180</v>
      </c>
      <c r="BS58" s="193">
        <f t="shared" si="5"/>
        <v>43206</v>
      </c>
      <c r="BT58" s="25"/>
    </row>
    <row r="59" spans="1:72" s="22" customFormat="1" ht="222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20"/>
      <c r="L59" s="20"/>
      <c r="M59" s="20"/>
      <c r="N59" s="29"/>
      <c r="O59" s="29"/>
      <c r="P59" s="29"/>
      <c r="Q59" s="29"/>
      <c r="R59" s="29"/>
      <c r="S59" s="29"/>
      <c r="T59" s="29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181"/>
      <c r="AL59" s="21"/>
      <c r="AM59" s="21"/>
      <c r="AN59" s="21"/>
      <c r="AO59" s="21"/>
      <c r="AP59" s="21"/>
      <c r="AQ59" s="21"/>
      <c r="AR59" s="21"/>
      <c r="AS59" s="181"/>
      <c r="AT59" s="21"/>
      <c r="AU59" s="21"/>
      <c r="AV59" s="21"/>
      <c r="AW59" s="21"/>
      <c r="AX59" s="21"/>
      <c r="AY59" s="21"/>
      <c r="AZ59" s="21"/>
      <c r="BA59" s="21"/>
      <c r="BB59" s="21"/>
      <c r="BC59" s="210"/>
      <c r="BD59" s="21"/>
      <c r="BE59" s="20"/>
      <c r="BF59" s="21"/>
      <c r="BG59" s="20"/>
      <c r="BH59" s="23"/>
      <c r="BI59" s="23"/>
      <c r="BJ59" s="21"/>
      <c r="BK59" s="21"/>
      <c r="BL59" s="21"/>
      <c r="BM59" s="181"/>
      <c r="BN59" s="24"/>
      <c r="BO59" s="21"/>
      <c r="BP59" s="195">
        <v>43026</v>
      </c>
      <c r="BQ59" s="194" t="s">
        <v>330</v>
      </c>
      <c r="BR59" s="22">
        <f t="shared" ref="BR59:BR61" si="7">BQ59*30</f>
        <v>180</v>
      </c>
      <c r="BS59" s="193">
        <f t="shared" si="5"/>
        <v>43206</v>
      </c>
      <c r="BT59" s="25"/>
    </row>
    <row r="60" spans="1:72" s="22" customFormat="1" ht="244.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20"/>
      <c r="L60" s="20"/>
      <c r="M60" s="20"/>
      <c r="N60" s="29"/>
      <c r="O60" s="29"/>
      <c r="P60" s="29"/>
      <c r="Q60" s="29"/>
      <c r="R60" s="29"/>
      <c r="S60" s="29"/>
      <c r="T60" s="29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181"/>
      <c r="AL60" s="21"/>
      <c r="AM60" s="21"/>
      <c r="AN60" s="21"/>
      <c r="AO60" s="21"/>
      <c r="AP60" s="21"/>
      <c r="AQ60" s="21"/>
      <c r="AR60" s="21"/>
      <c r="AS60" s="181"/>
      <c r="AT60" s="21"/>
      <c r="AU60" s="21"/>
      <c r="AV60" s="21"/>
      <c r="AW60" s="21"/>
      <c r="AX60" s="21"/>
      <c r="AY60" s="21"/>
      <c r="AZ60" s="21"/>
      <c r="BA60" s="21"/>
      <c r="BB60" s="21"/>
      <c r="BC60" s="210"/>
      <c r="BD60" s="21"/>
      <c r="BE60" s="20"/>
      <c r="BF60" s="21"/>
      <c r="BG60" s="20"/>
      <c r="BH60" s="23"/>
      <c r="BI60" s="23"/>
      <c r="BJ60" s="21"/>
      <c r="BK60" s="21"/>
      <c r="BL60" s="21"/>
      <c r="BM60" s="181"/>
      <c r="BN60" s="24"/>
      <c r="BO60" s="21"/>
      <c r="BP60" s="195">
        <v>43026</v>
      </c>
      <c r="BQ60" s="194" t="s">
        <v>330</v>
      </c>
      <c r="BR60" s="22">
        <f t="shared" si="7"/>
        <v>180</v>
      </c>
      <c r="BS60" s="193">
        <f t="shared" si="5"/>
        <v>43206</v>
      </c>
      <c r="BT60" s="25"/>
    </row>
    <row r="61" spans="1:72" s="22" customFormat="1" ht="179.2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20"/>
      <c r="L61" s="20"/>
      <c r="M61" s="20"/>
      <c r="N61" s="29"/>
      <c r="O61" s="29"/>
      <c r="P61" s="29"/>
      <c r="Q61" s="29"/>
      <c r="R61" s="29"/>
      <c r="S61" s="29"/>
      <c r="T61" s="29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181"/>
      <c r="AL61" s="21"/>
      <c r="AM61" s="21"/>
      <c r="AN61" s="21"/>
      <c r="AO61" s="21"/>
      <c r="AP61" s="21"/>
      <c r="AQ61" s="21"/>
      <c r="AR61" s="21"/>
      <c r="AS61" s="181"/>
      <c r="AT61" s="21"/>
      <c r="AU61" s="21"/>
      <c r="AV61" s="21"/>
      <c r="AW61" s="21"/>
      <c r="AX61" s="21"/>
      <c r="AY61" s="21"/>
      <c r="AZ61" s="21"/>
      <c r="BA61" s="21"/>
      <c r="BB61" s="21"/>
      <c r="BC61" s="210"/>
      <c r="BD61" s="21"/>
      <c r="BE61" s="20"/>
      <c r="BF61" s="21"/>
      <c r="BG61" s="20"/>
      <c r="BH61" s="23"/>
      <c r="BI61" s="23"/>
      <c r="BJ61" s="21"/>
      <c r="BK61" s="21"/>
      <c r="BL61" s="21"/>
      <c r="BM61" s="181"/>
      <c r="BN61" s="24"/>
      <c r="BO61" s="21"/>
      <c r="BP61" s="195">
        <v>43026</v>
      </c>
      <c r="BQ61" s="194" t="s">
        <v>330</v>
      </c>
      <c r="BR61" s="22">
        <f t="shared" si="7"/>
        <v>180</v>
      </c>
      <c r="BS61" s="193">
        <f t="shared" si="5"/>
        <v>43206</v>
      </c>
      <c r="BT61" s="25"/>
    </row>
    <row r="62" spans="1:72" s="22" customFormat="1" ht="25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20"/>
      <c r="L62" s="20"/>
      <c r="M62" s="20"/>
      <c r="N62" s="20"/>
      <c r="O62" s="20"/>
      <c r="P62" s="29"/>
      <c r="Q62" s="29"/>
      <c r="R62" s="29"/>
      <c r="S62" s="29"/>
      <c r="T62" s="29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181"/>
      <c r="AL62" s="21"/>
      <c r="AM62" s="21"/>
      <c r="AN62" s="21"/>
      <c r="AO62" s="21"/>
      <c r="AP62" s="21"/>
      <c r="AQ62" s="21"/>
      <c r="AR62" s="21"/>
      <c r="AS62" s="181"/>
      <c r="AT62" s="21"/>
      <c r="AU62" s="21"/>
      <c r="AV62" s="21"/>
      <c r="AW62" s="21"/>
      <c r="AX62" s="21"/>
      <c r="AY62" s="21"/>
      <c r="AZ62" s="21"/>
      <c r="BA62" s="21"/>
      <c r="BB62" s="21"/>
      <c r="BC62" s="210"/>
      <c r="BD62" s="20"/>
      <c r="BE62" s="20"/>
      <c r="BF62" s="21"/>
      <c r="BG62" s="20"/>
      <c r="BH62" s="23"/>
      <c r="BI62" s="23"/>
      <c r="BJ62" s="21"/>
      <c r="BK62" s="21"/>
      <c r="BL62" s="21"/>
      <c r="BM62" s="181"/>
      <c r="BN62" s="24"/>
      <c r="BO62" s="21"/>
      <c r="BP62" s="21"/>
      <c r="BQ62" s="23"/>
      <c r="BR62" s="23"/>
      <c r="BS62" s="24"/>
      <c r="BT62" s="25"/>
    </row>
    <row r="63" spans="1:72" s="22" customFormat="1" ht="152.2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20"/>
      <c r="L63" s="20"/>
      <c r="M63" s="20"/>
      <c r="N63" s="20"/>
      <c r="O63" s="20"/>
      <c r="P63" s="29"/>
      <c r="Q63" s="29"/>
      <c r="R63" s="29"/>
      <c r="S63" s="29"/>
      <c r="T63" s="29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181"/>
      <c r="AL63" s="21"/>
      <c r="AM63" s="21"/>
      <c r="AN63" s="21"/>
      <c r="AO63" s="21"/>
      <c r="AP63" s="21"/>
      <c r="AQ63" s="21"/>
      <c r="AR63" s="21"/>
      <c r="AS63" s="181"/>
      <c r="AT63" s="21"/>
      <c r="AU63" s="21"/>
      <c r="AV63" s="21"/>
      <c r="AW63" s="21"/>
      <c r="AX63" s="21"/>
      <c r="AY63" s="21"/>
      <c r="AZ63" s="21"/>
      <c r="BA63" s="21"/>
      <c r="BB63" s="21"/>
      <c r="BC63" s="210"/>
      <c r="BD63" s="21"/>
      <c r="BE63" s="20"/>
      <c r="BF63" s="21"/>
      <c r="BG63" s="20"/>
      <c r="BH63" s="23"/>
      <c r="BI63" s="23"/>
      <c r="BJ63" s="21"/>
      <c r="BK63" s="21"/>
      <c r="BL63" s="21"/>
      <c r="BM63" s="181"/>
      <c r="BN63" s="24"/>
      <c r="BO63" s="21"/>
      <c r="BP63" s="21"/>
      <c r="BQ63" s="23"/>
      <c r="BR63" s="23"/>
      <c r="BS63" s="24"/>
      <c r="BT63" s="25"/>
    </row>
    <row r="64" spans="1:72" s="22" customFormat="1" ht="232.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210"/>
      <c r="L64" s="210"/>
      <c r="M64" s="210"/>
      <c r="N64" s="181"/>
      <c r="O64" s="181"/>
      <c r="P64" s="181"/>
      <c r="Q64" s="181"/>
      <c r="R64" s="181"/>
      <c r="S64" s="181"/>
      <c r="T64" s="18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181"/>
      <c r="AL64" s="21"/>
      <c r="AM64" s="21"/>
      <c r="AN64" s="21"/>
      <c r="AO64" s="21"/>
      <c r="AP64" s="21"/>
      <c r="AQ64" s="21"/>
      <c r="AR64" s="21"/>
      <c r="AS64" s="181"/>
      <c r="AT64" s="21"/>
      <c r="AU64" s="21"/>
      <c r="AV64" s="21"/>
      <c r="AW64" s="21"/>
      <c r="AX64" s="21"/>
      <c r="AY64" s="21"/>
      <c r="AZ64" s="21"/>
      <c r="BA64" s="20"/>
      <c r="BB64" s="29"/>
      <c r="BC64" s="210"/>
      <c r="BD64" s="181"/>
      <c r="BE64" s="29"/>
      <c r="BF64" s="21"/>
      <c r="BG64" s="20"/>
      <c r="BH64" s="23"/>
      <c r="BI64" s="23"/>
      <c r="BJ64" s="21"/>
      <c r="BK64" s="21"/>
      <c r="BL64" s="21"/>
      <c r="BM64" s="181"/>
      <c r="BN64" s="24"/>
      <c r="BO64" s="21"/>
      <c r="BP64" s="21"/>
      <c r="BQ64" s="23"/>
      <c r="BR64" s="23"/>
      <c r="BS64" s="24"/>
      <c r="BT64" s="25"/>
    </row>
    <row r="65" spans="1:72" s="22" customFormat="1" ht="132.7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210"/>
      <c r="L65" s="210"/>
      <c r="M65" s="210"/>
      <c r="N65" s="181"/>
      <c r="O65" s="181"/>
      <c r="P65" s="181"/>
      <c r="Q65" s="181"/>
      <c r="R65" s="181"/>
      <c r="S65" s="181"/>
      <c r="T65" s="18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181"/>
      <c r="AL65" s="21"/>
      <c r="AM65" s="21"/>
      <c r="AN65" s="21"/>
      <c r="AO65" s="21"/>
      <c r="AP65" s="21"/>
      <c r="AQ65" s="21"/>
      <c r="AR65" s="21"/>
      <c r="AS65" s="181"/>
      <c r="AT65" s="21"/>
      <c r="AU65" s="21"/>
      <c r="AV65" s="21"/>
      <c r="AW65" s="21"/>
      <c r="AX65" s="21"/>
      <c r="AY65" s="21"/>
      <c r="AZ65" s="21"/>
      <c r="BA65" s="20"/>
      <c r="BB65" s="29"/>
      <c r="BC65" s="210"/>
      <c r="BD65" s="29"/>
      <c r="BE65" s="29"/>
      <c r="BF65" s="21"/>
      <c r="BG65" s="20"/>
      <c r="BH65" s="23"/>
      <c r="BI65" s="23"/>
      <c r="BJ65" s="21"/>
      <c r="BK65" s="21"/>
      <c r="BL65" s="21"/>
      <c r="BM65" s="181"/>
      <c r="BN65" s="24"/>
      <c r="BO65" s="21"/>
      <c r="BP65" s="21"/>
      <c r="BQ65" s="23"/>
      <c r="BR65" s="23"/>
      <c r="BS65" s="24"/>
      <c r="BT65" s="25"/>
    </row>
    <row r="66" spans="1:72" s="22" customFormat="1" ht="232.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20"/>
      <c r="L66" s="20"/>
      <c r="M66" s="20"/>
      <c r="N66" s="29"/>
      <c r="O66" s="29"/>
      <c r="P66" s="29"/>
      <c r="Q66" s="29"/>
      <c r="R66" s="29"/>
      <c r="S66" s="29"/>
      <c r="T66" s="29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181"/>
      <c r="AL66" s="21"/>
      <c r="AM66" s="21"/>
      <c r="AN66" s="21"/>
      <c r="AO66" s="21"/>
      <c r="AP66" s="21"/>
      <c r="AQ66" s="21"/>
      <c r="AR66" s="21"/>
      <c r="AS66" s="181"/>
      <c r="AT66" s="21"/>
      <c r="AU66" s="21"/>
      <c r="AV66" s="21"/>
      <c r="AW66" s="21"/>
      <c r="AX66" s="21"/>
      <c r="AY66" s="21"/>
      <c r="AZ66" s="21"/>
      <c r="BA66" s="20"/>
      <c r="BB66" s="29"/>
      <c r="BC66" s="210"/>
      <c r="BD66" s="29"/>
      <c r="BE66" s="29"/>
      <c r="BF66" s="21"/>
      <c r="BG66" s="20"/>
      <c r="BH66" s="23"/>
      <c r="BI66" s="23"/>
      <c r="BJ66" s="21"/>
      <c r="BK66" s="21"/>
      <c r="BL66" s="21"/>
      <c r="BM66" s="181"/>
      <c r="BN66" s="24"/>
      <c r="BO66" s="21"/>
      <c r="BP66" s="21"/>
      <c r="BQ66" s="23"/>
      <c r="BR66" s="23"/>
      <c r="BS66" s="24"/>
      <c r="BT66" s="25"/>
    </row>
    <row r="67" spans="1:72" s="22" customFormat="1" ht="140.2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20"/>
      <c r="L67" s="20"/>
      <c r="M67" s="20"/>
      <c r="N67" s="29"/>
      <c r="O67" s="29"/>
      <c r="P67" s="29"/>
      <c r="Q67" s="29"/>
      <c r="R67" s="29"/>
      <c r="S67" s="29"/>
      <c r="T67" s="29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181"/>
      <c r="AL67" s="21"/>
      <c r="AM67" s="21"/>
      <c r="AN67" s="21"/>
      <c r="AO67" s="21"/>
      <c r="AP67" s="21"/>
      <c r="AQ67" s="21"/>
      <c r="AR67" s="21"/>
      <c r="AS67" s="181"/>
      <c r="AT67" s="21"/>
      <c r="AU67" s="21"/>
      <c r="AV67" s="21"/>
      <c r="AW67" s="21"/>
      <c r="AX67" s="21"/>
      <c r="AY67" s="21"/>
      <c r="AZ67" s="21"/>
      <c r="BA67" s="20"/>
      <c r="BB67" s="29"/>
      <c r="BC67" s="210"/>
      <c r="BD67" s="29"/>
      <c r="BE67" s="29"/>
      <c r="BF67" s="21"/>
      <c r="BG67" s="20"/>
      <c r="BH67" s="23"/>
      <c r="BI67" s="23"/>
      <c r="BJ67" s="21"/>
      <c r="BK67" s="21"/>
      <c r="BL67" s="21"/>
      <c r="BM67" s="181"/>
      <c r="BN67" s="24"/>
      <c r="BO67" s="21"/>
      <c r="BP67" s="21"/>
      <c r="BQ67" s="23"/>
      <c r="BR67" s="23"/>
      <c r="BS67" s="24"/>
      <c r="BT67" s="25"/>
    </row>
    <row r="68" spans="1:72" s="22" customFormat="1" ht="232.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20"/>
      <c r="L68" s="20"/>
      <c r="M68" s="29"/>
      <c r="N68" s="29"/>
      <c r="O68" s="29"/>
      <c r="P68" s="29"/>
      <c r="Q68" s="29"/>
      <c r="R68" s="29"/>
      <c r="S68" s="29"/>
      <c r="T68" s="29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181"/>
      <c r="AL68" s="21"/>
      <c r="AM68" s="21"/>
      <c r="AN68" s="21"/>
      <c r="AO68" s="21"/>
      <c r="AP68" s="21"/>
      <c r="AQ68" s="21"/>
      <c r="AR68" s="21"/>
      <c r="AS68" s="181"/>
      <c r="AT68" s="21"/>
      <c r="AU68" s="21"/>
      <c r="AV68" s="21"/>
      <c r="AW68" s="21"/>
      <c r="AX68" s="21"/>
      <c r="AY68" s="21"/>
      <c r="AZ68" s="21"/>
      <c r="BA68" s="20"/>
      <c r="BB68" s="29"/>
      <c r="BC68" s="210"/>
      <c r="BD68" s="29"/>
      <c r="BE68" s="29"/>
      <c r="BF68" s="21"/>
      <c r="BG68" s="20"/>
      <c r="BH68" s="23"/>
      <c r="BI68" s="23"/>
      <c r="BJ68" s="21"/>
      <c r="BK68" s="21"/>
      <c r="BL68" s="21"/>
      <c r="BM68" s="181"/>
      <c r="BN68" s="24"/>
      <c r="BO68" s="21"/>
      <c r="BP68" s="21"/>
      <c r="BQ68" s="23"/>
      <c r="BR68" s="23"/>
      <c r="BS68" s="24"/>
      <c r="BT68" s="25"/>
    </row>
    <row r="69" spans="1:72" s="22" customFormat="1" ht="142.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20"/>
      <c r="L69" s="20"/>
      <c r="M69" s="29"/>
      <c r="N69" s="29"/>
      <c r="O69" s="29"/>
      <c r="P69" s="29"/>
      <c r="Q69" s="29"/>
      <c r="R69" s="29"/>
      <c r="S69" s="29"/>
      <c r="T69" s="29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181"/>
      <c r="AL69" s="21"/>
      <c r="AM69" s="21"/>
      <c r="AN69" s="21"/>
      <c r="AO69" s="21"/>
      <c r="AP69" s="21"/>
      <c r="AQ69" s="21"/>
      <c r="AR69" s="21"/>
      <c r="AS69" s="181"/>
      <c r="AT69" s="21"/>
      <c r="AU69" s="21"/>
      <c r="AV69" s="21"/>
      <c r="AW69" s="21"/>
      <c r="AX69" s="21"/>
      <c r="AY69" s="21"/>
      <c r="AZ69" s="21"/>
      <c r="BA69" s="20"/>
      <c r="BB69" s="29"/>
      <c r="BC69" s="210"/>
      <c r="BD69" s="29"/>
      <c r="BE69" s="29"/>
      <c r="BF69" s="21"/>
      <c r="BG69" s="20"/>
      <c r="BH69" s="23"/>
      <c r="BI69" s="23"/>
      <c r="BJ69" s="21"/>
      <c r="BK69" s="21"/>
      <c r="BL69" s="21"/>
      <c r="BM69" s="181"/>
      <c r="BN69" s="24"/>
      <c r="BO69" s="21"/>
      <c r="BP69" s="21"/>
      <c r="BQ69" s="23"/>
      <c r="BR69" s="23"/>
      <c r="BS69" s="24"/>
      <c r="BT69" s="25"/>
    </row>
    <row r="70" spans="1:72" s="22" customFormat="1" ht="232.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20"/>
      <c r="L70" s="20"/>
      <c r="M70" s="20"/>
      <c r="N70" s="29"/>
      <c r="O70" s="29"/>
      <c r="P70" s="29"/>
      <c r="Q70" s="29"/>
      <c r="R70" s="29"/>
      <c r="S70" s="29"/>
      <c r="T70" s="29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181"/>
      <c r="AL70" s="21"/>
      <c r="AM70" s="21"/>
      <c r="AN70" s="21"/>
      <c r="AO70" s="21"/>
      <c r="AP70" s="21"/>
      <c r="AQ70" s="21"/>
      <c r="AR70" s="21"/>
      <c r="AS70" s="181"/>
      <c r="AT70" s="21"/>
      <c r="AU70" s="21"/>
      <c r="AV70" s="21"/>
      <c r="AW70" s="21"/>
      <c r="AX70" s="21"/>
      <c r="AY70" s="21"/>
      <c r="AZ70" s="21"/>
      <c r="BA70" s="21"/>
      <c r="BB70" s="21"/>
      <c r="BC70" s="210"/>
      <c r="BD70" s="21"/>
      <c r="BE70" s="20"/>
      <c r="BF70" s="21"/>
      <c r="BG70" s="20"/>
      <c r="BH70" s="23"/>
      <c r="BI70" s="23"/>
      <c r="BJ70" s="21"/>
      <c r="BK70" s="21"/>
      <c r="BL70" s="21"/>
      <c r="BM70" s="181"/>
      <c r="BN70" s="24"/>
      <c r="BO70" s="21"/>
      <c r="BP70" s="21"/>
      <c r="BQ70" s="23"/>
      <c r="BR70" s="23"/>
      <c r="BS70" s="24"/>
      <c r="BT70" s="25"/>
    </row>
    <row r="71" spans="1:72" s="22" customFormat="1" ht="289.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210"/>
      <c r="L71" s="210"/>
      <c r="M71" s="210"/>
      <c r="N71" s="182"/>
      <c r="O71" s="182"/>
      <c r="P71" s="182"/>
      <c r="Q71" s="182"/>
      <c r="R71" s="182"/>
      <c r="S71" s="182"/>
      <c r="T71" s="182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181"/>
      <c r="AF71" s="181"/>
      <c r="AG71" s="181"/>
      <c r="AH71" s="20"/>
      <c r="AI71" s="21"/>
      <c r="AJ71" s="21"/>
      <c r="AK71" s="181"/>
      <c r="AL71" s="20"/>
      <c r="AM71" s="21"/>
      <c r="AN71" s="21"/>
      <c r="AO71" s="21"/>
      <c r="AP71" s="21"/>
      <c r="AQ71" s="21"/>
      <c r="AR71" s="21"/>
      <c r="AS71" s="181"/>
      <c r="AT71" s="21"/>
      <c r="AU71" s="21"/>
      <c r="AV71" s="21"/>
      <c r="AW71" s="21"/>
      <c r="AX71" s="21"/>
      <c r="AY71" s="21"/>
      <c r="AZ71" s="21"/>
      <c r="BA71" s="21"/>
      <c r="BB71" s="21"/>
      <c r="BC71" s="210"/>
      <c r="BD71" s="21"/>
      <c r="BE71" s="20"/>
      <c r="BF71" s="21"/>
      <c r="BG71" s="20"/>
      <c r="BH71" s="23"/>
      <c r="BI71" s="23"/>
      <c r="BJ71" s="21"/>
      <c r="BK71" s="21"/>
      <c r="BL71" s="21"/>
      <c r="BM71" s="181"/>
      <c r="BN71" s="24"/>
      <c r="BO71" s="21"/>
      <c r="BP71" s="21"/>
      <c r="BQ71" s="23"/>
      <c r="BR71" s="23"/>
      <c r="BS71" s="24"/>
      <c r="BT71" s="25"/>
    </row>
    <row r="72" spans="1:72" s="22" customFormat="1" ht="156.7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20"/>
      <c r="L72" s="20"/>
      <c r="M72" s="20"/>
      <c r="N72" s="23"/>
      <c r="O72" s="20"/>
      <c r="P72" s="23"/>
      <c r="Q72" s="23"/>
      <c r="R72" s="23"/>
      <c r="S72" s="23"/>
      <c r="T72" s="23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181"/>
      <c r="AL72" s="21"/>
      <c r="AM72" s="21"/>
      <c r="AN72" s="21"/>
      <c r="AO72" s="21"/>
      <c r="AP72" s="21"/>
      <c r="AQ72" s="21"/>
      <c r="AR72" s="21"/>
      <c r="AS72" s="181"/>
      <c r="AT72" s="21"/>
      <c r="AU72" s="21"/>
      <c r="AV72" s="21"/>
      <c r="AW72" s="21"/>
      <c r="AX72" s="21"/>
      <c r="AY72" s="21"/>
      <c r="AZ72" s="21"/>
      <c r="BA72" s="21"/>
      <c r="BB72" s="21"/>
      <c r="BC72" s="210"/>
      <c r="BD72" s="21"/>
      <c r="BE72" s="20"/>
      <c r="BF72" s="21"/>
      <c r="BG72" s="20"/>
      <c r="BH72" s="23"/>
      <c r="BI72" s="23"/>
      <c r="BJ72" s="21"/>
      <c r="BK72" s="21"/>
      <c r="BL72" s="21"/>
      <c r="BM72" s="181"/>
      <c r="BN72" s="24"/>
      <c r="BO72" s="21"/>
      <c r="BP72" s="21"/>
      <c r="BQ72" s="23"/>
      <c r="BR72" s="23"/>
      <c r="BS72" s="24"/>
      <c r="BT72" s="25"/>
    </row>
    <row r="73" spans="1:72" s="22" customFormat="1" ht="156.7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20"/>
      <c r="L73" s="20"/>
      <c r="M73" s="20"/>
      <c r="N73" s="23"/>
      <c r="O73" s="20"/>
      <c r="P73" s="23"/>
      <c r="Q73" s="23"/>
      <c r="R73" s="23"/>
      <c r="S73" s="23"/>
      <c r="T73" s="23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181"/>
      <c r="AL73" s="21"/>
      <c r="AM73" s="21"/>
      <c r="AN73" s="21"/>
      <c r="AO73" s="21"/>
      <c r="AP73" s="21"/>
      <c r="AQ73" s="21"/>
      <c r="AR73" s="21"/>
      <c r="AS73" s="181"/>
      <c r="AT73" s="21"/>
      <c r="AU73" s="21"/>
      <c r="AV73" s="21"/>
      <c r="AW73" s="21"/>
      <c r="AX73" s="21"/>
      <c r="AY73" s="21"/>
      <c r="AZ73" s="21"/>
      <c r="BA73" s="21"/>
      <c r="BB73" s="21"/>
      <c r="BC73" s="210"/>
      <c r="BD73" s="21"/>
      <c r="BE73" s="20"/>
      <c r="BF73" s="21"/>
      <c r="BG73" s="20"/>
      <c r="BH73" s="23"/>
      <c r="BI73" s="23"/>
      <c r="BJ73" s="21"/>
      <c r="BK73" s="21"/>
      <c r="BL73" s="21"/>
      <c r="BM73" s="181"/>
      <c r="BN73" s="24"/>
      <c r="BO73" s="21"/>
      <c r="BP73" s="21"/>
      <c r="BQ73" s="23"/>
      <c r="BR73" s="23"/>
      <c r="BS73" s="24"/>
      <c r="BT73" s="25"/>
    </row>
    <row r="74" spans="1:72" s="22" customFormat="1" ht="347.2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20"/>
      <c r="L74" s="20"/>
      <c r="M74" s="20"/>
      <c r="N74" s="23"/>
      <c r="O74" s="23"/>
      <c r="P74" s="23"/>
      <c r="Q74" s="23"/>
      <c r="R74" s="23"/>
      <c r="S74" s="23"/>
      <c r="T74" s="23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1"/>
      <c r="AK74" s="181"/>
      <c r="AL74" s="20"/>
      <c r="AM74" s="20"/>
      <c r="AN74" s="21"/>
      <c r="AO74" s="21"/>
      <c r="AP74" s="21"/>
      <c r="AQ74" s="21"/>
      <c r="AR74" s="21"/>
      <c r="AS74" s="210"/>
      <c r="AT74" s="21"/>
      <c r="AU74" s="21"/>
      <c r="AV74" s="21"/>
      <c r="AW74" s="21"/>
      <c r="AX74" s="21"/>
      <c r="AY74" s="21"/>
      <c r="AZ74" s="21"/>
      <c r="BA74" s="21"/>
      <c r="BB74" s="21"/>
      <c r="BC74" s="210"/>
      <c r="BD74" s="21"/>
      <c r="BE74" s="20"/>
      <c r="BF74" s="21"/>
      <c r="BG74" s="20"/>
      <c r="BH74" s="23"/>
      <c r="BI74" s="23"/>
      <c r="BJ74" s="21"/>
      <c r="BK74" s="21"/>
      <c r="BL74" s="21"/>
      <c r="BM74" s="181"/>
      <c r="BN74" s="24"/>
      <c r="BO74" s="21"/>
      <c r="BP74" s="21"/>
      <c r="BQ74" s="23"/>
      <c r="BR74" s="23"/>
      <c r="BS74" s="24"/>
      <c r="BT74" s="25"/>
    </row>
    <row r="75" spans="1:72" s="22" customFormat="1" ht="129.7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20"/>
      <c r="L75" s="20"/>
      <c r="M75" s="20"/>
      <c r="N75" s="23"/>
      <c r="O75" s="20"/>
      <c r="P75" s="23"/>
      <c r="Q75" s="23"/>
      <c r="R75" s="23"/>
      <c r="S75" s="23"/>
      <c r="T75" s="23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0"/>
      <c r="AH75" s="21"/>
      <c r="AI75" s="20"/>
      <c r="AJ75" s="21"/>
      <c r="AK75" s="210"/>
      <c r="AL75" s="21"/>
      <c r="AM75" s="20"/>
      <c r="AN75" s="21"/>
      <c r="AO75" s="21"/>
      <c r="AP75" s="21"/>
      <c r="AQ75" s="21"/>
      <c r="AR75" s="21"/>
      <c r="AS75" s="210"/>
      <c r="AT75" s="21"/>
      <c r="AU75" s="21"/>
      <c r="AV75" s="21"/>
      <c r="AW75" s="21"/>
      <c r="AX75" s="21"/>
      <c r="AY75" s="21"/>
      <c r="AZ75" s="21"/>
      <c r="BA75" s="21"/>
      <c r="BB75" s="21"/>
      <c r="BC75" s="210"/>
      <c r="BD75" s="181"/>
      <c r="BE75" s="20"/>
      <c r="BF75" s="21"/>
      <c r="BG75" s="20"/>
      <c r="BH75" s="23"/>
      <c r="BI75" s="23"/>
      <c r="BJ75" s="21"/>
      <c r="BK75" s="21"/>
      <c r="BL75" s="21"/>
      <c r="BM75" s="181"/>
      <c r="BN75" s="24"/>
      <c r="BO75" s="21"/>
      <c r="BP75" s="21"/>
      <c r="BQ75" s="23"/>
      <c r="BR75" s="23"/>
      <c r="BS75" s="24"/>
      <c r="BT75" s="25"/>
    </row>
    <row r="76" spans="1:72" s="22" customFormat="1" ht="129.7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20"/>
      <c r="L76" s="20"/>
      <c r="M76" s="20"/>
      <c r="N76" s="23"/>
      <c r="O76" s="20"/>
      <c r="P76" s="23"/>
      <c r="Q76" s="23"/>
      <c r="R76" s="23"/>
      <c r="S76" s="23"/>
      <c r="T76" s="23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0"/>
      <c r="AH76" s="21"/>
      <c r="AI76" s="20"/>
      <c r="AJ76" s="21"/>
      <c r="AK76" s="210"/>
      <c r="AL76" s="21"/>
      <c r="AM76" s="20"/>
      <c r="AN76" s="21"/>
      <c r="AO76" s="21"/>
      <c r="AP76" s="21"/>
      <c r="AQ76" s="21"/>
      <c r="AR76" s="21"/>
      <c r="AS76" s="210"/>
      <c r="AT76" s="21"/>
      <c r="AU76" s="21"/>
      <c r="AV76" s="21"/>
      <c r="AW76" s="21"/>
      <c r="AX76" s="21"/>
      <c r="AY76" s="21"/>
      <c r="AZ76" s="21"/>
      <c r="BA76" s="21"/>
      <c r="BB76" s="21"/>
      <c r="BC76" s="210"/>
      <c r="BD76" s="181"/>
      <c r="BE76" s="20"/>
      <c r="BF76" s="21"/>
      <c r="BG76" s="20"/>
      <c r="BH76" s="23"/>
      <c r="BI76" s="23"/>
      <c r="BJ76" s="21"/>
      <c r="BK76" s="21"/>
      <c r="BL76" s="21"/>
      <c r="BM76" s="181"/>
      <c r="BN76" s="24"/>
      <c r="BO76" s="21"/>
      <c r="BP76" s="21"/>
      <c r="BQ76" s="23"/>
      <c r="BR76" s="23"/>
      <c r="BS76" s="24"/>
      <c r="BT76" s="25"/>
    </row>
    <row r="77" spans="1:72" s="22" customFormat="1" ht="409.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20"/>
      <c r="L77" s="20"/>
      <c r="M77" s="20"/>
      <c r="N77" s="29"/>
      <c r="O77" s="29"/>
      <c r="P77" s="29"/>
      <c r="Q77" s="29"/>
      <c r="R77" s="29"/>
      <c r="S77" s="29"/>
      <c r="T77" s="29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0"/>
      <c r="AH77" s="20"/>
      <c r="AI77" s="20"/>
      <c r="AJ77" s="21"/>
      <c r="AK77" s="210"/>
      <c r="AL77" s="20"/>
      <c r="AM77" s="20"/>
      <c r="AN77" s="21"/>
      <c r="AO77" s="21"/>
      <c r="AP77" s="21"/>
      <c r="AQ77" s="21"/>
      <c r="AR77" s="21"/>
      <c r="AS77" s="210"/>
      <c r="AT77" s="20"/>
      <c r="AU77" s="21"/>
      <c r="AV77" s="21"/>
      <c r="AW77" s="21"/>
      <c r="AX77" s="21"/>
      <c r="AY77" s="21"/>
      <c r="AZ77" s="21"/>
      <c r="BA77" s="21"/>
      <c r="BB77" s="21"/>
      <c r="BC77" s="210"/>
      <c r="BD77" s="20"/>
      <c r="BE77" s="20"/>
      <c r="BF77" s="21"/>
      <c r="BG77" s="20"/>
      <c r="BH77" s="23"/>
      <c r="BI77" s="23"/>
      <c r="BJ77" s="21"/>
      <c r="BK77" s="21"/>
      <c r="BL77" s="21"/>
      <c r="BM77" s="181"/>
      <c r="BN77" s="24"/>
      <c r="BO77" s="21"/>
      <c r="BP77" s="21"/>
      <c r="BQ77" s="23"/>
      <c r="BR77" s="23"/>
      <c r="BS77" s="24"/>
      <c r="BT77" s="25"/>
    </row>
    <row r="78" spans="1:72" s="22" customFormat="1" ht="134.2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20"/>
      <c r="L78" s="20"/>
      <c r="M78" s="21"/>
      <c r="N78" s="20"/>
      <c r="O78" s="20"/>
      <c r="P78" s="20"/>
      <c r="Q78" s="20"/>
      <c r="R78" s="20"/>
      <c r="S78" s="20"/>
      <c r="T78" s="20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181"/>
      <c r="AL78" s="21"/>
      <c r="AM78" s="21"/>
      <c r="AN78" s="21"/>
      <c r="AO78" s="21"/>
      <c r="AP78" s="21"/>
      <c r="AQ78" s="21"/>
      <c r="AR78" s="21"/>
      <c r="AS78" s="210"/>
      <c r="AT78" s="23"/>
      <c r="AU78" s="21"/>
      <c r="AV78" s="21"/>
      <c r="AW78" s="21"/>
      <c r="AX78" s="21"/>
      <c r="AY78" s="21"/>
      <c r="AZ78" s="21"/>
      <c r="BA78" s="21"/>
      <c r="BB78" s="21"/>
      <c r="BC78" s="210"/>
      <c r="BD78" s="181"/>
      <c r="BE78" s="20"/>
      <c r="BF78" s="21"/>
      <c r="BG78" s="20"/>
      <c r="BH78" s="23"/>
      <c r="BI78" s="23"/>
      <c r="BJ78" s="21"/>
      <c r="BK78" s="21"/>
      <c r="BL78" s="21"/>
      <c r="BM78" s="181"/>
      <c r="BN78" s="24"/>
      <c r="BO78" s="21"/>
      <c r="BP78" s="21"/>
      <c r="BQ78" s="23"/>
      <c r="BR78" s="23"/>
      <c r="BS78" s="24"/>
      <c r="BT78" s="25"/>
    </row>
    <row r="79" spans="1:72" s="22" customFormat="1" ht="134.2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181"/>
      <c r="AL79" s="21"/>
      <c r="AM79" s="21"/>
      <c r="AN79" s="21"/>
      <c r="AO79" s="21"/>
      <c r="AP79" s="21"/>
      <c r="AQ79" s="21"/>
      <c r="AR79" s="21"/>
      <c r="AS79" s="210"/>
      <c r="AT79" s="23"/>
      <c r="AU79" s="21"/>
      <c r="AV79" s="21"/>
      <c r="AW79" s="21"/>
      <c r="AX79" s="21"/>
      <c r="AY79" s="21"/>
      <c r="AZ79" s="21"/>
      <c r="BA79" s="21"/>
      <c r="BB79" s="21"/>
      <c r="BC79" s="210"/>
      <c r="BD79" s="181"/>
      <c r="BE79" s="20"/>
      <c r="BF79" s="21"/>
      <c r="BG79" s="20"/>
      <c r="BH79" s="23"/>
      <c r="BI79" s="23"/>
      <c r="BJ79" s="21"/>
      <c r="BK79" s="21"/>
      <c r="BL79" s="21"/>
      <c r="BM79" s="181"/>
      <c r="BN79" s="24"/>
      <c r="BO79" s="21"/>
      <c r="BP79" s="21"/>
      <c r="BQ79" s="23"/>
      <c r="BR79" s="23"/>
      <c r="BS79" s="24"/>
      <c r="BT79" s="25"/>
    </row>
    <row r="80" spans="1:72" s="22" customFormat="1" ht="134.2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181"/>
      <c r="AL80" s="21"/>
      <c r="AM80" s="21"/>
      <c r="AN80" s="21"/>
      <c r="AO80" s="21"/>
      <c r="AP80" s="21"/>
      <c r="AQ80" s="21"/>
      <c r="AR80" s="21"/>
      <c r="AS80" s="210"/>
      <c r="AT80" s="23"/>
      <c r="AU80" s="21"/>
      <c r="AV80" s="21"/>
      <c r="AW80" s="21"/>
      <c r="AX80" s="21"/>
      <c r="AY80" s="21"/>
      <c r="AZ80" s="21"/>
      <c r="BA80" s="21"/>
      <c r="BB80" s="21"/>
      <c r="BC80" s="210"/>
      <c r="BD80" s="181"/>
      <c r="BE80" s="20"/>
      <c r="BF80" s="21"/>
      <c r="BG80" s="20"/>
      <c r="BH80" s="23"/>
      <c r="BI80" s="23"/>
      <c r="BJ80" s="21"/>
      <c r="BK80" s="21"/>
      <c r="BL80" s="21"/>
      <c r="BM80" s="181"/>
      <c r="BN80" s="24"/>
      <c r="BO80" s="21"/>
      <c r="BP80" s="21"/>
      <c r="BQ80" s="23"/>
      <c r="BR80" s="23"/>
      <c r="BS80" s="24"/>
      <c r="BT80" s="25"/>
    </row>
    <row r="81" spans="1:72" s="22" customFormat="1" ht="134.2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181"/>
      <c r="AL81" s="21"/>
      <c r="AM81" s="21"/>
      <c r="AN81" s="21"/>
      <c r="AO81" s="21"/>
      <c r="AP81" s="21"/>
      <c r="AQ81" s="21"/>
      <c r="AR81" s="21"/>
      <c r="AS81" s="210"/>
      <c r="AT81" s="23"/>
      <c r="AU81" s="21"/>
      <c r="AV81" s="21"/>
      <c r="AW81" s="21"/>
      <c r="AX81" s="21"/>
      <c r="AY81" s="21"/>
      <c r="AZ81" s="21"/>
      <c r="BA81" s="21"/>
      <c r="BB81" s="21"/>
      <c r="BC81" s="210"/>
      <c r="BD81" s="181"/>
      <c r="BE81" s="20"/>
      <c r="BF81" s="21"/>
      <c r="BG81" s="20"/>
      <c r="BH81" s="23"/>
      <c r="BI81" s="23"/>
      <c r="BJ81" s="21"/>
      <c r="BK81" s="21"/>
      <c r="BL81" s="21"/>
      <c r="BM81" s="181"/>
      <c r="BN81" s="24"/>
      <c r="BO81" s="21"/>
      <c r="BP81" s="21"/>
      <c r="BQ81" s="23"/>
      <c r="BR81" s="23"/>
      <c r="BS81" s="24"/>
      <c r="BT81" s="25"/>
    </row>
    <row r="82" spans="1:72" s="22" customFormat="1" ht="216.7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3"/>
      <c r="O82" s="23"/>
      <c r="P82" s="23"/>
      <c r="Q82" s="23"/>
      <c r="R82" s="23"/>
      <c r="S82" s="23"/>
      <c r="T82" s="23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181"/>
      <c r="AL82" s="21"/>
      <c r="AM82" s="21"/>
      <c r="AN82" s="21"/>
      <c r="AO82" s="21"/>
      <c r="AP82" s="21"/>
      <c r="AQ82" s="21"/>
      <c r="AR82" s="21"/>
      <c r="AS82" s="210"/>
      <c r="AT82" s="23"/>
      <c r="AU82" s="21"/>
      <c r="AV82" s="21"/>
      <c r="AW82" s="21"/>
      <c r="AX82" s="21"/>
      <c r="AY82" s="21"/>
      <c r="AZ82" s="21"/>
      <c r="BA82" s="21"/>
      <c r="BB82" s="21"/>
      <c r="BC82" s="210"/>
      <c r="BD82" s="181"/>
      <c r="BE82" s="20"/>
      <c r="BF82" s="21"/>
      <c r="BG82" s="20"/>
      <c r="BH82" s="29"/>
      <c r="BI82" s="23"/>
      <c r="BJ82" s="21"/>
      <c r="BK82" s="21"/>
      <c r="BL82" s="21"/>
      <c r="BM82" s="181"/>
      <c r="BN82" s="24"/>
      <c r="BO82" s="21"/>
      <c r="BP82" s="21"/>
      <c r="BQ82" s="23"/>
      <c r="BR82" s="23"/>
      <c r="BS82" s="24"/>
      <c r="BT82" s="25"/>
    </row>
    <row r="83" spans="1:72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9"/>
      <c r="O83" s="29"/>
      <c r="P83" s="29"/>
      <c r="Q83" s="29"/>
      <c r="R83" s="29"/>
      <c r="S83" s="29"/>
      <c r="T83" s="29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181"/>
      <c r="AL83" s="21"/>
      <c r="AM83" s="21"/>
      <c r="AN83" s="21"/>
      <c r="AO83" s="21"/>
      <c r="AP83" s="21"/>
      <c r="AQ83" s="21"/>
      <c r="AR83" s="21"/>
      <c r="AS83" s="210"/>
      <c r="AT83" s="23"/>
      <c r="AU83" s="21"/>
      <c r="AV83" s="21"/>
      <c r="AW83" s="21"/>
      <c r="AX83" s="21"/>
      <c r="AY83" s="21"/>
      <c r="AZ83" s="21"/>
      <c r="BA83" s="21"/>
      <c r="BB83" s="21"/>
      <c r="BC83" s="210"/>
      <c r="BD83" s="181"/>
      <c r="BE83" s="20"/>
      <c r="BF83" s="21"/>
      <c r="BG83" s="20"/>
      <c r="BH83" s="23"/>
      <c r="BI83" s="23"/>
      <c r="BJ83" s="21"/>
      <c r="BK83" s="21"/>
      <c r="BL83" s="21"/>
      <c r="BM83" s="181"/>
      <c r="BN83" s="24"/>
      <c r="BO83" s="21"/>
      <c r="BP83" s="21"/>
      <c r="BQ83" s="23"/>
      <c r="BR83" s="23"/>
      <c r="BS83" s="24"/>
      <c r="BT83" s="25"/>
    </row>
    <row r="84" spans="1:72" s="22" customFormat="1" ht="149.2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181"/>
      <c r="AL84" s="21"/>
      <c r="AM84" s="21"/>
      <c r="AN84" s="21"/>
      <c r="AO84" s="21"/>
      <c r="AP84" s="21"/>
      <c r="AQ84" s="21"/>
      <c r="AR84" s="21"/>
      <c r="AS84" s="210"/>
      <c r="AT84" s="23"/>
      <c r="AU84" s="21"/>
      <c r="AV84" s="21"/>
      <c r="AW84" s="21"/>
      <c r="AX84" s="21"/>
      <c r="AY84" s="21"/>
      <c r="AZ84" s="21"/>
      <c r="BA84" s="21"/>
      <c r="BB84" s="21"/>
      <c r="BC84" s="210"/>
      <c r="BD84" s="181"/>
      <c r="BE84" s="20"/>
      <c r="BF84" s="21"/>
      <c r="BG84" s="20"/>
      <c r="BH84" s="23"/>
      <c r="BI84" s="23"/>
      <c r="BJ84" s="21"/>
      <c r="BK84" s="21"/>
      <c r="BL84" s="21"/>
      <c r="BM84" s="181"/>
      <c r="BN84" s="24"/>
      <c r="BO84" s="21"/>
      <c r="BP84" s="21"/>
      <c r="BQ84" s="23"/>
      <c r="BR84" s="23"/>
      <c r="BS84" s="24"/>
      <c r="BT84" s="25"/>
    </row>
    <row r="85" spans="1:72" s="22" customFormat="1" ht="216.7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181"/>
      <c r="AL85" s="21"/>
      <c r="AM85" s="21"/>
      <c r="AN85" s="21"/>
      <c r="AO85" s="21"/>
      <c r="AP85" s="21"/>
      <c r="AQ85" s="21"/>
      <c r="AR85" s="21"/>
      <c r="AS85" s="210"/>
      <c r="AT85" s="23"/>
      <c r="AU85" s="21"/>
      <c r="AV85" s="21"/>
      <c r="AW85" s="21"/>
      <c r="AX85" s="21"/>
      <c r="AY85" s="21"/>
      <c r="AZ85" s="21"/>
      <c r="BA85" s="21"/>
      <c r="BB85" s="21"/>
      <c r="BC85" s="210"/>
      <c r="BD85" s="182"/>
      <c r="BE85" s="23"/>
      <c r="BF85" s="21"/>
      <c r="BG85" s="20"/>
      <c r="BH85" s="23"/>
      <c r="BI85" s="23"/>
      <c r="BJ85" s="21"/>
      <c r="BK85" s="21"/>
      <c r="BL85" s="21"/>
      <c r="BM85" s="181"/>
      <c r="BN85" s="24"/>
      <c r="BO85" s="21"/>
      <c r="BP85" s="21"/>
      <c r="BQ85" s="23"/>
      <c r="BR85" s="23"/>
      <c r="BS85" s="24"/>
      <c r="BT85" s="25"/>
    </row>
    <row r="86" spans="1:72" s="22" customFormat="1" ht="204.7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23"/>
      <c r="M86" s="20"/>
      <c r="N86" s="23"/>
      <c r="O86" s="23"/>
      <c r="P86" s="23"/>
      <c r="Q86" s="23"/>
      <c r="R86" s="23"/>
      <c r="S86" s="23"/>
      <c r="T86" s="23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181"/>
      <c r="AL86" s="21"/>
      <c r="AM86" s="21"/>
      <c r="AN86" s="21"/>
      <c r="AO86" s="21"/>
      <c r="AP86" s="21"/>
      <c r="AQ86" s="21"/>
      <c r="AR86" s="21"/>
      <c r="AS86" s="181"/>
      <c r="AT86" s="21"/>
      <c r="AU86" s="21"/>
      <c r="AV86" s="21"/>
      <c r="AW86" s="21"/>
      <c r="AX86" s="21"/>
      <c r="AY86" s="21"/>
      <c r="AZ86" s="21"/>
      <c r="BA86" s="21"/>
      <c r="BB86" s="21"/>
      <c r="BC86" s="181"/>
      <c r="BD86" s="181"/>
      <c r="BE86" s="21"/>
      <c r="BF86" s="21"/>
      <c r="BG86" s="20"/>
      <c r="BH86" s="23"/>
      <c r="BI86" s="23"/>
      <c r="BJ86" s="21"/>
      <c r="BK86" s="21"/>
      <c r="BL86" s="21"/>
      <c r="BM86" s="181"/>
      <c r="BN86" s="24"/>
      <c r="BO86" s="21"/>
      <c r="BP86" s="21"/>
      <c r="BQ86" s="23"/>
      <c r="BR86" s="23"/>
      <c r="BS86" s="24"/>
      <c r="BT86" s="25"/>
    </row>
    <row r="87" spans="1:72" s="22" customFormat="1" ht="319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24"/>
      <c r="M87" s="20"/>
      <c r="N87" s="23"/>
      <c r="O87" s="23"/>
      <c r="P87" s="23"/>
      <c r="Q87" s="23"/>
      <c r="R87" s="23"/>
      <c r="S87" s="23"/>
      <c r="T87" s="23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181"/>
      <c r="AL87" s="21"/>
      <c r="AM87" s="21"/>
      <c r="AN87" s="21"/>
      <c r="AO87" s="21"/>
      <c r="AP87" s="21"/>
      <c r="AQ87" s="21"/>
      <c r="AR87" s="21"/>
      <c r="AS87" s="181"/>
      <c r="AT87" s="21"/>
      <c r="AU87" s="21"/>
      <c r="AV87" s="21"/>
      <c r="AW87" s="21"/>
      <c r="AX87" s="21"/>
      <c r="AY87" s="21"/>
      <c r="AZ87" s="21"/>
      <c r="BA87" s="21"/>
      <c r="BB87" s="21"/>
      <c r="BC87" s="181"/>
      <c r="BD87" s="181"/>
      <c r="BE87" s="21"/>
      <c r="BF87" s="21"/>
      <c r="BG87" s="20"/>
      <c r="BH87" s="23"/>
      <c r="BI87" s="23"/>
      <c r="BJ87" s="21"/>
      <c r="BK87" s="21"/>
      <c r="BL87" s="21"/>
      <c r="BM87" s="181"/>
      <c r="BN87" s="24"/>
      <c r="BO87" s="21"/>
      <c r="BP87" s="21"/>
      <c r="BQ87" s="23"/>
      <c r="BR87" s="23"/>
      <c r="BS87" s="24"/>
      <c r="BT87" s="25"/>
    </row>
    <row r="88" spans="1:72" s="22" customFormat="1" ht="247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9"/>
      <c r="O88" s="29"/>
      <c r="P88" s="29"/>
      <c r="Q88" s="29"/>
      <c r="R88" s="29"/>
      <c r="S88" s="29"/>
      <c r="T88" s="29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181"/>
      <c r="AL88" s="21"/>
      <c r="AM88" s="21"/>
      <c r="AN88" s="21"/>
      <c r="AO88" s="21"/>
      <c r="AP88" s="21"/>
      <c r="AQ88" s="21"/>
      <c r="AR88" s="21"/>
      <c r="AS88" s="181"/>
      <c r="AT88" s="21"/>
      <c r="AU88" s="21"/>
      <c r="AV88" s="21"/>
      <c r="AW88" s="21"/>
      <c r="AX88" s="21"/>
      <c r="AY88" s="21"/>
      <c r="AZ88" s="21"/>
      <c r="BA88" s="21"/>
      <c r="BB88" s="21"/>
      <c r="BC88" s="210"/>
      <c r="BD88" s="29"/>
      <c r="BE88" s="29"/>
      <c r="BF88" s="21"/>
      <c r="BG88" s="20"/>
      <c r="BH88" s="23"/>
      <c r="BI88" s="23"/>
      <c r="BJ88" s="21"/>
      <c r="BK88" s="21"/>
      <c r="BL88" s="21"/>
      <c r="BM88" s="181"/>
      <c r="BN88" s="24"/>
      <c r="BO88" s="21"/>
      <c r="BP88" s="21"/>
      <c r="BQ88" s="23"/>
      <c r="BR88" s="23"/>
      <c r="BS88" s="24"/>
      <c r="BT88" s="25"/>
    </row>
    <row r="89" spans="1:72" s="22" customFormat="1" ht="140.2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9"/>
      <c r="O89" s="29"/>
      <c r="P89" s="29"/>
      <c r="Q89" s="29"/>
      <c r="R89" s="29"/>
      <c r="S89" s="29"/>
      <c r="T89" s="29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181"/>
      <c r="AL89" s="21"/>
      <c r="AM89" s="21"/>
      <c r="AN89" s="21"/>
      <c r="AO89" s="21"/>
      <c r="AP89" s="21"/>
      <c r="AQ89" s="21"/>
      <c r="AR89" s="21"/>
      <c r="AS89" s="181"/>
      <c r="AT89" s="21"/>
      <c r="AU89" s="21"/>
      <c r="AV89" s="21"/>
      <c r="AW89" s="21"/>
      <c r="AX89" s="21"/>
      <c r="AY89" s="21"/>
      <c r="AZ89" s="21"/>
      <c r="BA89" s="21"/>
      <c r="BB89" s="21"/>
      <c r="BC89" s="181"/>
      <c r="BD89" s="181"/>
      <c r="BE89" s="21"/>
      <c r="BF89" s="21"/>
      <c r="BG89" s="20"/>
      <c r="BH89" s="23"/>
      <c r="BI89" s="23"/>
      <c r="BJ89" s="21"/>
      <c r="BK89" s="21"/>
      <c r="BL89" s="21"/>
      <c r="BM89" s="181"/>
      <c r="BN89" s="24"/>
      <c r="BO89" s="21"/>
      <c r="BP89" s="21"/>
      <c r="BQ89" s="23"/>
      <c r="BR89" s="23"/>
      <c r="BS89" s="24"/>
      <c r="BT89" s="25"/>
    </row>
    <row r="90" spans="1:72" s="22" customFormat="1" ht="246.7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0"/>
      <c r="AH90" s="23"/>
      <c r="AI90" s="23"/>
      <c r="AJ90" s="21"/>
      <c r="AK90" s="210"/>
      <c r="AL90" s="23"/>
      <c r="AM90" s="23"/>
      <c r="AN90" s="21"/>
      <c r="AO90" s="21"/>
      <c r="AP90" s="21"/>
      <c r="AQ90" s="21"/>
      <c r="AR90" s="21"/>
      <c r="AS90" s="210"/>
      <c r="AT90" s="23"/>
      <c r="AU90" s="21"/>
      <c r="AV90" s="21"/>
      <c r="AW90" s="21"/>
      <c r="AX90" s="21"/>
      <c r="AY90" s="21"/>
      <c r="AZ90" s="21"/>
      <c r="BA90" s="21"/>
      <c r="BB90" s="21"/>
      <c r="BC90" s="210"/>
      <c r="BD90" s="21"/>
      <c r="BE90" s="20"/>
      <c r="BF90" s="21"/>
      <c r="BG90" s="20"/>
      <c r="BH90" s="23"/>
      <c r="BI90" s="23"/>
      <c r="BJ90" s="21"/>
      <c r="BK90" s="21"/>
      <c r="BL90" s="21"/>
      <c r="BM90" s="181"/>
      <c r="BN90" s="24"/>
      <c r="BO90" s="21"/>
      <c r="BP90" s="21"/>
      <c r="BQ90" s="23"/>
      <c r="BR90" s="23"/>
      <c r="BS90" s="24"/>
      <c r="BT90" s="25"/>
    </row>
    <row r="91" spans="1:72" s="22" customFormat="1" ht="197.2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0"/>
      <c r="AH91" s="23"/>
      <c r="AI91" s="23"/>
      <c r="AJ91" s="21"/>
      <c r="AK91" s="210"/>
      <c r="AL91" s="23"/>
      <c r="AM91" s="23"/>
      <c r="AN91" s="21"/>
      <c r="AO91" s="21"/>
      <c r="AP91" s="21"/>
      <c r="AQ91" s="21"/>
      <c r="AR91" s="21"/>
      <c r="AS91" s="210"/>
      <c r="AT91" s="23"/>
      <c r="AU91" s="21"/>
      <c r="AV91" s="21"/>
      <c r="AW91" s="21"/>
      <c r="AX91" s="21"/>
      <c r="AY91" s="21"/>
      <c r="AZ91" s="21"/>
      <c r="BA91" s="21"/>
      <c r="BB91" s="21"/>
      <c r="BC91" s="210"/>
      <c r="BD91" s="181"/>
      <c r="BE91" s="20"/>
      <c r="BF91" s="21"/>
      <c r="BG91" s="20"/>
      <c r="BH91" s="23"/>
      <c r="BI91" s="23"/>
      <c r="BJ91" s="21"/>
      <c r="BK91" s="21"/>
      <c r="BL91" s="21"/>
      <c r="BM91" s="181"/>
      <c r="BN91" s="24"/>
      <c r="BO91" s="21"/>
      <c r="BP91" s="21"/>
      <c r="BQ91" s="23"/>
      <c r="BR91" s="23"/>
      <c r="BS91" s="24"/>
      <c r="BT91" s="25"/>
    </row>
    <row r="92" spans="1:72" s="22" customFormat="1" ht="409.6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1"/>
      <c r="O92" s="20"/>
      <c r="P92" s="20"/>
      <c r="Q92" s="20"/>
      <c r="R92" s="20"/>
      <c r="S92" s="20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0"/>
      <c r="AH92" s="23"/>
      <c r="AI92" s="23"/>
      <c r="AJ92" s="21"/>
      <c r="AK92" s="210"/>
      <c r="AL92" s="23"/>
      <c r="AM92" s="23"/>
      <c r="AN92" s="21"/>
      <c r="AO92" s="21"/>
      <c r="AP92" s="21"/>
      <c r="AQ92" s="21"/>
      <c r="AR92" s="21"/>
      <c r="AS92" s="210"/>
      <c r="AT92" s="23"/>
      <c r="AU92" s="21"/>
      <c r="AV92" s="21"/>
      <c r="AW92" s="21"/>
      <c r="AX92" s="21"/>
      <c r="AY92" s="21"/>
      <c r="AZ92" s="21"/>
      <c r="BA92" s="21"/>
      <c r="BB92" s="21"/>
      <c r="BC92" s="210"/>
      <c r="BD92" s="181"/>
      <c r="BE92" s="20"/>
      <c r="BF92" s="21"/>
      <c r="BG92" s="20"/>
      <c r="BH92" s="23"/>
      <c r="BI92" s="23"/>
      <c r="BJ92" s="21"/>
      <c r="BK92" s="21"/>
      <c r="BL92" s="21"/>
      <c r="BM92" s="181"/>
      <c r="BN92" s="24"/>
      <c r="BO92" s="21"/>
      <c r="BP92" s="21"/>
      <c r="BQ92" s="23"/>
      <c r="BR92" s="23"/>
      <c r="BS92" s="24"/>
      <c r="BT92" s="25"/>
    </row>
    <row r="93" spans="1:72" s="22" customFormat="1" ht="273.7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0"/>
      <c r="AH93" s="23"/>
      <c r="AI93" s="23"/>
      <c r="AJ93" s="21"/>
      <c r="AK93" s="210"/>
      <c r="AL93" s="23"/>
      <c r="AM93" s="23"/>
      <c r="AN93" s="21"/>
      <c r="AO93" s="21"/>
      <c r="AP93" s="21"/>
      <c r="AQ93" s="21"/>
      <c r="AR93" s="21"/>
      <c r="AS93" s="210"/>
      <c r="AT93" s="23"/>
      <c r="AU93" s="21"/>
      <c r="AV93" s="21"/>
      <c r="AW93" s="21"/>
      <c r="AX93" s="21"/>
      <c r="AY93" s="21"/>
      <c r="AZ93" s="21"/>
      <c r="BA93" s="21"/>
      <c r="BB93" s="21"/>
      <c r="BC93" s="210"/>
      <c r="BD93" s="181"/>
      <c r="BE93" s="20"/>
      <c r="BF93" s="21"/>
      <c r="BG93" s="20"/>
      <c r="BH93" s="23"/>
      <c r="BI93" s="23"/>
      <c r="BJ93" s="21"/>
      <c r="BK93" s="21"/>
      <c r="BL93" s="21"/>
      <c r="BM93" s="181"/>
      <c r="BN93" s="24"/>
      <c r="BO93" s="21"/>
      <c r="BP93" s="21"/>
      <c r="BQ93" s="23"/>
      <c r="BR93" s="23"/>
      <c r="BS93" s="24"/>
      <c r="BT93" s="25"/>
    </row>
    <row r="94" spans="1:72" s="22" customFormat="1" ht="211.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0"/>
      <c r="AH94" s="23"/>
      <c r="AI94" s="23"/>
      <c r="AJ94" s="21"/>
      <c r="AK94" s="210"/>
      <c r="AL94" s="23"/>
      <c r="AM94" s="23"/>
      <c r="AN94" s="21"/>
      <c r="AO94" s="21"/>
      <c r="AP94" s="21"/>
      <c r="AQ94" s="21"/>
      <c r="AR94" s="21"/>
      <c r="AS94" s="210"/>
      <c r="AT94" s="23"/>
      <c r="AU94" s="21"/>
      <c r="AV94" s="21"/>
      <c r="AW94" s="21"/>
      <c r="AX94" s="21"/>
      <c r="AY94" s="21"/>
      <c r="AZ94" s="21"/>
      <c r="BA94" s="21"/>
      <c r="BB94" s="21"/>
      <c r="BC94" s="210"/>
      <c r="BD94" s="182"/>
      <c r="BE94" s="23"/>
      <c r="BF94" s="21"/>
      <c r="BG94" s="20"/>
      <c r="BH94" s="23"/>
      <c r="BI94" s="20"/>
      <c r="BJ94" s="21"/>
      <c r="BK94" s="21"/>
      <c r="BL94" s="21"/>
      <c r="BM94" s="181"/>
      <c r="BN94" s="24"/>
      <c r="BO94" s="21"/>
      <c r="BP94" s="21"/>
      <c r="BQ94" s="23"/>
      <c r="BR94" s="23"/>
      <c r="BS94" s="24"/>
      <c r="BT94" s="25"/>
    </row>
    <row r="95" spans="1:72" s="22" customFormat="1" ht="408.7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0"/>
      <c r="AH95" s="20"/>
      <c r="AI95" s="20"/>
      <c r="AJ95" s="21"/>
      <c r="AK95" s="210"/>
      <c r="AL95" s="20"/>
      <c r="AM95" s="20"/>
      <c r="AN95" s="20"/>
      <c r="AO95" s="20"/>
      <c r="AP95" s="21"/>
      <c r="AQ95" s="21"/>
      <c r="AR95" s="21"/>
      <c r="AS95" s="210"/>
      <c r="AT95" s="20"/>
      <c r="AU95" s="21"/>
      <c r="AV95" s="21"/>
      <c r="AW95" s="21"/>
      <c r="AX95" s="21"/>
      <c r="AY95" s="21"/>
      <c r="AZ95" s="21"/>
      <c r="BA95" s="21"/>
      <c r="BB95" s="21"/>
      <c r="BC95" s="210"/>
      <c r="BD95" s="20"/>
      <c r="BE95" s="20"/>
      <c r="BF95" s="20"/>
      <c r="BG95" s="20"/>
      <c r="BH95" s="23"/>
      <c r="BI95" s="23"/>
      <c r="BJ95" s="21"/>
      <c r="BK95" s="21"/>
      <c r="BL95" s="21"/>
      <c r="BM95" s="181"/>
      <c r="BN95" s="24"/>
      <c r="BO95" s="21"/>
      <c r="BP95" s="21"/>
      <c r="BQ95" s="23"/>
      <c r="BR95" s="23"/>
      <c r="BS95" s="24"/>
      <c r="BT95" s="25"/>
    </row>
    <row r="96" spans="1:72" s="22" customFormat="1" ht="138.7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0"/>
      <c r="AH96" s="20"/>
      <c r="AI96" s="20"/>
      <c r="AJ96" s="21"/>
      <c r="AK96" s="210"/>
      <c r="AL96" s="20"/>
      <c r="AM96" s="20"/>
      <c r="AN96" s="21"/>
      <c r="AO96" s="21"/>
      <c r="AP96" s="21"/>
      <c r="AQ96" s="21"/>
      <c r="AR96" s="21"/>
      <c r="AS96" s="210"/>
      <c r="AT96" s="20"/>
      <c r="AU96" s="21"/>
      <c r="AV96" s="21"/>
      <c r="AW96" s="21"/>
      <c r="AX96" s="21"/>
      <c r="AY96" s="21"/>
      <c r="AZ96" s="21"/>
      <c r="BA96" s="21"/>
      <c r="BB96" s="21"/>
      <c r="BC96" s="210"/>
      <c r="BD96" s="210"/>
      <c r="BE96" s="20"/>
      <c r="BF96" s="20"/>
      <c r="BG96" s="20"/>
      <c r="BH96" s="23"/>
      <c r="BI96" s="23"/>
      <c r="BJ96" s="21"/>
      <c r="BK96" s="21"/>
      <c r="BL96" s="21"/>
      <c r="BM96" s="181"/>
      <c r="BN96" s="24"/>
      <c r="BO96" s="21"/>
      <c r="BP96" s="21"/>
      <c r="BQ96" s="23"/>
      <c r="BR96" s="23"/>
      <c r="BS96" s="24"/>
      <c r="BT96" s="25"/>
    </row>
    <row r="97" spans="1:72" s="22" customFormat="1" ht="138.7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0"/>
      <c r="AH97" s="20"/>
      <c r="AI97" s="20"/>
      <c r="AJ97" s="21"/>
      <c r="AK97" s="210"/>
      <c r="AL97" s="20"/>
      <c r="AM97" s="20"/>
      <c r="AN97" s="21"/>
      <c r="AO97" s="21"/>
      <c r="AP97" s="21"/>
      <c r="AQ97" s="21"/>
      <c r="AR97" s="21"/>
      <c r="AS97" s="210"/>
      <c r="AT97" s="20"/>
      <c r="AU97" s="21"/>
      <c r="AV97" s="21"/>
      <c r="AW97" s="21"/>
      <c r="AX97" s="21"/>
      <c r="AY97" s="21"/>
      <c r="AZ97" s="21"/>
      <c r="BA97" s="21"/>
      <c r="BB97" s="21"/>
      <c r="BC97" s="210"/>
      <c r="BD97" s="210"/>
      <c r="BE97" s="20"/>
      <c r="BF97" s="20"/>
      <c r="BG97" s="20"/>
      <c r="BH97" s="23"/>
      <c r="BI97" s="23"/>
      <c r="BJ97" s="21"/>
      <c r="BK97" s="21"/>
      <c r="BL97" s="21"/>
      <c r="BM97" s="181"/>
      <c r="BN97" s="24"/>
      <c r="BO97" s="21"/>
      <c r="BP97" s="21"/>
      <c r="BQ97" s="23"/>
      <c r="BR97" s="23"/>
      <c r="BS97" s="24"/>
      <c r="BT97" s="25"/>
    </row>
    <row r="98" spans="1:72" s="22" customFormat="1" ht="138.7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0"/>
      <c r="AH98" s="20"/>
      <c r="AI98" s="20"/>
      <c r="AJ98" s="21"/>
      <c r="AK98" s="210"/>
      <c r="AL98" s="20"/>
      <c r="AM98" s="20"/>
      <c r="AN98" s="21"/>
      <c r="AO98" s="21"/>
      <c r="AP98" s="21"/>
      <c r="AQ98" s="21"/>
      <c r="AR98" s="21"/>
      <c r="AS98" s="210"/>
      <c r="AT98" s="20"/>
      <c r="AU98" s="21"/>
      <c r="AV98" s="21"/>
      <c r="AW98" s="21"/>
      <c r="AX98" s="21"/>
      <c r="AY98" s="21"/>
      <c r="AZ98" s="21"/>
      <c r="BA98" s="21"/>
      <c r="BB98" s="21"/>
      <c r="BC98" s="210"/>
      <c r="BD98" s="210"/>
      <c r="BE98" s="20"/>
      <c r="BF98" s="20"/>
      <c r="BG98" s="20"/>
      <c r="BH98" s="23"/>
      <c r="BI98" s="23"/>
      <c r="BJ98" s="21"/>
      <c r="BK98" s="21"/>
      <c r="BL98" s="21"/>
      <c r="BM98" s="181"/>
      <c r="BN98" s="24"/>
      <c r="BO98" s="21"/>
      <c r="BP98" s="21"/>
      <c r="BQ98" s="23"/>
      <c r="BR98" s="23"/>
      <c r="BS98" s="24"/>
      <c r="BT98" s="25"/>
    </row>
    <row r="99" spans="1:72" s="22" customFormat="1" ht="138.7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0"/>
      <c r="AH99" s="20"/>
      <c r="AI99" s="20"/>
      <c r="AJ99" s="21"/>
      <c r="AK99" s="210"/>
      <c r="AL99" s="20"/>
      <c r="AM99" s="20"/>
      <c r="AN99" s="21"/>
      <c r="AO99" s="21"/>
      <c r="AP99" s="21"/>
      <c r="AQ99" s="21"/>
      <c r="AR99" s="21"/>
      <c r="AS99" s="210"/>
      <c r="AT99" s="20"/>
      <c r="AU99" s="21"/>
      <c r="AV99" s="21"/>
      <c r="AW99" s="21"/>
      <c r="AX99" s="21"/>
      <c r="AY99" s="21"/>
      <c r="AZ99" s="21"/>
      <c r="BA99" s="21"/>
      <c r="BB99" s="21"/>
      <c r="BC99" s="210"/>
      <c r="BD99" s="210"/>
      <c r="BE99" s="20"/>
      <c r="BF99" s="20"/>
      <c r="BG99" s="20"/>
      <c r="BH99" s="23"/>
      <c r="BI99" s="23"/>
      <c r="BJ99" s="21"/>
      <c r="BK99" s="21"/>
      <c r="BL99" s="21"/>
      <c r="BM99" s="181"/>
      <c r="BN99" s="24"/>
      <c r="BO99" s="21"/>
      <c r="BP99" s="21"/>
      <c r="BQ99" s="23"/>
      <c r="BR99" s="23"/>
      <c r="BS99" s="24"/>
      <c r="BT99" s="25"/>
    </row>
    <row r="100" spans="1:72" s="22" customFormat="1" ht="294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0"/>
      <c r="AH100" s="23"/>
      <c r="AI100" s="23"/>
      <c r="AJ100" s="21"/>
      <c r="AK100" s="210"/>
      <c r="AL100" s="23"/>
      <c r="AM100" s="23"/>
      <c r="AN100" s="21"/>
      <c r="AO100" s="21"/>
      <c r="AP100" s="21"/>
      <c r="AQ100" s="21"/>
      <c r="AR100" s="21"/>
      <c r="AS100" s="210"/>
      <c r="AT100" s="23"/>
      <c r="AU100" s="21"/>
      <c r="AV100" s="21"/>
      <c r="AW100" s="21"/>
      <c r="AX100" s="21"/>
      <c r="AY100" s="21"/>
      <c r="AZ100" s="21"/>
      <c r="BA100" s="21"/>
      <c r="BB100" s="21"/>
      <c r="BC100" s="210"/>
      <c r="BD100" s="182"/>
      <c r="BE100" s="23"/>
      <c r="BF100" s="21"/>
      <c r="BG100" s="20"/>
      <c r="BH100" s="23"/>
      <c r="BI100" s="23"/>
      <c r="BJ100" s="21"/>
      <c r="BK100" s="21"/>
      <c r="BL100" s="21"/>
      <c r="BM100" s="181"/>
      <c r="BN100" s="24"/>
      <c r="BO100" s="21"/>
      <c r="BP100" s="21"/>
      <c r="BQ100" s="23"/>
      <c r="BR100" s="23"/>
      <c r="BS100" s="24"/>
      <c r="BT100" s="25"/>
    </row>
    <row r="101" spans="1:72" s="22" customFormat="1" ht="231.7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3"/>
      <c r="O101" s="23"/>
      <c r="P101" s="23"/>
      <c r="Q101" s="23"/>
      <c r="R101" s="23"/>
      <c r="S101" s="23"/>
      <c r="T101" s="23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0"/>
      <c r="AH101" s="23"/>
      <c r="AI101" s="23"/>
      <c r="AJ101" s="21"/>
      <c r="AK101" s="210"/>
      <c r="AL101" s="23"/>
      <c r="AM101" s="23"/>
      <c r="AN101" s="21"/>
      <c r="AO101" s="21"/>
      <c r="AP101" s="21"/>
      <c r="AQ101" s="21"/>
      <c r="AR101" s="21"/>
      <c r="AS101" s="210"/>
      <c r="AT101" s="23"/>
      <c r="AU101" s="21"/>
      <c r="AV101" s="21"/>
      <c r="AW101" s="21"/>
      <c r="AX101" s="21"/>
      <c r="AY101" s="21"/>
      <c r="AZ101" s="21"/>
      <c r="BA101" s="21"/>
      <c r="BB101" s="21"/>
      <c r="BC101" s="210"/>
      <c r="BD101" s="23"/>
      <c r="BE101" s="23"/>
      <c r="BF101" s="21"/>
      <c r="BG101" s="20"/>
      <c r="BH101" s="23"/>
      <c r="BI101" s="23"/>
      <c r="BJ101" s="21"/>
      <c r="BK101" s="21"/>
      <c r="BL101" s="21"/>
      <c r="BM101" s="181"/>
      <c r="BN101" s="24"/>
      <c r="BO101" s="21"/>
      <c r="BP101" s="21"/>
      <c r="BQ101" s="23"/>
      <c r="BR101" s="23"/>
      <c r="BS101" s="24"/>
      <c r="BT101" s="25"/>
    </row>
    <row r="102" spans="1:72" s="22" customFormat="1" ht="149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3"/>
      <c r="O102" s="20"/>
      <c r="P102" s="23"/>
      <c r="Q102" s="23"/>
      <c r="R102" s="23"/>
      <c r="S102" s="23"/>
      <c r="T102" s="23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0"/>
      <c r="AH102" s="23"/>
      <c r="AI102" s="23"/>
      <c r="AJ102" s="21"/>
      <c r="AK102" s="210"/>
      <c r="AL102" s="23"/>
      <c r="AM102" s="23"/>
      <c r="AN102" s="21"/>
      <c r="AO102" s="21"/>
      <c r="AP102" s="21"/>
      <c r="AQ102" s="21"/>
      <c r="AR102" s="21"/>
      <c r="AS102" s="210"/>
      <c r="AT102" s="23"/>
      <c r="AU102" s="21"/>
      <c r="AV102" s="21"/>
      <c r="AW102" s="21"/>
      <c r="AX102" s="21"/>
      <c r="AY102" s="21"/>
      <c r="AZ102" s="21"/>
      <c r="BA102" s="21"/>
      <c r="BB102" s="21"/>
      <c r="BC102" s="210"/>
      <c r="BD102" s="182"/>
      <c r="BE102" s="23"/>
      <c r="BF102" s="21"/>
      <c r="BG102" s="20"/>
      <c r="BH102" s="23"/>
      <c r="BI102" s="23"/>
      <c r="BJ102" s="21"/>
      <c r="BK102" s="21"/>
      <c r="BL102" s="21"/>
      <c r="BM102" s="181"/>
      <c r="BN102" s="24"/>
      <c r="BO102" s="21"/>
      <c r="BP102" s="21"/>
      <c r="BQ102" s="23"/>
      <c r="BR102" s="23"/>
      <c r="BS102" s="24"/>
      <c r="BT102" s="25"/>
    </row>
    <row r="103" spans="1:72" s="22" customFormat="1" ht="213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0"/>
      <c r="AH103" s="23"/>
      <c r="AI103" s="23"/>
      <c r="AJ103" s="21"/>
      <c r="AK103" s="210"/>
      <c r="AL103" s="23"/>
      <c r="AM103" s="23"/>
      <c r="AN103" s="21"/>
      <c r="AO103" s="21"/>
      <c r="AP103" s="21"/>
      <c r="AQ103" s="21"/>
      <c r="AR103" s="21"/>
      <c r="AS103" s="210"/>
      <c r="AT103" s="23"/>
      <c r="AU103" s="21"/>
      <c r="AV103" s="21"/>
      <c r="AW103" s="21"/>
      <c r="AX103" s="21"/>
      <c r="AY103" s="21"/>
      <c r="AZ103" s="21"/>
      <c r="BA103" s="21"/>
      <c r="BB103" s="21"/>
      <c r="BC103" s="210"/>
      <c r="BD103" s="182"/>
      <c r="BE103" s="23"/>
      <c r="BF103" s="21"/>
      <c r="BG103" s="20"/>
      <c r="BH103" s="23"/>
      <c r="BI103" s="23"/>
      <c r="BJ103" s="21"/>
      <c r="BK103" s="21"/>
      <c r="BL103" s="21"/>
      <c r="BM103" s="181"/>
      <c r="BN103" s="24"/>
      <c r="BO103" s="21"/>
      <c r="BP103" s="21"/>
      <c r="BQ103" s="23"/>
      <c r="BR103" s="23"/>
      <c r="BS103" s="24"/>
      <c r="BT103" s="25"/>
    </row>
    <row r="104" spans="1:72" s="22" customFormat="1" ht="180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18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0"/>
      <c r="BB104" s="20"/>
      <c r="BC104" s="210"/>
      <c r="BD104" s="20"/>
      <c r="BE104" s="20"/>
      <c r="BF104" s="21"/>
      <c r="BG104" s="20"/>
      <c r="BH104" s="23"/>
      <c r="BI104" s="23"/>
      <c r="BJ104" s="21"/>
      <c r="BK104" s="21"/>
      <c r="BL104" s="21"/>
      <c r="BM104" s="181"/>
      <c r="BN104" s="24"/>
      <c r="BO104" s="21"/>
      <c r="BP104" s="21"/>
      <c r="BQ104" s="23"/>
      <c r="BR104" s="23"/>
      <c r="BS104" s="24"/>
      <c r="BT104" s="25"/>
    </row>
    <row r="105" spans="1:72" s="22" customFormat="1" ht="180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18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0"/>
      <c r="BD105" s="21"/>
      <c r="BE105" s="20"/>
      <c r="BF105" s="21"/>
      <c r="BG105" s="20"/>
      <c r="BH105" s="23"/>
      <c r="BI105" s="23"/>
      <c r="BJ105" s="21"/>
      <c r="BK105" s="21"/>
      <c r="BL105" s="21"/>
      <c r="BM105" s="181"/>
      <c r="BN105" s="24"/>
      <c r="BO105" s="21"/>
      <c r="BP105" s="21"/>
      <c r="BQ105" s="23"/>
      <c r="BR105" s="23"/>
      <c r="BS105" s="24"/>
      <c r="BT105" s="25"/>
    </row>
    <row r="106" spans="1:72" s="22" customFormat="1" ht="180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18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0"/>
      <c r="BD106" s="21"/>
      <c r="BE106" s="20"/>
      <c r="BF106" s="21"/>
      <c r="BG106" s="20"/>
      <c r="BH106" s="23"/>
      <c r="BI106" s="23"/>
      <c r="BJ106" s="21"/>
      <c r="BK106" s="21"/>
      <c r="BL106" s="21"/>
      <c r="BM106" s="181"/>
      <c r="BN106" s="24"/>
      <c r="BO106" s="21"/>
      <c r="BP106" s="21"/>
      <c r="BQ106" s="23"/>
      <c r="BR106" s="23"/>
      <c r="BS106" s="24"/>
      <c r="BT106" s="25"/>
    </row>
    <row r="107" spans="1:72" s="22" customFormat="1" ht="226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9"/>
      <c r="O107" s="29"/>
      <c r="P107" s="29"/>
      <c r="Q107" s="29"/>
      <c r="R107" s="29"/>
      <c r="S107" s="29"/>
      <c r="T107" s="29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18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0"/>
      <c r="BD107" s="21"/>
      <c r="BE107" s="210"/>
      <c r="BF107" s="29"/>
      <c r="BG107" s="29"/>
      <c r="BH107" s="23"/>
      <c r="BI107" s="23"/>
      <c r="BJ107" s="21"/>
      <c r="BK107" s="21"/>
      <c r="BL107" s="21"/>
      <c r="BM107" s="181"/>
      <c r="BN107" s="24"/>
      <c r="BO107" s="21"/>
      <c r="BP107" s="21"/>
      <c r="BQ107" s="23"/>
      <c r="BR107" s="23"/>
      <c r="BS107" s="24"/>
      <c r="BT107" s="25"/>
    </row>
    <row r="108" spans="1:72" s="22" customFormat="1" ht="174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9"/>
      <c r="O108" s="29"/>
      <c r="P108" s="29"/>
      <c r="Q108" s="29"/>
      <c r="R108" s="29"/>
      <c r="S108" s="29"/>
      <c r="T108" s="29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18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0"/>
      <c r="BB108" s="20"/>
      <c r="BC108" s="210"/>
      <c r="BD108" s="20"/>
      <c r="BE108" s="20"/>
      <c r="BF108" s="21"/>
      <c r="BG108" s="20"/>
      <c r="BH108" s="23"/>
      <c r="BI108" s="23"/>
      <c r="BJ108" s="21"/>
      <c r="BK108" s="21"/>
      <c r="BL108" s="21"/>
      <c r="BM108" s="181"/>
      <c r="BN108" s="24"/>
      <c r="BO108" s="21"/>
      <c r="BP108" s="21"/>
      <c r="BQ108" s="23"/>
      <c r="BR108" s="23"/>
      <c r="BS108" s="24"/>
      <c r="BT108" s="25"/>
    </row>
    <row r="109" spans="1:72" s="22" customFormat="1" ht="174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18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0"/>
      <c r="BD109" s="181"/>
      <c r="BE109" s="21"/>
      <c r="BF109" s="21"/>
      <c r="BG109" s="20"/>
      <c r="BH109" s="23"/>
      <c r="BI109" s="23"/>
      <c r="BJ109" s="21"/>
      <c r="BK109" s="21"/>
      <c r="BL109" s="21"/>
      <c r="BM109" s="181"/>
      <c r="BN109" s="24"/>
      <c r="BO109" s="21"/>
      <c r="BP109" s="21"/>
      <c r="BQ109" s="23"/>
      <c r="BR109" s="23"/>
      <c r="BS109" s="24"/>
      <c r="BT109" s="25"/>
    </row>
    <row r="110" spans="1:72" s="22" customFormat="1" ht="174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0"/>
      <c r="O110" s="20"/>
      <c r="P110" s="21"/>
      <c r="Q110" s="21"/>
      <c r="R110" s="21"/>
      <c r="S110" s="21"/>
      <c r="T110" s="20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18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0"/>
      <c r="BD110" s="181"/>
      <c r="BE110" s="21"/>
      <c r="BF110" s="21"/>
      <c r="BG110" s="20"/>
      <c r="BH110" s="23"/>
      <c r="BI110" s="23"/>
      <c r="BJ110" s="21"/>
      <c r="BK110" s="21"/>
      <c r="BL110" s="21"/>
      <c r="BM110" s="181"/>
      <c r="BN110" s="24"/>
      <c r="BO110" s="21"/>
      <c r="BP110" s="21"/>
      <c r="BQ110" s="23"/>
      <c r="BR110" s="23"/>
      <c r="BS110" s="24"/>
      <c r="BT110" s="25"/>
    </row>
    <row r="111" spans="1:72" s="22" customFormat="1" ht="189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18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181"/>
      <c r="BD111" s="181"/>
      <c r="BE111" s="21"/>
      <c r="BF111" s="21"/>
      <c r="BG111" s="20"/>
      <c r="BH111" s="23"/>
      <c r="BI111" s="23"/>
      <c r="BJ111" s="21"/>
      <c r="BK111" s="21"/>
      <c r="BL111" s="21"/>
      <c r="BM111" s="181"/>
      <c r="BN111" s="24"/>
      <c r="BO111" s="21"/>
      <c r="BP111" s="21"/>
      <c r="BQ111" s="23"/>
      <c r="BR111" s="23"/>
      <c r="BS111" s="24"/>
      <c r="BT111" s="25"/>
    </row>
    <row r="112" spans="1:72" s="22" customFormat="1" ht="409.6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0"/>
      <c r="AH112" s="21"/>
      <c r="AI112" s="20"/>
      <c r="AJ112" s="21"/>
      <c r="AK112" s="210"/>
      <c r="AL112" s="20"/>
      <c r="AM112" s="20"/>
      <c r="AN112" s="21"/>
      <c r="AO112" s="21"/>
      <c r="AP112" s="21"/>
      <c r="AQ112" s="21"/>
      <c r="AR112" s="21"/>
      <c r="AS112" s="210"/>
      <c r="AT112" s="20"/>
      <c r="AU112" s="20"/>
      <c r="AV112" s="21"/>
      <c r="AW112" s="21"/>
      <c r="AX112" s="21"/>
      <c r="AY112" s="21"/>
      <c r="AZ112" s="21"/>
      <c r="BA112" s="21"/>
      <c r="BB112" s="21"/>
      <c r="BC112" s="210"/>
      <c r="BD112" s="20"/>
      <c r="BE112" s="20"/>
      <c r="BF112" s="21"/>
      <c r="BG112" s="20"/>
      <c r="BH112" s="23"/>
      <c r="BI112" s="23"/>
      <c r="BJ112" s="21"/>
      <c r="BK112" s="21"/>
      <c r="BL112" s="21"/>
      <c r="BM112" s="181"/>
      <c r="BN112" s="24"/>
      <c r="BO112" s="21"/>
      <c r="BP112" s="21"/>
      <c r="BQ112" s="23"/>
      <c r="BR112" s="23"/>
      <c r="BS112" s="24"/>
      <c r="BT112" s="25"/>
    </row>
    <row r="113" spans="1:72" s="22" customFormat="1" ht="139.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1"/>
      <c r="O113" s="20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181"/>
      <c r="AL113" s="21"/>
      <c r="AM113" s="21"/>
      <c r="AN113" s="21"/>
      <c r="AO113" s="21"/>
      <c r="AP113" s="21"/>
      <c r="AQ113" s="21"/>
      <c r="AR113" s="21"/>
      <c r="AS113" s="20"/>
      <c r="AT113" s="21"/>
      <c r="AU113" s="20"/>
      <c r="AV113" s="21"/>
      <c r="AW113" s="21"/>
      <c r="AX113" s="21"/>
      <c r="AY113" s="21"/>
      <c r="AZ113" s="21"/>
      <c r="BA113" s="21"/>
      <c r="BB113" s="21"/>
      <c r="BC113" s="210"/>
      <c r="BD113" s="181"/>
      <c r="BE113" s="20"/>
      <c r="BF113" s="21"/>
      <c r="BG113" s="20"/>
      <c r="BH113" s="23"/>
      <c r="BI113" s="23"/>
      <c r="BJ113" s="21"/>
      <c r="BK113" s="21"/>
      <c r="BL113" s="21"/>
      <c r="BM113" s="181"/>
      <c r="BN113" s="24"/>
      <c r="BO113" s="21"/>
      <c r="BP113" s="21"/>
      <c r="BQ113" s="23"/>
      <c r="BR113" s="23"/>
      <c r="BS113" s="24"/>
      <c r="BT113" s="25"/>
    </row>
    <row r="114" spans="1:72" s="22" customFormat="1" ht="139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181"/>
      <c r="AL114" s="21"/>
      <c r="AM114" s="21"/>
      <c r="AN114" s="21"/>
      <c r="AO114" s="21"/>
      <c r="AP114" s="21"/>
      <c r="AQ114" s="21"/>
      <c r="AR114" s="21"/>
      <c r="AS114" s="20"/>
      <c r="AT114" s="21"/>
      <c r="AU114" s="20"/>
      <c r="AV114" s="21"/>
      <c r="AW114" s="21"/>
      <c r="AX114" s="21"/>
      <c r="AY114" s="21"/>
      <c r="AZ114" s="21"/>
      <c r="BA114" s="21"/>
      <c r="BB114" s="21"/>
      <c r="BC114" s="210"/>
      <c r="BD114" s="181"/>
      <c r="BE114" s="20"/>
      <c r="BF114" s="21"/>
      <c r="BG114" s="20"/>
      <c r="BH114" s="23"/>
      <c r="BI114" s="23"/>
      <c r="BJ114" s="21"/>
      <c r="BK114" s="21"/>
      <c r="BL114" s="21"/>
      <c r="BM114" s="181"/>
      <c r="BN114" s="24"/>
      <c r="BO114" s="21"/>
      <c r="BP114" s="21"/>
      <c r="BQ114" s="23"/>
      <c r="BR114" s="23"/>
      <c r="BS114" s="24"/>
      <c r="BT114" s="25"/>
    </row>
    <row r="115" spans="1:72" s="22" customFormat="1" ht="139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1"/>
      <c r="AL115" s="21"/>
      <c r="AM115" s="21"/>
      <c r="AN115" s="21"/>
      <c r="AO115" s="21"/>
      <c r="AP115" s="21"/>
      <c r="AQ115" s="21"/>
      <c r="AR115" s="21"/>
      <c r="AS115" s="20"/>
      <c r="AT115" s="21"/>
      <c r="AU115" s="20"/>
      <c r="AV115" s="21"/>
      <c r="AW115" s="21"/>
      <c r="AX115" s="21"/>
      <c r="AY115" s="21"/>
      <c r="AZ115" s="21"/>
      <c r="BA115" s="21"/>
      <c r="BB115" s="21"/>
      <c r="BC115" s="210"/>
      <c r="BD115" s="181"/>
      <c r="BE115" s="20"/>
      <c r="BF115" s="21"/>
      <c r="BG115" s="20"/>
      <c r="BH115" s="23"/>
      <c r="BI115" s="23"/>
      <c r="BJ115" s="21"/>
      <c r="BK115" s="21"/>
      <c r="BL115" s="21"/>
      <c r="BM115" s="181"/>
      <c r="BN115" s="24"/>
      <c r="BO115" s="21"/>
      <c r="BP115" s="21"/>
      <c r="BQ115" s="23"/>
      <c r="BR115" s="23"/>
      <c r="BS115" s="24"/>
      <c r="BT115" s="25"/>
    </row>
    <row r="116" spans="1:72" s="22" customFormat="1" ht="139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0"/>
      <c r="O116" s="20"/>
      <c r="P116" s="21"/>
      <c r="Q116" s="21"/>
      <c r="R116" s="21"/>
      <c r="S116" s="21"/>
      <c r="T116" s="20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181"/>
      <c r="AL116" s="21"/>
      <c r="AM116" s="21"/>
      <c r="AN116" s="21"/>
      <c r="AO116" s="21"/>
      <c r="AP116" s="21"/>
      <c r="AQ116" s="21"/>
      <c r="AR116" s="21"/>
      <c r="AS116" s="20"/>
      <c r="AT116" s="21"/>
      <c r="AU116" s="20"/>
      <c r="AV116" s="21"/>
      <c r="AW116" s="21"/>
      <c r="AX116" s="21"/>
      <c r="AY116" s="21"/>
      <c r="AZ116" s="21"/>
      <c r="BA116" s="21"/>
      <c r="BB116" s="21"/>
      <c r="BC116" s="210"/>
      <c r="BD116" s="181"/>
      <c r="BE116" s="20"/>
      <c r="BF116" s="21"/>
      <c r="BG116" s="20"/>
      <c r="BH116" s="23"/>
      <c r="BI116" s="23"/>
      <c r="BJ116" s="21"/>
      <c r="BK116" s="21"/>
      <c r="BL116" s="21"/>
      <c r="BM116" s="181"/>
      <c r="BN116" s="24"/>
      <c r="BO116" s="21"/>
      <c r="BP116" s="21"/>
      <c r="BQ116" s="23"/>
      <c r="BR116" s="23"/>
      <c r="BS116" s="24"/>
      <c r="BT116" s="25"/>
    </row>
    <row r="117" spans="1:72" s="22" customFormat="1" ht="167.2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0"/>
      <c r="O117" s="20"/>
      <c r="P117" s="21"/>
      <c r="Q117" s="21"/>
      <c r="R117" s="21"/>
      <c r="S117" s="21"/>
      <c r="T117" s="20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181"/>
      <c r="AL117" s="21"/>
      <c r="AM117" s="21"/>
      <c r="AN117" s="21"/>
      <c r="AO117" s="21"/>
      <c r="AP117" s="21"/>
      <c r="AQ117" s="21"/>
      <c r="AR117" s="21"/>
      <c r="AS117" s="20"/>
      <c r="AT117" s="21"/>
      <c r="AU117" s="20"/>
      <c r="AV117" s="21"/>
      <c r="AW117" s="21"/>
      <c r="AX117" s="21"/>
      <c r="AY117" s="21"/>
      <c r="AZ117" s="21"/>
      <c r="BA117" s="21"/>
      <c r="BB117" s="21"/>
      <c r="BC117" s="210"/>
      <c r="BD117" s="20"/>
      <c r="BE117" s="20"/>
      <c r="BF117" s="21"/>
      <c r="BG117" s="20"/>
      <c r="BH117" s="23"/>
      <c r="BI117" s="23"/>
      <c r="BJ117" s="21"/>
      <c r="BK117" s="21"/>
      <c r="BL117" s="21"/>
      <c r="BM117" s="181"/>
      <c r="BN117" s="24"/>
      <c r="BO117" s="21"/>
      <c r="BP117" s="21"/>
      <c r="BQ117" s="23"/>
      <c r="BR117" s="23"/>
      <c r="BS117" s="24"/>
      <c r="BT117" s="25"/>
    </row>
    <row r="118" spans="1:72" s="22" customFormat="1" ht="167.2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0"/>
      <c r="O118" s="20"/>
      <c r="P118" s="21"/>
      <c r="Q118" s="21"/>
      <c r="R118" s="21"/>
      <c r="S118" s="21"/>
      <c r="T118" s="20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181"/>
      <c r="AL118" s="21"/>
      <c r="AM118" s="21"/>
      <c r="AN118" s="21"/>
      <c r="AO118" s="21"/>
      <c r="AP118" s="21"/>
      <c r="AQ118" s="21"/>
      <c r="AR118" s="21"/>
      <c r="AS118" s="20"/>
      <c r="AT118" s="21"/>
      <c r="AU118" s="20"/>
      <c r="AV118" s="21"/>
      <c r="AW118" s="21"/>
      <c r="AX118" s="21"/>
      <c r="AY118" s="21"/>
      <c r="AZ118" s="21"/>
      <c r="BA118" s="21"/>
      <c r="BB118" s="21"/>
      <c r="BC118" s="210"/>
      <c r="BD118" s="181"/>
      <c r="BE118" s="20"/>
      <c r="BF118" s="21"/>
      <c r="BG118" s="20"/>
      <c r="BH118" s="23"/>
      <c r="BI118" s="23"/>
      <c r="BJ118" s="21"/>
      <c r="BK118" s="21"/>
      <c r="BL118" s="21"/>
      <c r="BM118" s="181"/>
      <c r="BN118" s="24"/>
      <c r="BO118" s="21"/>
      <c r="BP118" s="21"/>
      <c r="BQ118" s="23"/>
      <c r="BR118" s="23"/>
      <c r="BS118" s="24"/>
      <c r="BT118" s="25"/>
    </row>
    <row r="119" spans="1:72" s="22" customFormat="1" ht="179.2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18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0"/>
      <c r="BD119" s="21"/>
      <c r="BE119" s="20"/>
      <c r="BF119" s="21"/>
      <c r="BG119" s="20"/>
      <c r="BH119" s="23"/>
      <c r="BI119" s="23"/>
      <c r="BJ119" s="21"/>
      <c r="BK119" s="21"/>
      <c r="BL119" s="21"/>
      <c r="BM119" s="181"/>
      <c r="BN119" s="24"/>
      <c r="BO119" s="21"/>
      <c r="BP119" s="21"/>
      <c r="BQ119" s="23"/>
      <c r="BR119" s="23"/>
      <c r="BS119" s="24"/>
      <c r="BT119" s="25"/>
    </row>
    <row r="120" spans="1:72" s="22" customFormat="1" ht="249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0"/>
      <c r="O120" s="20"/>
      <c r="P120" s="21"/>
      <c r="Q120" s="21"/>
      <c r="R120" s="21"/>
      <c r="S120" s="21"/>
      <c r="T120" s="20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18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0"/>
      <c r="BD120" s="21"/>
      <c r="BE120" s="20"/>
      <c r="BF120" s="21"/>
      <c r="BG120" s="20"/>
      <c r="BH120" s="23"/>
      <c r="BI120" s="23"/>
      <c r="BJ120" s="21"/>
      <c r="BK120" s="21"/>
      <c r="BL120" s="21"/>
      <c r="BM120" s="181"/>
      <c r="BN120" s="24"/>
      <c r="BO120" s="21"/>
      <c r="BP120" s="21"/>
      <c r="BQ120" s="23"/>
      <c r="BR120" s="23"/>
      <c r="BS120" s="24"/>
      <c r="BT120" s="25"/>
    </row>
    <row r="121" spans="1:72" s="22" customFormat="1" ht="249.7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0"/>
      <c r="O121" s="20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18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181"/>
      <c r="BD121" s="181"/>
      <c r="BE121" s="21"/>
      <c r="BF121" s="21"/>
      <c r="BG121" s="20"/>
      <c r="BH121" s="23"/>
      <c r="BI121" s="23"/>
      <c r="BJ121" s="21"/>
      <c r="BK121" s="21"/>
      <c r="BL121" s="21"/>
      <c r="BM121" s="181"/>
      <c r="BN121" s="24"/>
      <c r="BO121" s="21"/>
      <c r="BP121" s="21"/>
      <c r="BQ121" s="23"/>
      <c r="BR121" s="23"/>
      <c r="BS121" s="24"/>
      <c r="BT121" s="25"/>
    </row>
    <row r="122" spans="1:72" s="22" customFormat="1" ht="207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0"/>
      <c r="O122" s="20"/>
      <c r="P122" s="21"/>
      <c r="Q122" s="21"/>
      <c r="R122" s="21"/>
      <c r="S122" s="21"/>
      <c r="T122" s="20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18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0"/>
      <c r="BD122" s="21"/>
      <c r="BE122" s="20"/>
      <c r="BF122" s="21"/>
      <c r="BG122" s="20"/>
      <c r="BH122" s="23"/>
      <c r="BI122" s="23"/>
      <c r="BJ122" s="21"/>
      <c r="BK122" s="21"/>
      <c r="BL122" s="21"/>
      <c r="BM122" s="181"/>
      <c r="BN122" s="24"/>
      <c r="BO122" s="21"/>
      <c r="BP122" s="21"/>
      <c r="BQ122" s="23"/>
      <c r="BR122" s="23"/>
      <c r="BS122" s="24"/>
      <c r="BT122" s="25"/>
    </row>
    <row r="123" spans="1:72" s="22" customFormat="1" ht="207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0"/>
      <c r="O123" s="20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18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0"/>
      <c r="BD123" s="181"/>
      <c r="BE123" s="20"/>
      <c r="BF123" s="21"/>
      <c r="BG123" s="20"/>
      <c r="BH123" s="23"/>
      <c r="BI123" s="23"/>
      <c r="BJ123" s="21"/>
      <c r="BK123" s="21"/>
      <c r="BL123" s="21"/>
      <c r="BM123" s="181"/>
      <c r="BN123" s="24"/>
      <c r="BO123" s="21"/>
      <c r="BP123" s="21"/>
      <c r="BQ123" s="23"/>
      <c r="BR123" s="23"/>
      <c r="BS123" s="24"/>
      <c r="BT123" s="25"/>
    </row>
    <row r="124" spans="1:72" s="22" customFormat="1" ht="154.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18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0"/>
      <c r="BB124" s="21"/>
      <c r="BC124" s="210"/>
      <c r="BD124" s="21"/>
      <c r="BE124" s="20"/>
      <c r="BF124" s="21"/>
      <c r="BG124" s="20"/>
      <c r="BH124" s="23"/>
      <c r="BI124" s="23"/>
      <c r="BJ124" s="21"/>
      <c r="BK124" s="21"/>
      <c r="BL124" s="21"/>
      <c r="BM124" s="181"/>
      <c r="BN124" s="24"/>
      <c r="BO124" s="21"/>
      <c r="BP124" s="21"/>
      <c r="BQ124" s="23"/>
      <c r="BR124" s="23"/>
      <c r="BS124" s="24"/>
      <c r="BT124" s="25"/>
    </row>
    <row r="125" spans="1:72" s="22" customFormat="1" ht="154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0"/>
      <c r="O125" s="20"/>
      <c r="P125" s="20"/>
      <c r="Q125" s="20"/>
      <c r="R125" s="20"/>
      <c r="S125" s="20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18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181"/>
      <c r="BD125" s="181"/>
      <c r="BE125" s="21"/>
      <c r="BF125" s="21"/>
      <c r="BG125" s="20"/>
      <c r="BH125" s="23"/>
      <c r="BI125" s="23"/>
      <c r="BJ125" s="21"/>
      <c r="BK125" s="21"/>
      <c r="BL125" s="21"/>
      <c r="BM125" s="181"/>
      <c r="BN125" s="24"/>
      <c r="BO125" s="21"/>
      <c r="BP125" s="21"/>
      <c r="BQ125" s="23"/>
      <c r="BR125" s="23"/>
      <c r="BS125" s="24"/>
      <c r="BT125" s="25"/>
    </row>
    <row r="126" spans="1:72" s="22" customFormat="1" ht="154.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0"/>
      <c r="O126" s="20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18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181"/>
      <c r="BD126" s="181"/>
      <c r="BE126" s="21"/>
      <c r="BF126" s="21"/>
      <c r="BG126" s="20"/>
      <c r="BH126" s="23"/>
      <c r="BI126" s="23"/>
      <c r="BJ126" s="21"/>
      <c r="BK126" s="21"/>
      <c r="BL126" s="21"/>
      <c r="BM126" s="181"/>
      <c r="BN126" s="24"/>
      <c r="BO126" s="21"/>
      <c r="BP126" s="21"/>
      <c r="BQ126" s="23"/>
      <c r="BR126" s="23"/>
      <c r="BS126" s="24"/>
      <c r="BT126" s="25"/>
    </row>
    <row r="127" spans="1:72" s="22" customFormat="1" ht="193.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18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0"/>
      <c r="BD127" s="21"/>
      <c r="BE127" s="21"/>
      <c r="BF127" s="21"/>
      <c r="BG127" s="20"/>
      <c r="BH127" s="23"/>
      <c r="BI127" s="20"/>
      <c r="BJ127" s="21"/>
      <c r="BK127" s="21"/>
      <c r="BL127" s="21"/>
      <c r="BM127" s="181"/>
      <c r="BN127" s="24"/>
      <c r="BO127" s="21"/>
      <c r="BP127" s="21"/>
      <c r="BQ127" s="23"/>
      <c r="BR127" s="23"/>
      <c r="BS127" s="24"/>
      <c r="BT127" s="25"/>
    </row>
    <row r="128" spans="1:72" s="22" customFormat="1" ht="193.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18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0"/>
      <c r="BD128" s="21"/>
      <c r="BE128" s="21"/>
      <c r="BF128" s="21"/>
      <c r="BG128" s="20"/>
      <c r="BH128" s="23"/>
      <c r="BI128" s="23"/>
      <c r="BJ128" s="21"/>
      <c r="BK128" s="21"/>
      <c r="BL128" s="21"/>
      <c r="BM128" s="181"/>
      <c r="BN128" s="24"/>
      <c r="BO128" s="21"/>
      <c r="BP128" s="21"/>
      <c r="BQ128" s="23"/>
      <c r="BR128" s="23"/>
      <c r="BS128" s="24"/>
      <c r="BT128" s="25"/>
    </row>
    <row r="129" spans="1:72" s="22" customFormat="1" ht="193.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0"/>
      <c r="O129" s="20"/>
      <c r="P129" s="21"/>
      <c r="Q129" s="21"/>
      <c r="R129" s="21"/>
      <c r="S129" s="21"/>
      <c r="T129" s="20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18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0"/>
      <c r="BD129" s="20"/>
      <c r="BE129" s="20"/>
      <c r="BF129" s="21"/>
      <c r="BG129" s="20"/>
      <c r="BH129" s="23"/>
      <c r="BI129" s="23"/>
      <c r="BJ129" s="21"/>
      <c r="BK129" s="21"/>
      <c r="BL129" s="21"/>
      <c r="BM129" s="181"/>
      <c r="BN129" s="24"/>
      <c r="BO129" s="21"/>
      <c r="BP129" s="21"/>
      <c r="BQ129" s="23"/>
      <c r="BR129" s="23"/>
      <c r="BS129" s="24"/>
      <c r="BT129" s="25"/>
    </row>
    <row r="130" spans="1:72" s="22" customFormat="1" ht="193.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0"/>
      <c r="O130" s="20"/>
      <c r="P130" s="21"/>
      <c r="Q130" s="21"/>
      <c r="R130" s="21"/>
      <c r="S130" s="21"/>
      <c r="T130" s="20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181"/>
      <c r="AL130" s="21"/>
      <c r="AM130" s="21"/>
      <c r="AN130" s="21"/>
      <c r="AO130" s="21"/>
      <c r="AP130" s="21"/>
      <c r="AQ130" s="21"/>
      <c r="AR130" s="21"/>
      <c r="AS130" s="18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0"/>
      <c r="BD130" s="181"/>
      <c r="BE130" s="21"/>
      <c r="BF130" s="21"/>
      <c r="BG130" s="20"/>
      <c r="BH130" s="23"/>
      <c r="BI130" s="23"/>
      <c r="BJ130" s="21"/>
      <c r="BK130" s="21"/>
      <c r="BL130" s="21"/>
      <c r="BM130" s="181"/>
      <c r="BN130" s="24"/>
      <c r="BO130" s="21"/>
      <c r="BP130" s="21"/>
      <c r="BQ130" s="23"/>
      <c r="BR130" s="23"/>
      <c r="BS130" s="24"/>
      <c r="BT130" s="25"/>
    </row>
    <row r="131" spans="1:72" s="22" customFormat="1" ht="201.7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0"/>
      <c r="AH131" s="20"/>
      <c r="AI131" s="20"/>
      <c r="AJ131" s="21"/>
      <c r="AK131" s="210"/>
      <c r="AL131" s="20"/>
      <c r="AM131" s="20"/>
      <c r="AN131" s="21"/>
      <c r="AO131" s="21"/>
      <c r="AP131" s="21"/>
      <c r="AQ131" s="21"/>
      <c r="AR131" s="21"/>
      <c r="AS131" s="210"/>
      <c r="AT131" s="20"/>
      <c r="AU131" s="21"/>
      <c r="AV131" s="21"/>
      <c r="AW131" s="21"/>
      <c r="AX131" s="21"/>
      <c r="AY131" s="21"/>
      <c r="AZ131" s="21"/>
      <c r="BA131" s="21"/>
      <c r="BB131" s="21"/>
      <c r="BC131" s="210"/>
      <c r="BD131" s="21"/>
      <c r="BE131" s="21"/>
      <c r="BF131" s="21"/>
      <c r="BG131" s="20"/>
      <c r="BH131" s="23"/>
      <c r="BI131" s="20"/>
      <c r="BJ131" s="21"/>
      <c r="BK131" s="21"/>
      <c r="BL131" s="21"/>
      <c r="BM131" s="181"/>
      <c r="BN131" s="24"/>
      <c r="BO131" s="21"/>
      <c r="BP131" s="21"/>
      <c r="BQ131" s="23"/>
      <c r="BR131" s="23"/>
      <c r="BS131" s="24"/>
      <c r="BT131" s="25"/>
    </row>
    <row r="132" spans="1:72" s="22" customFormat="1" ht="201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0"/>
      <c r="AH132" s="20"/>
      <c r="AI132" s="20"/>
      <c r="AJ132" s="21"/>
      <c r="AK132" s="210"/>
      <c r="AL132" s="20"/>
      <c r="AM132" s="20"/>
      <c r="AN132" s="21"/>
      <c r="AO132" s="21"/>
      <c r="AP132" s="21"/>
      <c r="AQ132" s="21"/>
      <c r="AR132" s="21"/>
      <c r="AS132" s="210"/>
      <c r="AT132" s="20"/>
      <c r="AU132" s="21"/>
      <c r="AV132" s="21"/>
      <c r="AW132" s="21"/>
      <c r="AX132" s="21"/>
      <c r="AY132" s="21"/>
      <c r="AZ132" s="21"/>
      <c r="BA132" s="21"/>
      <c r="BB132" s="21"/>
      <c r="BC132" s="210"/>
      <c r="BD132" s="181"/>
      <c r="BE132" s="21"/>
      <c r="BF132" s="21"/>
      <c r="BG132" s="20"/>
      <c r="BH132" s="23"/>
      <c r="BI132" s="23"/>
      <c r="BJ132" s="21"/>
      <c r="BK132" s="21"/>
      <c r="BL132" s="21"/>
      <c r="BM132" s="181"/>
      <c r="BN132" s="24"/>
      <c r="BO132" s="21"/>
      <c r="BP132" s="21"/>
      <c r="BQ132" s="23"/>
      <c r="BR132" s="23"/>
      <c r="BS132" s="24"/>
      <c r="BT132" s="25"/>
    </row>
    <row r="133" spans="1:72" s="22" customFormat="1" ht="147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0"/>
      <c r="O133" s="20"/>
      <c r="P133" s="21"/>
      <c r="Q133" s="21"/>
      <c r="R133" s="21"/>
      <c r="S133" s="21"/>
      <c r="T133" s="20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18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0"/>
      <c r="BD133" s="20"/>
      <c r="BE133" s="20"/>
      <c r="BF133" s="21"/>
      <c r="BG133" s="20"/>
      <c r="BH133" s="23"/>
      <c r="BI133" s="23"/>
      <c r="BJ133" s="21"/>
      <c r="BK133" s="21"/>
      <c r="BL133" s="21"/>
      <c r="BM133" s="181"/>
      <c r="BN133" s="24"/>
      <c r="BO133" s="21"/>
      <c r="BP133" s="21"/>
      <c r="BQ133" s="23"/>
      <c r="BR133" s="23"/>
      <c r="BS133" s="24"/>
      <c r="BT133" s="25"/>
    </row>
    <row r="134" spans="1:72" s="22" customFormat="1" ht="147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0"/>
      <c r="O134" s="20"/>
      <c r="P134" s="21"/>
      <c r="Q134" s="21"/>
      <c r="R134" s="21"/>
      <c r="S134" s="21"/>
      <c r="T134" s="20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18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0"/>
      <c r="BD134" s="181"/>
      <c r="BE134" s="20"/>
      <c r="BF134" s="21"/>
      <c r="BG134" s="20"/>
      <c r="BH134" s="23"/>
      <c r="BI134" s="23"/>
      <c r="BJ134" s="21"/>
      <c r="BK134" s="21"/>
      <c r="BL134" s="21"/>
      <c r="BM134" s="181"/>
      <c r="BN134" s="24"/>
      <c r="BO134" s="21"/>
      <c r="BP134" s="21"/>
      <c r="BQ134" s="23"/>
      <c r="BR134" s="23"/>
      <c r="BS134" s="24"/>
      <c r="BT134" s="25"/>
    </row>
    <row r="135" spans="1:72" s="22" customFormat="1" ht="147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18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0"/>
      <c r="BD135" s="21"/>
      <c r="BE135" s="20"/>
      <c r="BF135" s="21"/>
      <c r="BG135" s="20"/>
      <c r="BH135" s="23"/>
      <c r="BI135" s="23"/>
      <c r="BJ135" s="21"/>
      <c r="BK135" s="21"/>
      <c r="BL135" s="21"/>
      <c r="BM135" s="181"/>
      <c r="BN135" s="24"/>
      <c r="BO135" s="21"/>
      <c r="BP135" s="21"/>
      <c r="BQ135" s="23"/>
      <c r="BR135" s="23"/>
      <c r="BS135" s="24"/>
      <c r="BT135" s="25"/>
    </row>
    <row r="136" spans="1:72" s="22" customFormat="1" ht="147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18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0"/>
      <c r="BD136" s="181"/>
      <c r="BE136" s="20"/>
      <c r="BF136" s="21"/>
      <c r="BG136" s="20"/>
      <c r="BH136" s="23"/>
      <c r="BI136" s="23"/>
      <c r="BJ136" s="21"/>
      <c r="BK136" s="21"/>
      <c r="BL136" s="21"/>
      <c r="BM136" s="181"/>
      <c r="BN136" s="24"/>
      <c r="BO136" s="21"/>
      <c r="BP136" s="21"/>
      <c r="BQ136" s="23"/>
      <c r="BR136" s="23"/>
      <c r="BS136" s="24"/>
      <c r="BT136" s="25"/>
    </row>
    <row r="137" spans="1:72" s="22" customFormat="1" ht="147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18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0"/>
      <c r="BD137" s="21"/>
      <c r="BE137" s="20"/>
      <c r="BF137" s="21"/>
      <c r="BG137" s="20"/>
      <c r="BH137" s="23"/>
      <c r="BI137" s="23"/>
      <c r="BJ137" s="21"/>
      <c r="BK137" s="21"/>
      <c r="BL137" s="21"/>
      <c r="BM137" s="181"/>
      <c r="BN137" s="24"/>
      <c r="BO137" s="21"/>
      <c r="BP137" s="21"/>
      <c r="BQ137" s="23"/>
      <c r="BR137" s="23"/>
      <c r="BS137" s="24"/>
      <c r="BT137" s="25"/>
    </row>
    <row r="138" spans="1:72" s="22" customFormat="1" ht="147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18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0"/>
      <c r="BD138" s="181"/>
      <c r="BE138" s="20"/>
      <c r="BF138" s="21"/>
      <c r="BG138" s="20"/>
      <c r="BH138" s="23"/>
      <c r="BI138" s="23"/>
      <c r="BJ138" s="21"/>
      <c r="BK138" s="21"/>
      <c r="BL138" s="21"/>
      <c r="BM138" s="181"/>
      <c r="BN138" s="24"/>
      <c r="BO138" s="21"/>
      <c r="BP138" s="21"/>
      <c r="BQ138" s="23"/>
      <c r="BR138" s="23"/>
      <c r="BS138" s="24"/>
      <c r="BT138" s="25"/>
    </row>
    <row r="139" spans="1:72" s="22" customFormat="1" ht="147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18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0"/>
      <c r="BD139" s="21"/>
      <c r="BE139" s="20"/>
      <c r="BF139" s="21"/>
      <c r="BG139" s="20"/>
      <c r="BH139" s="23"/>
      <c r="BI139" s="23"/>
      <c r="BJ139" s="21"/>
      <c r="BK139" s="21"/>
      <c r="BL139" s="21"/>
      <c r="BM139" s="181"/>
      <c r="BN139" s="24"/>
      <c r="BO139" s="21"/>
      <c r="BP139" s="21"/>
      <c r="BQ139" s="23"/>
      <c r="BR139" s="23"/>
      <c r="BS139" s="24"/>
      <c r="BT139" s="25"/>
    </row>
    <row r="140" spans="1:72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18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0"/>
      <c r="BD140" s="181"/>
      <c r="BE140" s="20"/>
      <c r="BF140" s="21"/>
      <c r="BG140" s="20"/>
      <c r="BH140" s="23"/>
      <c r="BI140" s="23"/>
      <c r="BJ140" s="21"/>
      <c r="BK140" s="21"/>
      <c r="BL140" s="21"/>
      <c r="BM140" s="181"/>
      <c r="BN140" s="24"/>
      <c r="BO140" s="21"/>
      <c r="BP140" s="21"/>
      <c r="BQ140" s="23"/>
      <c r="BR140" s="23"/>
      <c r="BS140" s="24"/>
      <c r="BT140" s="25"/>
    </row>
    <row r="141" spans="1:72" s="22" customFormat="1" ht="193.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18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0"/>
      <c r="BD141" s="21"/>
      <c r="BE141" s="20"/>
      <c r="BF141" s="21"/>
      <c r="BG141" s="20"/>
      <c r="BH141" s="23"/>
      <c r="BI141" s="23"/>
      <c r="BJ141" s="21"/>
      <c r="BK141" s="21"/>
      <c r="BL141" s="21"/>
      <c r="BM141" s="181"/>
      <c r="BN141" s="24"/>
      <c r="BO141" s="21"/>
      <c r="BP141" s="21"/>
      <c r="BQ141" s="23"/>
      <c r="BR141" s="23"/>
      <c r="BS141" s="24"/>
      <c r="BT141" s="25"/>
    </row>
    <row r="142" spans="1:72" s="22" customFormat="1" ht="193.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18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0"/>
      <c r="BD142" s="181"/>
      <c r="BE142" s="20"/>
      <c r="BF142" s="21"/>
      <c r="BG142" s="20"/>
      <c r="BH142" s="23"/>
      <c r="BI142" s="23"/>
      <c r="BJ142" s="21"/>
      <c r="BK142" s="21"/>
      <c r="BL142" s="21"/>
      <c r="BM142" s="181"/>
      <c r="BN142" s="24"/>
      <c r="BO142" s="21"/>
      <c r="BP142" s="21"/>
      <c r="BQ142" s="23"/>
      <c r="BR142" s="23"/>
      <c r="BS142" s="24"/>
      <c r="BT142" s="25"/>
    </row>
    <row r="143" spans="1:72" s="22" customFormat="1" ht="193.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18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0"/>
      <c r="BD143" s="21"/>
      <c r="BE143" s="20"/>
      <c r="BF143" s="21"/>
      <c r="BG143" s="20"/>
      <c r="BH143" s="23"/>
      <c r="BI143" s="23"/>
      <c r="BJ143" s="21"/>
      <c r="BK143" s="21"/>
      <c r="BL143" s="21"/>
      <c r="BM143" s="181"/>
      <c r="BN143" s="24"/>
      <c r="BO143" s="21"/>
      <c r="BP143" s="21"/>
      <c r="BQ143" s="23"/>
      <c r="BR143" s="23"/>
      <c r="BS143" s="24"/>
      <c r="BT143" s="25"/>
    </row>
    <row r="144" spans="1:72" s="22" customFormat="1" ht="193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18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181"/>
      <c r="BD144" s="181"/>
      <c r="BE144" s="21"/>
      <c r="BF144" s="21"/>
      <c r="BG144" s="20"/>
      <c r="BH144" s="23"/>
      <c r="BI144" s="23"/>
      <c r="BJ144" s="21"/>
      <c r="BK144" s="21"/>
      <c r="BL144" s="21"/>
      <c r="BM144" s="181"/>
      <c r="BN144" s="24"/>
      <c r="BO144" s="21"/>
      <c r="BP144" s="21"/>
      <c r="BQ144" s="23"/>
      <c r="BR144" s="23"/>
      <c r="BS144" s="24"/>
      <c r="BT144" s="25"/>
    </row>
    <row r="145" spans="1:72" s="22" customFormat="1" ht="239.2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0"/>
      <c r="AH145" s="20"/>
      <c r="AI145" s="20"/>
      <c r="AJ145" s="21"/>
      <c r="AK145" s="210"/>
      <c r="AL145" s="20"/>
      <c r="AM145" s="20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0"/>
      <c r="BD145" s="21"/>
      <c r="BE145" s="20"/>
      <c r="BF145" s="20"/>
      <c r="BG145" s="20"/>
      <c r="BH145" s="23"/>
      <c r="BI145" s="23"/>
      <c r="BJ145" s="20"/>
      <c r="BK145" s="23"/>
      <c r="BL145" s="21"/>
      <c r="BM145" s="181"/>
      <c r="BN145" s="24"/>
      <c r="BO145" s="21"/>
      <c r="BP145" s="21"/>
      <c r="BQ145" s="23"/>
      <c r="BR145" s="23"/>
      <c r="BS145" s="24"/>
      <c r="BT145" s="25"/>
    </row>
    <row r="146" spans="1:72" s="22" customFormat="1" ht="239.2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0"/>
      <c r="AH146" s="20"/>
      <c r="AI146" s="20"/>
      <c r="AJ146" s="21"/>
      <c r="AK146" s="210"/>
      <c r="AL146" s="20"/>
      <c r="AM146" s="20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0"/>
      <c r="BD146" s="21"/>
      <c r="BE146" s="20"/>
      <c r="BF146" s="20"/>
      <c r="BG146" s="20"/>
      <c r="BH146" s="23"/>
      <c r="BI146" s="23"/>
      <c r="BJ146" s="20"/>
      <c r="BK146" s="23"/>
      <c r="BL146" s="21"/>
      <c r="BM146" s="181"/>
      <c r="BN146" s="24"/>
      <c r="BO146" s="21"/>
      <c r="BP146" s="21"/>
      <c r="BQ146" s="23"/>
      <c r="BR146" s="23"/>
      <c r="BS146" s="24"/>
      <c r="BT146" s="25"/>
    </row>
    <row r="147" spans="1:72" s="22" customFormat="1" ht="409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1"/>
      <c r="O147" s="20"/>
      <c r="P147" s="21"/>
      <c r="Q147" s="21"/>
      <c r="R147" s="20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0"/>
      <c r="AH147" s="20"/>
      <c r="AI147" s="20"/>
      <c r="AJ147" s="21"/>
      <c r="AK147" s="210"/>
      <c r="AL147" s="20"/>
      <c r="AM147" s="20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0"/>
      <c r="BD147" s="21"/>
      <c r="BE147" s="21"/>
      <c r="BF147" s="20"/>
      <c r="BG147" s="20"/>
      <c r="BH147" s="23"/>
      <c r="BI147" s="23"/>
      <c r="BJ147" s="20"/>
      <c r="BK147" s="23"/>
      <c r="BL147" s="21"/>
      <c r="BM147" s="181"/>
      <c r="BN147" s="24"/>
      <c r="BO147" s="21"/>
      <c r="BP147" s="21"/>
      <c r="BQ147" s="23"/>
      <c r="BR147" s="23"/>
      <c r="BS147" s="24"/>
      <c r="BT147" s="25"/>
    </row>
    <row r="148" spans="1:72" s="22" customFormat="1" ht="229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0"/>
      <c r="AH148" s="20"/>
      <c r="AI148" s="20"/>
      <c r="AJ148" s="21"/>
      <c r="AK148" s="210"/>
      <c r="AL148" s="20"/>
      <c r="AM148" s="20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0"/>
      <c r="BD148" s="21"/>
      <c r="BE148" s="20"/>
      <c r="BF148" s="20"/>
      <c r="BG148" s="20"/>
      <c r="BH148" s="23"/>
      <c r="BI148" s="23"/>
      <c r="BJ148" s="20"/>
      <c r="BK148" s="23"/>
      <c r="BL148" s="21"/>
      <c r="BM148" s="181"/>
      <c r="BN148" s="24"/>
      <c r="BO148" s="21"/>
      <c r="BP148" s="21"/>
      <c r="BQ148" s="23"/>
      <c r="BR148" s="23"/>
      <c r="BS148" s="24"/>
      <c r="BT148" s="25"/>
    </row>
    <row r="149" spans="1:72" s="22" customFormat="1" ht="229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0"/>
      <c r="AH149" s="20"/>
      <c r="AI149" s="20"/>
      <c r="AJ149" s="21"/>
      <c r="AK149" s="210"/>
      <c r="AL149" s="20"/>
      <c r="AM149" s="20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0"/>
      <c r="BD149" s="21"/>
      <c r="BE149" s="20"/>
      <c r="BF149" s="20"/>
      <c r="BG149" s="20"/>
      <c r="BH149" s="23"/>
      <c r="BI149" s="23"/>
      <c r="BJ149" s="20"/>
      <c r="BK149" s="23"/>
      <c r="BL149" s="21"/>
      <c r="BM149" s="181"/>
      <c r="BN149" s="24"/>
      <c r="BO149" s="21"/>
      <c r="BP149" s="21"/>
      <c r="BQ149" s="23"/>
      <c r="BR149" s="23"/>
      <c r="BS149" s="24"/>
      <c r="BT149" s="25"/>
    </row>
    <row r="150" spans="1:72" s="22" customFormat="1" ht="229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0"/>
      <c r="AH150" s="20"/>
      <c r="AI150" s="20"/>
      <c r="AJ150" s="21"/>
      <c r="AK150" s="210"/>
      <c r="AL150" s="20"/>
      <c r="AM150" s="20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0"/>
      <c r="BD150" s="21"/>
      <c r="BE150" s="20"/>
      <c r="BF150" s="20"/>
      <c r="BG150" s="20"/>
      <c r="BH150" s="23"/>
      <c r="BI150" s="23"/>
      <c r="BJ150" s="20"/>
      <c r="BK150" s="23"/>
      <c r="BL150" s="21"/>
      <c r="BM150" s="181"/>
      <c r="BN150" s="24"/>
      <c r="BO150" s="21"/>
      <c r="BP150" s="21"/>
      <c r="BQ150" s="23"/>
      <c r="BR150" s="23"/>
      <c r="BS150" s="24"/>
      <c r="BT150" s="25"/>
    </row>
    <row r="151" spans="1:72" s="22" customFormat="1" ht="229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0"/>
      <c r="AH151" s="20"/>
      <c r="AI151" s="20"/>
      <c r="AJ151" s="21"/>
      <c r="AK151" s="210"/>
      <c r="AL151" s="20"/>
      <c r="AM151" s="20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0"/>
      <c r="BD151" s="21"/>
      <c r="BE151" s="20"/>
      <c r="BF151" s="20"/>
      <c r="BG151" s="20"/>
      <c r="BH151" s="23"/>
      <c r="BI151" s="23"/>
      <c r="BJ151" s="20"/>
      <c r="BK151" s="23"/>
      <c r="BL151" s="21"/>
      <c r="BM151" s="181"/>
      <c r="BN151" s="24"/>
      <c r="BO151" s="21"/>
      <c r="BP151" s="21"/>
      <c r="BQ151" s="23"/>
      <c r="BR151" s="23"/>
      <c r="BS151" s="24"/>
      <c r="BT151" s="25"/>
    </row>
    <row r="152" spans="1:72" s="22" customFormat="1" ht="194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0"/>
      <c r="AH152" s="20"/>
      <c r="AI152" s="20"/>
      <c r="AJ152" s="21"/>
      <c r="AK152" s="210"/>
      <c r="AL152" s="20"/>
      <c r="AM152" s="20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0"/>
      <c r="BD152" s="21"/>
      <c r="BE152" s="20"/>
      <c r="BF152" s="20"/>
      <c r="BG152" s="20"/>
      <c r="BH152" s="23"/>
      <c r="BI152" s="23"/>
      <c r="BJ152" s="20"/>
      <c r="BK152" s="23"/>
      <c r="BL152" s="21"/>
      <c r="BM152" s="181"/>
      <c r="BN152" s="24"/>
      <c r="BO152" s="21"/>
      <c r="BP152" s="21"/>
      <c r="BQ152" s="23"/>
      <c r="BR152" s="23"/>
      <c r="BS152" s="24"/>
      <c r="BT152" s="25"/>
    </row>
    <row r="153" spans="1:72" s="22" customFormat="1" ht="409.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1"/>
      <c r="O153" s="20"/>
      <c r="P153" s="21"/>
      <c r="Q153" s="21"/>
      <c r="R153" s="20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0"/>
      <c r="AH153" s="20"/>
      <c r="AI153" s="20"/>
      <c r="AJ153" s="21"/>
      <c r="AK153" s="210"/>
      <c r="AL153" s="20"/>
      <c r="AM153" s="20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0"/>
      <c r="BD153" s="23"/>
      <c r="BE153" s="23"/>
      <c r="BF153" s="20"/>
      <c r="BG153" s="20"/>
      <c r="BH153" s="23"/>
      <c r="BI153" s="23"/>
      <c r="BJ153" s="20"/>
      <c r="BK153" s="23"/>
      <c r="BL153" s="21"/>
      <c r="BM153" s="181"/>
      <c r="BN153" s="24"/>
      <c r="BO153" s="21"/>
      <c r="BP153" s="21"/>
      <c r="BQ153" s="23"/>
      <c r="BR153" s="23"/>
      <c r="BS153" s="24"/>
      <c r="BT153" s="25"/>
    </row>
    <row r="154" spans="1:72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0"/>
      <c r="AH154" s="20"/>
      <c r="AI154" s="20"/>
      <c r="AJ154" s="21"/>
      <c r="AK154" s="210"/>
      <c r="AL154" s="20"/>
      <c r="AM154" s="20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0"/>
      <c r="BD154" s="21"/>
      <c r="BE154" s="20"/>
      <c r="BF154" s="20"/>
      <c r="BG154" s="20"/>
      <c r="BH154" s="23"/>
      <c r="BI154" s="23"/>
      <c r="BJ154" s="20"/>
      <c r="BK154" s="23"/>
      <c r="BL154" s="21"/>
      <c r="BM154" s="181"/>
      <c r="BN154" s="24"/>
      <c r="BO154" s="21"/>
      <c r="BP154" s="21"/>
      <c r="BQ154" s="23"/>
      <c r="BR154" s="23"/>
      <c r="BS154" s="24"/>
      <c r="BT154" s="25"/>
    </row>
    <row r="155" spans="1:72" s="22" customFormat="1" ht="409.6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0"/>
      <c r="AH155" s="20"/>
      <c r="AI155" s="20"/>
      <c r="AJ155" s="21"/>
      <c r="AK155" s="210"/>
      <c r="AL155" s="20"/>
      <c r="AM155" s="20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0"/>
      <c r="BD155" s="21"/>
      <c r="BE155" s="20"/>
      <c r="BF155" s="20"/>
      <c r="BG155" s="20"/>
      <c r="BH155" s="23"/>
      <c r="BI155" s="23"/>
      <c r="BJ155" s="20"/>
      <c r="BK155" s="23"/>
      <c r="BL155" s="21"/>
      <c r="BM155" s="181"/>
      <c r="BN155" s="24"/>
      <c r="BO155" s="21"/>
      <c r="BP155" s="21"/>
      <c r="BQ155" s="23"/>
      <c r="BR155" s="23"/>
      <c r="BS155" s="24"/>
      <c r="BT155" s="25"/>
    </row>
    <row r="156" spans="1:72" s="22" customFormat="1" ht="184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0"/>
      <c r="AH156" s="20"/>
      <c r="AI156" s="20"/>
      <c r="AJ156" s="21"/>
      <c r="AK156" s="210"/>
      <c r="AL156" s="20"/>
      <c r="AM156" s="20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0"/>
      <c r="BD156" s="23"/>
      <c r="BE156" s="23"/>
      <c r="BF156" s="20"/>
      <c r="BG156" s="20"/>
      <c r="BH156" s="23"/>
      <c r="BI156" s="23"/>
      <c r="BJ156" s="20"/>
      <c r="BK156" s="23"/>
      <c r="BL156" s="21"/>
      <c r="BM156" s="181"/>
      <c r="BN156" s="24"/>
      <c r="BO156" s="21"/>
      <c r="BP156" s="21"/>
      <c r="BQ156" s="23"/>
      <c r="BR156" s="23"/>
      <c r="BS156" s="24"/>
      <c r="BT156" s="25"/>
    </row>
    <row r="157" spans="1:72" s="22" customFormat="1" ht="221.2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0"/>
      <c r="AH157" s="20"/>
      <c r="AI157" s="20"/>
      <c r="AJ157" s="21"/>
      <c r="AK157" s="210"/>
      <c r="AL157" s="20"/>
      <c r="AM157" s="20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0"/>
      <c r="BB157" s="20"/>
      <c r="BC157" s="210"/>
      <c r="BD157" s="21"/>
      <c r="BE157" s="20"/>
      <c r="BF157" s="20"/>
      <c r="BG157" s="20"/>
      <c r="BH157" s="23"/>
      <c r="BI157" s="23"/>
      <c r="BJ157" s="20"/>
      <c r="BK157" s="23"/>
      <c r="BL157" s="21"/>
      <c r="BM157" s="181"/>
      <c r="BN157" s="24"/>
      <c r="BO157" s="21"/>
      <c r="BP157" s="21"/>
      <c r="BQ157" s="23"/>
      <c r="BR157" s="23"/>
      <c r="BS157" s="24"/>
      <c r="BT157" s="25"/>
    </row>
    <row r="158" spans="1:72" s="22" customFormat="1" ht="156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0"/>
      <c r="P158" s="21"/>
      <c r="Q158" s="21"/>
      <c r="R158" s="20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0"/>
      <c r="AH158" s="20"/>
      <c r="AI158" s="20"/>
      <c r="AJ158" s="21"/>
      <c r="AK158" s="210"/>
      <c r="AL158" s="20"/>
      <c r="AM158" s="20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0"/>
      <c r="BB158" s="20"/>
      <c r="BC158" s="210"/>
      <c r="BD158" s="23"/>
      <c r="BE158" s="23"/>
      <c r="BF158" s="20"/>
      <c r="BG158" s="20"/>
      <c r="BH158" s="23"/>
      <c r="BI158" s="23"/>
      <c r="BJ158" s="20"/>
      <c r="BK158" s="23"/>
      <c r="BL158" s="21"/>
      <c r="BM158" s="181"/>
      <c r="BN158" s="24"/>
      <c r="BO158" s="21"/>
      <c r="BP158" s="21"/>
      <c r="BQ158" s="23"/>
      <c r="BR158" s="23"/>
      <c r="BS158" s="24"/>
      <c r="BT158" s="25"/>
    </row>
    <row r="159" spans="1:72" s="22" customFormat="1" ht="216.7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0"/>
      <c r="AH159" s="20"/>
      <c r="AI159" s="20"/>
      <c r="AJ159" s="21"/>
      <c r="AK159" s="210"/>
      <c r="AL159" s="20"/>
      <c r="AM159" s="20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0"/>
      <c r="BD159" s="21"/>
      <c r="BE159" s="20"/>
      <c r="BF159" s="20"/>
      <c r="BG159" s="20"/>
      <c r="BH159" s="23"/>
      <c r="BI159" s="23"/>
      <c r="BJ159" s="20"/>
      <c r="BK159" s="23"/>
      <c r="BL159" s="21"/>
      <c r="BM159" s="181"/>
      <c r="BN159" s="24"/>
      <c r="BO159" s="21"/>
      <c r="BP159" s="21"/>
      <c r="BQ159" s="23"/>
      <c r="BR159" s="23"/>
      <c r="BS159" s="24"/>
      <c r="BT159" s="25"/>
    </row>
    <row r="160" spans="1:72" s="22" customFormat="1" ht="216.7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1"/>
      <c r="O160" s="20"/>
      <c r="P160" s="21"/>
      <c r="Q160" s="21"/>
      <c r="R160" s="20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0"/>
      <c r="AH160" s="20"/>
      <c r="AI160" s="20"/>
      <c r="AJ160" s="21"/>
      <c r="AK160" s="210"/>
      <c r="AL160" s="20"/>
      <c r="AM160" s="20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0"/>
      <c r="BD160" s="21"/>
      <c r="BE160" s="20"/>
      <c r="BF160" s="20"/>
      <c r="BG160" s="20"/>
      <c r="BH160" s="23"/>
      <c r="BI160" s="23"/>
      <c r="BJ160" s="20"/>
      <c r="BK160" s="23"/>
      <c r="BL160" s="21"/>
      <c r="BM160" s="181"/>
      <c r="BN160" s="24"/>
      <c r="BO160" s="21"/>
      <c r="BP160" s="21"/>
      <c r="BQ160" s="23"/>
      <c r="BR160" s="23"/>
      <c r="BS160" s="24"/>
      <c r="BT160" s="25"/>
    </row>
    <row r="161" spans="1:72" s="22" customFormat="1" ht="171.7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0"/>
      <c r="AH161" s="20"/>
      <c r="AI161" s="20"/>
      <c r="AJ161" s="21"/>
      <c r="AK161" s="210"/>
      <c r="AL161" s="20"/>
      <c r="AM161" s="20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0"/>
      <c r="BD161" s="21"/>
      <c r="BE161" s="20"/>
      <c r="BF161" s="20"/>
      <c r="BG161" s="20"/>
      <c r="BH161" s="23"/>
      <c r="BI161" s="23"/>
      <c r="BJ161" s="20"/>
      <c r="BK161" s="23"/>
      <c r="BL161" s="21"/>
      <c r="BM161" s="181"/>
      <c r="BN161" s="24"/>
      <c r="BO161" s="21"/>
      <c r="BP161" s="21"/>
      <c r="BQ161" s="23"/>
      <c r="BR161" s="23"/>
      <c r="BS161" s="24"/>
      <c r="BT161" s="25"/>
    </row>
    <row r="162" spans="1:72" s="22" customFormat="1" ht="171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1"/>
      <c r="O162" s="20"/>
      <c r="P162" s="21"/>
      <c r="Q162" s="21"/>
      <c r="R162" s="20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0"/>
      <c r="AH162" s="20"/>
      <c r="AI162" s="20"/>
      <c r="AJ162" s="21"/>
      <c r="AK162" s="210"/>
      <c r="AL162" s="20"/>
      <c r="AM162" s="20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0"/>
      <c r="BD162" s="23"/>
      <c r="BE162" s="23"/>
      <c r="BF162" s="20"/>
      <c r="BG162" s="20"/>
      <c r="BH162" s="23"/>
      <c r="BI162" s="23"/>
      <c r="BJ162" s="20"/>
      <c r="BK162" s="23"/>
      <c r="BL162" s="21"/>
      <c r="BM162" s="181"/>
      <c r="BN162" s="24"/>
      <c r="BO162" s="21"/>
      <c r="BP162" s="21"/>
      <c r="BQ162" s="23"/>
      <c r="BR162" s="23"/>
      <c r="BS162" s="24"/>
      <c r="BT162" s="25"/>
    </row>
    <row r="163" spans="1:72" s="22" customFormat="1" ht="171.7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3"/>
      <c r="O163" s="20"/>
      <c r="P163" s="23"/>
      <c r="Q163" s="23"/>
      <c r="R163" s="23"/>
      <c r="S163" s="23"/>
      <c r="T163" s="23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0"/>
      <c r="AH163" s="20"/>
      <c r="AI163" s="20"/>
      <c r="AJ163" s="21"/>
      <c r="AK163" s="210"/>
      <c r="AL163" s="20"/>
      <c r="AM163" s="20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0"/>
      <c r="BD163" s="23"/>
      <c r="BE163" s="23"/>
      <c r="BF163" s="20"/>
      <c r="BG163" s="20"/>
      <c r="BH163" s="23"/>
      <c r="BI163" s="23"/>
      <c r="BJ163" s="20"/>
      <c r="BK163" s="23"/>
      <c r="BL163" s="21"/>
      <c r="BM163" s="181"/>
      <c r="BN163" s="24"/>
      <c r="BO163" s="21"/>
      <c r="BP163" s="21"/>
      <c r="BQ163" s="23"/>
      <c r="BR163" s="23"/>
      <c r="BS163" s="24"/>
      <c r="BT163" s="25"/>
    </row>
    <row r="164" spans="1:72" s="22" customFormat="1" ht="227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0"/>
      <c r="O164" s="20"/>
      <c r="P164" s="21"/>
      <c r="Q164" s="21"/>
      <c r="R164" s="21"/>
      <c r="S164" s="21"/>
      <c r="T164" s="20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0"/>
      <c r="AH164" s="20"/>
      <c r="AI164" s="20"/>
      <c r="AJ164" s="21"/>
      <c r="AK164" s="210"/>
      <c r="AL164" s="20"/>
      <c r="AM164" s="20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0"/>
      <c r="BD164" s="20"/>
      <c r="BE164" s="20"/>
      <c r="BF164" s="20"/>
      <c r="BG164" s="20"/>
      <c r="BH164" s="23"/>
      <c r="BI164" s="23"/>
      <c r="BJ164" s="20"/>
      <c r="BK164" s="23"/>
      <c r="BL164" s="21"/>
      <c r="BM164" s="181"/>
      <c r="BN164" s="24"/>
      <c r="BO164" s="21"/>
      <c r="BP164" s="21"/>
      <c r="BQ164" s="23"/>
      <c r="BR164" s="23"/>
      <c r="BS164" s="24"/>
      <c r="BT164" s="25"/>
    </row>
    <row r="165" spans="1:72" s="22" customFormat="1" ht="154.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0"/>
      <c r="O165" s="20"/>
      <c r="P165" s="21"/>
      <c r="Q165" s="21"/>
      <c r="R165" s="21"/>
      <c r="S165" s="21"/>
      <c r="T165" s="20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0"/>
      <c r="AH165" s="20"/>
      <c r="AI165" s="20"/>
      <c r="AJ165" s="21"/>
      <c r="AK165" s="210"/>
      <c r="AL165" s="20"/>
      <c r="AM165" s="20"/>
      <c r="AN165" s="21"/>
      <c r="AO165" s="21"/>
      <c r="AP165" s="21"/>
      <c r="AQ165" s="21"/>
      <c r="AR165" s="21"/>
      <c r="AS165" s="18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0"/>
      <c r="BD165" s="23"/>
      <c r="BE165" s="23"/>
      <c r="BF165" s="20"/>
      <c r="BG165" s="20"/>
      <c r="BH165" s="23"/>
      <c r="BI165" s="23"/>
      <c r="BJ165" s="20"/>
      <c r="BK165" s="23"/>
      <c r="BL165" s="21"/>
      <c r="BM165" s="181"/>
      <c r="BN165" s="24"/>
      <c r="BO165" s="21"/>
      <c r="BP165" s="21"/>
      <c r="BQ165" s="23"/>
      <c r="BR165" s="23"/>
      <c r="BS165" s="24"/>
      <c r="BT165" s="25"/>
    </row>
    <row r="166" spans="1:72" s="22" customFormat="1" ht="169.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0"/>
      <c r="O166" s="20"/>
      <c r="P166" s="21"/>
      <c r="Q166" s="21"/>
      <c r="R166" s="21"/>
      <c r="S166" s="21"/>
      <c r="T166" s="20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0"/>
      <c r="AH166" s="20"/>
      <c r="AI166" s="20"/>
      <c r="AJ166" s="21"/>
      <c r="AK166" s="210"/>
      <c r="AL166" s="21"/>
      <c r="AM166" s="20"/>
      <c r="AN166" s="21"/>
      <c r="AO166" s="21"/>
      <c r="AP166" s="21"/>
      <c r="AQ166" s="21"/>
      <c r="AR166" s="21"/>
      <c r="AS166" s="210"/>
      <c r="AT166" s="21"/>
      <c r="AU166" s="21"/>
      <c r="AV166" s="21"/>
      <c r="AW166" s="21"/>
      <c r="AX166" s="21"/>
      <c r="AY166" s="21"/>
      <c r="AZ166" s="21"/>
      <c r="BA166" s="20"/>
      <c r="BB166" s="20"/>
      <c r="BC166" s="210"/>
      <c r="BD166" s="20"/>
      <c r="BE166" s="20"/>
      <c r="BF166" s="20"/>
      <c r="BG166" s="20"/>
      <c r="BH166" s="23"/>
      <c r="BI166" s="23"/>
      <c r="BJ166" s="20"/>
      <c r="BK166" s="23"/>
      <c r="BL166" s="21"/>
      <c r="BM166" s="181"/>
      <c r="BN166" s="24"/>
      <c r="BO166" s="21"/>
      <c r="BP166" s="21"/>
      <c r="BQ166" s="23"/>
      <c r="BR166" s="23"/>
      <c r="BS166" s="24"/>
      <c r="BT166" s="25"/>
    </row>
    <row r="167" spans="1:72" s="22" customFormat="1" ht="171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0"/>
      <c r="O167" s="20"/>
      <c r="P167" s="21"/>
      <c r="Q167" s="21"/>
      <c r="R167" s="21"/>
      <c r="S167" s="21"/>
      <c r="T167" s="20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0"/>
      <c r="AH167" s="20"/>
      <c r="AI167" s="20"/>
      <c r="AJ167" s="21"/>
      <c r="AK167" s="210"/>
      <c r="AL167" s="20"/>
      <c r="AM167" s="20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0"/>
      <c r="BB167" s="20"/>
      <c r="BC167" s="210"/>
      <c r="BD167" s="23"/>
      <c r="BE167" s="23"/>
      <c r="BF167" s="20"/>
      <c r="BG167" s="20"/>
      <c r="BH167" s="23"/>
      <c r="BI167" s="23"/>
      <c r="BJ167" s="20"/>
      <c r="BK167" s="23"/>
      <c r="BL167" s="21"/>
      <c r="BM167" s="181"/>
      <c r="BN167" s="24"/>
      <c r="BO167" s="21"/>
      <c r="BP167" s="21"/>
      <c r="BQ167" s="23"/>
      <c r="BR167" s="23"/>
      <c r="BS167" s="24"/>
      <c r="BT167" s="25"/>
    </row>
    <row r="168" spans="1:72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0"/>
      <c r="AH168" s="20"/>
      <c r="AI168" s="20"/>
      <c r="AJ168" s="21"/>
      <c r="AK168" s="210"/>
      <c r="AL168" s="20"/>
      <c r="AM168" s="20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0"/>
      <c r="BB168" s="20"/>
      <c r="BC168" s="210"/>
      <c r="BD168" s="23"/>
      <c r="BE168" s="23"/>
      <c r="BF168" s="20"/>
      <c r="BG168" s="20"/>
      <c r="BH168" s="23"/>
      <c r="BI168" s="23"/>
      <c r="BJ168" s="20"/>
      <c r="BK168" s="23"/>
      <c r="BL168" s="21"/>
      <c r="BM168" s="181"/>
      <c r="BN168" s="24"/>
      <c r="BO168" s="21"/>
      <c r="BP168" s="21"/>
      <c r="BQ168" s="23"/>
      <c r="BR168" s="23"/>
      <c r="BS168" s="24"/>
      <c r="BT168" s="25"/>
    </row>
    <row r="169" spans="1:72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0"/>
      <c r="AH169" s="20"/>
      <c r="AI169" s="20"/>
      <c r="AJ169" s="21"/>
      <c r="AK169" s="210"/>
      <c r="AL169" s="20"/>
      <c r="AM169" s="20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0"/>
      <c r="BB169" s="20"/>
      <c r="BC169" s="210"/>
      <c r="BD169" s="23"/>
      <c r="BE169" s="23"/>
      <c r="BF169" s="20"/>
      <c r="BG169" s="20"/>
      <c r="BH169" s="23"/>
      <c r="BI169" s="23"/>
      <c r="BJ169" s="20"/>
      <c r="BK169" s="23"/>
      <c r="BL169" s="21"/>
      <c r="BM169" s="181"/>
      <c r="BN169" s="24"/>
      <c r="BO169" s="21"/>
      <c r="BP169" s="21"/>
      <c r="BQ169" s="23"/>
      <c r="BR169" s="23"/>
      <c r="BS169" s="24"/>
      <c r="BT169" s="25"/>
    </row>
    <row r="170" spans="1:72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0"/>
      <c r="AH170" s="20"/>
      <c r="AI170" s="20"/>
      <c r="AJ170" s="21"/>
      <c r="AK170" s="210"/>
      <c r="AL170" s="20"/>
      <c r="AM170" s="20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0"/>
      <c r="BB170" s="20"/>
      <c r="BC170" s="210"/>
      <c r="BD170" s="23"/>
      <c r="BE170" s="23"/>
      <c r="BF170" s="20"/>
      <c r="BG170" s="20"/>
      <c r="BH170" s="23"/>
      <c r="BI170" s="23"/>
      <c r="BJ170" s="20"/>
      <c r="BK170" s="23"/>
      <c r="BL170" s="21"/>
      <c r="BM170" s="181"/>
      <c r="BN170" s="24"/>
      <c r="BO170" s="21"/>
      <c r="BP170" s="21"/>
      <c r="BQ170" s="23"/>
      <c r="BR170" s="23"/>
      <c r="BS170" s="24"/>
      <c r="BT170" s="25"/>
    </row>
    <row r="171" spans="1:72" s="22" customFormat="1" ht="171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0"/>
      <c r="AH171" s="20"/>
      <c r="AI171" s="20"/>
      <c r="AJ171" s="21"/>
      <c r="AK171" s="210"/>
      <c r="AL171" s="20"/>
      <c r="AM171" s="20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0"/>
      <c r="BB171" s="20"/>
      <c r="BC171" s="210"/>
      <c r="BD171" s="23"/>
      <c r="BE171" s="23"/>
      <c r="BF171" s="20"/>
      <c r="BG171" s="20"/>
      <c r="BH171" s="23"/>
      <c r="BI171" s="23"/>
      <c r="BJ171" s="20"/>
      <c r="BK171" s="23"/>
      <c r="BL171" s="21"/>
      <c r="BM171" s="181"/>
      <c r="BN171" s="24"/>
      <c r="BO171" s="21"/>
      <c r="BP171" s="21"/>
      <c r="BQ171" s="23"/>
      <c r="BR171" s="23"/>
      <c r="BS171" s="24"/>
      <c r="BT171" s="25"/>
    </row>
    <row r="172" spans="1:72" s="22" customFormat="1" ht="171.7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0"/>
      <c r="AH172" s="20"/>
      <c r="AI172" s="20"/>
      <c r="AJ172" s="21"/>
      <c r="AK172" s="210"/>
      <c r="AL172" s="20"/>
      <c r="AM172" s="20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0"/>
      <c r="BD172" s="21"/>
      <c r="BE172" s="21"/>
      <c r="BF172" s="20"/>
      <c r="BG172" s="20"/>
      <c r="BH172" s="23"/>
      <c r="BI172" s="23"/>
      <c r="BJ172" s="20"/>
      <c r="BK172" s="23"/>
      <c r="BL172" s="21"/>
      <c r="BM172" s="181"/>
      <c r="BN172" s="24"/>
      <c r="BO172" s="21"/>
      <c r="BP172" s="21"/>
      <c r="BQ172" s="23"/>
      <c r="BR172" s="23"/>
      <c r="BS172" s="24"/>
      <c r="BT172" s="25"/>
    </row>
    <row r="173" spans="1:72" s="22" customFormat="1" ht="171.7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10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0"/>
      <c r="AH173" s="20"/>
      <c r="AI173" s="20"/>
      <c r="AJ173" s="21"/>
      <c r="AK173" s="210"/>
      <c r="AL173" s="20"/>
      <c r="AM173" s="20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0"/>
      <c r="BD173" s="23"/>
      <c r="BE173" s="23"/>
      <c r="BF173" s="20"/>
      <c r="BG173" s="20"/>
      <c r="BH173" s="23"/>
      <c r="BI173" s="23"/>
      <c r="BJ173" s="20"/>
      <c r="BK173" s="23"/>
      <c r="BL173" s="21"/>
      <c r="BM173" s="181"/>
      <c r="BN173" s="24"/>
      <c r="BO173" s="21"/>
      <c r="BP173" s="21"/>
      <c r="BQ173" s="23"/>
      <c r="BR173" s="23"/>
      <c r="BS173" s="24"/>
      <c r="BT173" s="25"/>
    </row>
    <row r="174" spans="1:72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75"/>
      <c r="J174" s="18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0"/>
      <c r="AH174" s="20"/>
      <c r="AI174" s="20"/>
      <c r="AJ174" s="21"/>
      <c r="AK174" s="210"/>
      <c r="AL174" s="20"/>
      <c r="AM174" s="20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0"/>
      <c r="BB174" s="21"/>
      <c r="BC174" s="20"/>
      <c r="BD174" s="23"/>
      <c r="BE174" s="23"/>
      <c r="BF174" s="20"/>
      <c r="BG174" s="20"/>
      <c r="BH174" s="23"/>
      <c r="BI174" s="23"/>
      <c r="BJ174" s="20"/>
      <c r="BK174" s="23"/>
      <c r="BL174" s="21"/>
      <c r="BM174" s="181"/>
      <c r="BN174" s="24"/>
      <c r="BO174" s="21"/>
      <c r="BP174" s="21"/>
      <c r="BQ174" s="23"/>
      <c r="BR174" s="23"/>
      <c r="BS174" s="24"/>
      <c r="BT174" s="25"/>
    </row>
    <row r="175" spans="1:72" s="22" customFormat="1" ht="197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10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0"/>
      <c r="AH175" s="20"/>
      <c r="AI175" s="20"/>
      <c r="AJ175" s="21"/>
      <c r="AK175" s="210"/>
      <c r="AL175" s="20"/>
      <c r="AM175" s="20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0"/>
      <c r="BD175" s="21"/>
      <c r="BE175" s="21"/>
      <c r="BF175" s="20"/>
      <c r="BG175" s="20"/>
      <c r="BH175" s="23"/>
      <c r="BI175" s="20"/>
      <c r="BJ175" s="23"/>
      <c r="BK175" s="23"/>
      <c r="BL175" s="21"/>
      <c r="BM175" s="181"/>
      <c r="BN175" s="24"/>
      <c r="BO175" s="21"/>
      <c r="BP175" s="21"/>
      <c r="BQ175" s="23"/>
      <c r="BR175" s="23"/>
      <c r="BS175" s="24"/>
      <c r="BT175" s="25"/>
    </row>
    <row r="176" spans="1:72" s="22" customFormat="1" ht="197.2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10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0"/>
      <c r="AH176" s="20"/>
      <c r="AI176" s="20"/>
      <c r="AJ176" s="21"/>
      <c r="AK176" s="210"/>
      <c r="AL176" s="20"/>
      <c r="AM176" s="20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0"/>
      <c r="BD176" s="182"/>
      <c r="BE176" s="23"/>
      <c r="BF176" s="20"/>
      <c r="BG176" s="20"/>
      <c r="BH176" s="23"/>
      <c r="BI176" s="20"/>
      <c r="BJ176" s="20"/>
      <c r="BK176" s="23"/>
      <c r="BL176" s="21"/>
      <c r="BM176" s="181"/>
      <c r="BN176" s="24"/>
      <c r="BO176" s="21"/>
      <c r="BP176" s="21"/>
      <c r="BQ176" s="23"/>
      <c r="BR176" s="23"/>
      <c r="BS176" s="24"/>
      <c r="BT176" s="25"/>
    </row>
    <row r="177" spans="1:72" s="22" customFormat="1" ht="197.2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10"/>
      <c r="N177" s="21"/>
      <c r="O177" s="20"/>
      <c r="P177" s="23"/>
      <c r="Q177" s="23"/>
      <c r="R177" s="23"/>
      <c r="S177" s="23"/>
      <c r="T177" s="23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0"/>
      <c r="AH177" s="20"/>
      <c r="AI177" s="20"/>
      <c r="AJ177" s="21"/>
      <c r="AK177" s="210"/>
      <c r="AL177" s="20"/>
      <c r="AM177" s="20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0"/>
      <c r="BD177" s="182"/>
      <c r="BE177" s="23"/>
      <c r="BF177" s="20"/>
      <c r="BG177" s="20"/>
      <c r="BH177" s="23"/>
      <c r="BI177" s="20"/>
      <c r="BJ177" s="20"/>
      <c r="BK177" s="23"/>
      <c r="BL177" s="21"/>
      <c r="BM177" s="181"/>
      <c r="BN177" s="24"/>
      <c r="BO177" s="21"/>
      <c r="BP177" s="21"/>
      <c r="BQ177" s="23"/>
      <c r="BR177" s="23"/>
      <c r="BS177" s="24"/>
      <c r="BT177" s="25"/>
    </row>
    <row r="178" spans="1:72" s="22" customFormat="1" ht="197.2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10"/>
      <c r="N178" s="23"/>
      <c r="O178" s="20"/>
      <c r="P178" s="23"/>
      <c r="Q178" s="23"/>
      <c r="R178" s="23"/>
      <c r="S178" s="23"/>
      <c r="T178" s="23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0"/>
      <c r="AH178" s="20"/>
      <c r="AI178" s="20"/>
      <c r="AJ178" s="21"/>
      <c r="AK178" s="210"/>
      <c r="AL178" s="20"/>
      <c r="AM178" s="20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0"/>
      <c r="BD178" s="182"/>
      <c r="BE178" s="23"/>
      <c r="BF178" s="20"/>
      <c r="BG178" s="20"/>
      <c r="BH178" s="23"/>
      <c r="BI178" s="20"/>
      <c r="BJ178" s="20"/>
      <c r="BK178" s="23"/>
      <c r="BL178" s="21"/>
      <c r="BM178" s="181"/>
      <c r="BN178" s="24"/>
      <c r="BO178" s="21"/>
      <c r="BP178" s="21"/>
      <c r="BQ178" s="23"/>
      <c r="BR178" s="23"/>
      <c r="BS178" s="24"/>
      <c r="BT178" s="25"/>
    </row>
    <row r="179" spans="1:72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0"/>
      <c r="AH179" s="20"/>
      <c r="AI179" s="20"/>
      <c r="AJ179" s="21"/>
      <c r="AK179" s="210"/>
      <c r="AL179" s="20"/>
      <c r="AM179" s="20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0"/>
      <c r="BB179" s="21"/>
      <c r="BC179" s="20"/>
      <c r="BD179" s="23"/>
      <c r="BE179" s="23"/>
      <c r="BF179" s="20"/>
      <c r="BG179" s="20"/>
      <c r="BH179" s="23"/>
      <c r="BI179" s="23"/>
      <c r="BJ179" s="20"/>
      <c r="BK179" s="23"/>
      <c r="BL179" s="21"/>
      <c r="BM179" s="181"/>
      <c r="BN179" s="24"/>
      <c r="BO179" s="21"/>
      <c r="BP179" s="21"/>
      <c r="BQ179" s="23"/>
      <c r="BR179" s="23"/>
      <c r="BS179" s="24"/>
      <c r="BT179" s="25"/>
    </row>
    <row r="180" spans="1:72" s="22" customFormat="1" ht="197.2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0"/>
      <c r="AH180" s="20"/>
      <c r="AI180" s="20"/>
      <c r="AJ180" s="21"/>
      <c r="AK180" s="210"/>
      <c r="AL180" s="20"/>
      <c r="AM180" s="20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0"/>
      <c r="BD180" s="21"/>
      <c r="BE180" s="21"/>
      <c r="BF180" s="20"/>
      <c r="BG180" s="20"/>
      <c r="BH180" s="23"/>
      <c r="BI180" s="20"/>
      <c r="BJ180" s="20"/>
      <c r="BK180" s="23"/>
      <c r="BL180" s="21"/>
      <c r="BM180" s="181"/>
      <c r="BN180" s="24"/>
      <c r="BO180" s="21"/>
      <c r="BP180" s="21"/>
      <c r="BQ180" s="23"/>
      <c r="BR180" s="23"/>
      <c r="BS180" s="24"/>
      <c r="BT180" s="25"/>
    </row>
    <row r="181" spans="1:72" s="22" customFormat="1" ht="197.2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10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0"/>
      <c r="AH181" s="20"/>
      <c r="AI181" s="20"/>
      <c r="AJ181" s="21"/>
      <c r="AK181" s="210"/>
      <c r="AL181" s="20"/>
      <c r="AM181" s="20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0"/>
      <c r="BD181" s="182"/>
      <c r="BE181" s="23"/>
      <c r="BF181" s="20"/>
      <c r="BG181" s="20"/>
      <c r="BH181" s="23"/>
      <c r="BI181" s="20"/>
      <c r="BJ181" s="20"/>
      <c r="BK181" s="23"/>
      <c r="BL181" s="21"/>
      <c r="BM181" s="181"/>
      <c r="BN181" s="24"/>
      <c r="BO181" s="21"/>
      <c r="BP181" s="21"/>
      <c r="BQ181" s="23"/>
      <c r="BR181" s="23"/>
      <c r="BS181" s="24"/>
      <c r="BT181" s="25"/>
    </row>
    <row r="182" spans="1:72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0"/>
      <c r="AI182" s="20"/>
      <c r="AJ182" s="21"/>
      <c r="AK182" s="210"/>
      <c r="AL182" s="20"/>
      <c r="AM182" s="20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0"/>
      <c r="BD182" s="21"/>
      <c r="BE182" s="21"/>
      <c r="BF182" s="20"/>
      <c r="BG182" s="20"/>
      <c r="BH182" s="23"/>
      <c r="BI182" s="20"/>
      <c r="BJ182" s="20"/>
      <c r="BK182" s="23"/>
      <c r="BL182" s="21"/>
      <c r="BM182" s="181"/>
      <c r="BN182" s="24"/>
      <c r="BO182" s="21"/>
      <c r="BP182" s="21"/>
      <c r="BQ182" s="23"/>
      <c r="BR182" s="23"/>
      <c r="BS182" s="24"/>
      <c r="BT182" s="25"/>
    </row>
    <row r="183" spans="1:72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10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0"/>
      <c r="AI183" s="20"/>
      <c r="AJ183" s="21"/>
      <c r="AK183" s="210"/>
      <c r="AL183" s="20"/>
      <c r="AM183" s="20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0"/>
      <c r="BD183" s="181"/>
      <c r="BE183" s="21"/>
      <c r="BF183" s="20"/>
      <c r="BG183" s="20"/>
      <c r="BH183" s="23"/>
      <c r="BI183" s="20"/>
      <c r="BJ183" s="20"/>
      <c r="BK183" s="23"/>
      <c r="BL183" s="21"/>
      <c r="BM183" s="181"/>
      <c r="BN183" s="24"/>
      <c r="BO183" s="21"/>
      <c r="BP183" s="21"/>
      <c r="BQ183" s="23"/>
      <c r="BR183" s="23"/>
      <c r="BS183" s="24"/>
      <c r="BT183" s="25"/>
    </row>
    <row r="184" spans="1:72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0"/>
      <c r="AH184" s="20"/>
      <c r="AI184" s="20"/>
      <c r="AJ184" s="21"/>
      <c r="AK184" s="210"/>
      <c r="AL184" s="20"/>
      <c r="AM184" s="20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0"/>
      <c r="BD184" s="21"/>
      <c r="BE184" s="21"/>
      <c r="BF184" s="20"/>
      <c r="BG184" s="20"/>
      <c r="BH184" s="23"/>
      <c r="BI184" s="20"/>
      <c r="BJ184" s="20"/>
      <c r="BK184" s="23"/>
      <c r="BL184" s="21"/>
      <c r="BM184" s="181"/>
      <c r="BN184" s="24"/>
      <c r="BO184" s="21"/>
      <c r="BP184" s="21"/>
      <c r="BQ184" s="23"/>
      <c r="BR184" s="23"/>
      <c r="BS184" s="24"/>
      <c r="BT184" s="25"/>
    </row>
    <row r="185" spans="1:72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10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0"/>
      <c r="AI185" s="20"/>
      <c r="AJ185" s="21"/>
      <c r="AK185" s="210"/>
      <c r="AL185" s="20"/>
      <c r="AM185" s="20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0"/>
      <c r="BD185" s="182"/>
      <c r="BE185" s="23"/>
      <c r="BF185" s="20"/>
      <c r="BG185" s="20"/>
      <c r="BH185" s="23"/>
      <c r="BI185" s="20"/>
      <c r="BJ185" s="20"/>
      <c r="BK185" s="23"/>
      <c r="BL185" s="21"/>
      <c r="BM185" s="181"/>
      <c r="BN185" s="24"/>
      <c r="BO185" s="21"/>
      <c r="BP185" s="21"/>
      <c r="BQ185" s="23"/>
      <c r="BR185" s="23"/>
      <c r="BS185" s="24"/>
      <c r="BT185" s="25"/>
    </row>
    <row r="186" spans="1:72" s="22" customFormat="1" ht="252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0"/>
      <c r="AH186" s="23"/>
      <c r="AI186" s="23"/>
      <c r="AJ186" s="21"/>
      <c r="AK186" s="210"/>
      <c r="AL186" s="23"/>
      <c r="AM186" s="23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0"/>
      <c r="BD186" s="21"/>
      <c r="BE186" s="20"/>
      <c r="BF186" s="20"/>
      <c r="BG186" s="20"/>
      <c r="BH186" s="23"/>
      <c r="BI186" s="20"/>
      <c r="BJ186" s="20"/>
      <c r="BK186" s="23"/>
      <c r="BL186" s="21"/>
      <c r="BM186" s="181"/>
      <c r="BN186" s="24"/>
      <c r="BO186" s="21"/>
      <c r="BP186" s="21"/>
      <c r="BQ186" s="23"/>
      <c r="BR186" s="23"/>
      <c r="BS186" s="24"/>
      <c r="BT186" s="25"/>
    </row>
    <row r="187" spans="1:72" s="22" customFormat="1" ht="252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10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3"/>
      <c r="AI187" s="23"/>
      <c r="AJ187" s="21"/>
      <c r="AK187" s="210"/>
      <c r="AL187" s="23"/>
      <c r="AM187" s="23"/>
      <c r="AN187" s="21"/>
      <c r="AO187" s="21"/>
      <c r="AP187" s="21"/>
      <c r="AQ187" s="21"/>
      <c r="AR187" s="21"/>
      <c r="AS187" s="18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0"/>
      <c r="BD187" s="181"/>
      <c r="BE187" s="21"/>
      <c r="BF187" s="20"/>
      <c r="BG187" s="20"/>
      <c r="BH187" s="23"/>
      <c r="BI187" s="20"/>
      <c r="BJ187" s="20"/>
      <c r="BK187" s="23"/>
      <c r="BL187" s="21"/>
      <c r="BM187" s="181"/>
      <c r="BN187" s="24"/>
      <c r="BO187" s="21"/>
      <c r="BP187" s="21"/>
      <c r="BQ187" s="23"/>
      <c r="BR187" s="23"/>
      <c r="BS187" s="24"/>
      <c r="BT187" s="25"/>
    </row>
    <row r="188" spans="1:72" s="22" customFormat="1" ht="2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3"/>
      <c r="AI188" s="23"/>
      <c r="AJ188" s="21"/>
      <c r="AK188" s="210"/>
      <c r="AL188" s="23"/>
      <c r="AM188" s="23"/>
      <c r="AN188" s="21"/>
      <c r="AO188" s="21"/>
      <c r="AP188" s="21"/>
      <c r="AQ188" s="21"/>
      <c r="AR188" s="21"/>
      <c r="AS188" s="18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0"/>
      <c r="BD188" s="210"/>
      <c r="BE188" s="20"/>
      <c r="BF188" s="20"/>
      <c r="BG188" s="20"/>
      <c r="BH188" s="23"/>
      <c r="BI188" s="20"/>
      <c r="BJ188" s="20"/>
      <c r="BK188" s="23"/>
      <c r="BL188" s="21"/>
      <c r="BM188" s="181"/>
      <c r="BN188" s="24"/>
      <c r="BO188" s="21"/>
      <c r="BP188" s="21"/>
      <c r="BQ188" s="23"/>
      <c r="BR188" s="23"/>
      <c r="BS188" s="24"/>
      <c r="BT188" s="25"/>
    </row>
    <row r="189" spans="1:72" s="22" customFormat="1" ht="209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3"/>
      <c r="O189" s="23"/>
      <c r="P189" s="23"/>
      <c r="Q189" s="23"/>
      <c r="R189" s="23"/>
      <c r="S189" s="23"/>
      <c r="T189" s="23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3"/>
      <c r="AI189" s="20"/>
      <c r="AJ189" s="21"/>
      <c r="AK189" s="210"/>
      <c r="AL189" s="23"/>
      <c r="AM189" s="20"/>
      <c r="AN189" s="21"/>
      <c r="AO189" s="20"/>
      <c r="AP189" s="23"/>
      <c r="AQ189" s="20"/>
      <c r="AR189" s="21"/>
      <c r="AS189" s="210"/>
      <c r="AT189" s="23"/>
      <c r="AU189" s="21"/>
      <c r="AV189" s="21"/>
      <c r="AW189" s="21"/>
      <c r="AX189" s="21"/>
      <c r="AY189" s="21"/>
      <c r="AZ189" s="21"/>
      <c r="BA189" s="21"/>
      <c r="BB189" s="21"/>
      <c r="BC189" s="20"/>
      <c r="BD189" s="21"/>
      <c r="BE189" s="21"/>
      <c r="BF189" s="20"/>
      <c r="BG189" s="20"/>
      <c r="BH189" s="23"/>
      <c r="BI189" s="20"/>
      <c r="BJ189" s="20"/>
      <c r="BK189" s="23"/>
      <c r="BL189" s="21"/>
      <c r="BM189" s="181"/>
      <c r="BN189" s="24"/>
      <c r="BO189" s="21"/>
      <c r="BP189" s="21"/>
      <c r="BQ189" s="23"/>
      <c r="BR189" s="23"/>
      <c r="BS189" s="24"/>
      <c r="BT189" s="25"/>
    </row>
    <row r="190" spans="1:72" s="22" customFormat="1" ht="136.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3"/>
      <c r="O190" s="23"/>
      <c r="P190" s="23"/>
      <c r="Q190" s="23"/>
      <c r="R190" s="23"/>
      <c r="S190" s="23"/>
      <c r="T190" s="23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0"/>
      <c r="AI190" s="20"/>
      <c r="AJ190" s="21"/>
      <c r="AK190" s="210"/>
      <c r="AL190" s="20"/>
      <c r="AM190" s="20"/>
      <c r="AN190" s="21"/>
      <c r="AO190" s="21"/>
      <c r="AP190" s="21"/>
      <c r="AQ190" s="21"/>
      <c r="AR190" s="21"/>
      <c r="AS190" s="18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0"/>
      <c r="BD190" s="181"/>
      <c r="BE190" s="21"/>
      <c r="BF190" s="20"/>
      <c r="BG190" s="20"/>
      <c r="BH190" s="23"/>
      <c r="BI190" s="20"/>
      <c r="BJ190" s="20"/>
      <c r="BK190" s="23"/>
      <c r="BL190" s="21"/>
      <c r="BM190" s="181"/>
      <c r="BN190" s="24"/>
      <c r="BO190" s="21"/>
      <c r="BP190" s="21"/>
      <c r="BQ190" s="23"/>
      <c r="BR190" s="23"/>
      <c r="BS190" s="24"/>
      <c r="BT190" s="25"/>
    </row>
    <row r="191" spans="1:72" s="22" customFormat="1" ht="136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3"/>
      <c r="O191" s="23"/>
      <c r="P191" s="23"/>
      <c r="Q191" s="23"/>
      <c r="R191" s="23"/>
      <c r="S191" s="23"/>
      <c r="T191" s="23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0"/>
      <c r="AI191" s="20"/>
      <c r="AJ191" s="21"/>
      <c r="AK191" s="210"/>
      <c r="AL191" s="20"/>
      <c r="AM191" s="20"/>
      <c r="AN191" s="21"/>
      <c r="AO191" s="21"/>
      <c r="AP191" s="21"/>
      <c r="AQ191" s="21"/>
      <c r="AR191" s="21"/>
      <c r="AS191" s="18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0"/>
      <c r="BD191" s="181"/>
      <c r="BE191" s="21"/>
      <c r="BF191" s="20"/>
      <c r="BG191" s="20"/>
      <c r="BH191" s="23"/>
      <c r="BI191" s="20"/>
      <c r="BJ191" s="20"/>
      <c r="BK191" s="23"/>
      <c r="BL191" s="21"/>
      <c r="BM191" s="181"/>
      <c r="BN191" s="24"/>
      <c r="BO191" s="21"/>
      <c r="BP191" s="21"/>
      <c r="BQ191" s="23"/>
      <c r="BR191" s="23"/>
      <c r="BS191" s="24"/>
      <c r="BT191" s="25"/>
    </row>
    <row r="192" spans="1:72" s="22" customFormat="1" ht="136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0"/>
      <c r="O192" s="20"/>
      <c r="P192" s="20"/>
      <c r="Q192" s="20"/>
      <c r="R192" s="20"/>
      <c r="S192" s="20"/>
      <c r="T192" s="23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0"/>
      <c r="AI192" s="20"/>
      <c r="AJ192" s="21"/>
      <c r="AK192" s="210"/>
      <c r="AL192" s="20"/>
      <c r="AM192" s="20"/>
      <c r="AN192" s="21"/>
      <c r="AO192" s="21"/>
      <c r="AP192" s="21"/>
      <c r="AQ192" s="21"/>
      <c r="AR192" s="21"/>
      <c r="AS192" s="18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0"/>
      <c r="BD192" s="181"/>
      <c r="BE192" s="21"/>
      <c r="BF192" s="20"/>
      <c r="BG192" s="20"/>
      <c r="BH192" s="23"/>
      <c r="BI192" s="20"/>
      <c r="BJ192" s="20"/>
      <c r="BK192" s="23"/>
      <c r="BL192" s="21"/>
      <c r="BM192" s="181"/>
      <c r="BN192" s="24"/>
      <c r="BO192" s="21"/>
      <c r="BP192" s="21"/>
      <c r="BQ192" s="23"/>
      <c r="BR192" s="23"/>
      <c r="BS192" s="24"/>
      <c r="BT192" s="25"/>
    </row>
    <row r="193" spans="1:72" s="22" customFormat="1" ht="136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10"/>
      <c r="M193" s="20"/>
      <c r="N193" s="23"/>
      <c r="O193" s="20"/>
      <c r="P193" s="20"/>
      <c r="Q193" s="20"/>
      <c r="R193" s="20"/>
      <c r="S193" s="20"/>
      <c r="T193" s="23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0"/>
      <c r="AI193" s="20"/>
      <c r="AJ193" s="21"/>
      <c r="AK193" s="210"/>
      <c r="AL193" s="20"/>
      <c r="AM193" s="20"/>
      <c r="AN193" s="21"/>
      <c r="AO193" s="21"/>
      <c r="AP193" s="21"/>
      <c r="AQ193" s="21"/>
      <c r="AR193" s="21"/>
      <c r="AS193" s="18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0"/>
      <c r="BD193" s="181"/>
      <c r="BE193" s="21"/>
      <c r="BF193" s="20"/>
      <c r="BG193" s="20"/>
      <c r="BH193" s="23"/>
      <c r="BI193" s="20"/>
      <c r="BJ193" s="20"/>
      <c r="BK193" s="23"/>
      <c r="BL193" s="21"/>
      <c r="BM193" s="181"/>
      <c r="BN193" s="24"/>
      <c r="BO193" s="21"/>
      <c r="BP193" s="21"/>
      <c r="BQ193" s="23"/>
      <c r="BR193" s="23"/>
      <c r="BS193" s="24"/>
      <c r="BT193" s="25"/>
    </row>
    <row r="194" spans="1:72" s="22" customFormat="1" ht="209.2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0"/>
      <c r="AI194" s="20"/>
      <c r="AJ194" s="21"/>
      <c r="AK194" s="210"/>
      <c r="AL194" s="20"/>
      <c r="AM194" s="20"/>
      <c r="AN194" s="21"/>
      <c r="AO194" s="21"/>
      <c r="AP194" s="21"/>
      <c r="AQ194" s="21"/>
      <c r="AR194" s="21"/>
      <c r="AS194" s="18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0"/>
      <c r="BD194" s="21"/>
      <c r="BE194" s="20"/>
      <c r="BF194" s="20"/>
      <c r="BG194" s="20"/>
      <c r="BH194" s="23"/>
      <c r="BI194" s="20"/>
      <c r="BJ194" s="20"/>
      <c r="BK194" s="23"/>
      <c r="BL194" s="21"/>
      <c r="BM194" s="181"/>
      <c r="BN194" s="24"/>
      <c r="BO194" s="21"/>
      <c r="BP194" s="21"/>
      <c r="BQ194" s="23"/>
      <c r="BR194" s="23"/>
      <c r="BS194" s="24"/>
      <c r="BT194" s="25"/>
    </row>
    <row r="195" spans="1:72" s="22" customFormat="1" ht="154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10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0"/>
      <c r="AI195" s="20"/>
      <c r="AJ195" s="21"/>
      <c r="AK195" s="210"/>
      <c r="AL195" s="20"/>
      <c r="AM195" s="20"/>
      <c r="AN195" s="21"/>
      <c r="AO195" s="21"/>
      <c r="AP195" s="21"/>
      <c r="AQ195" s="21"/>
      <c r="AR195" s="21"/>
      <c r="AS195" s="18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0"/>
      <c r="BD195" s="210"/>
      <c r="BE195" s="20"/>
      <c r="BF195" s="20"/>
      <c r="BG195" s="20"/>
      <c r="BH195" s="23"/>
      <c r="BI195" s="20"/>
      <c r="BJ195" s="20"/>
      <c r="BK195" s="23"/>
      <c r="BL195" s="21"/>
      <c r="BM195" s="181"/>
      <c r="BN195" s="24"/>
      <c r="BO195" s="21"/>
      <c r="BP195" s="21"/>
      <c r="BQ195" s="23"/>
      <c r="BR195" s="23"/>
      <c r="BS195" s="24"/>
      <c r="BT195" s="25"/>
    </row>
    <row r="196" spans="1:72" s="22" customFormat="1" ht="249.7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3"/>
      <c r="O196" s="23"/>
      <c r="P196" s="23"/>
      <c r="Q196" s="23"/>
      <c r="R196" s="23"/>
      <c r="S196" s="23"/>
      <c r="T196" s="23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0"/>
      <c r="AI196" s="20"/>
      <c r="AJ196" s="21"/>
      <c r="AK196" s="210"/>
      <c r="AL196" s="20"/>
      <c r="AM196" s="20"/>
      <c r="AN196" s="21"/>
      <c r="AO196" s="21"/>
      <c r="AP196" s="21"/>
      <c r="AQ196" s="21"/>
      <c r="AR196" s="21"/>
      <c r="AS196" s="18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0"/>
      <c r="BD196" s="23"/>
      <c r="BE196" s="23"/>
      <c r="BF196" s="20"/>
      <c r="BG196" s="20"/>
      <c r="BH196" s="23"/>
      <c r="BI196" s="20"/>
      <c r="BJ196" s="20"/>
      <c r="BK196" s="23"/>
      <c r="BL196" s="21"/>
      <c r="BM196" s="181"/>
      <c r="BN196" s="24"/>
      <c r="BO196" s="21"/>
      <c r="BP196" s="21"/>
      <c r="BQ196" s="23"/>
      <c r="BR196" s="23"/>
      <c r="BS196" s="24"/>
      <c r="BT196" s="25"/>
    </row>
    <row r="197" spans="1:72" s="22" customFormat="1" ht="152.2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0"/>
      <c r="AI197" s="20"/>
      <c r="AJ197" s="21"/>
      <c r="AK197" s="210"/>
      <c r="AL197" s="20"/>
      <c r="AM197" s="20"/>
      <c r="AN197" s="21"/>
      <c r="AO197" s="21"/>
      <c r="AP197" s="21"/>
      <c r="AQ197" s="21"/>
      <c r="AR197" s="21"/>
      <c r="AS197" s="18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0"/>
      <c r="BD197" s="21"/>
      <c r="BE197" s="21"/>
      <c r="BF197" s="20"/>
      <c r="BG197" s="20"/>
      <c r="BH197" s="23"/>
      <c r="BI197" s="20"/>
      <c r="BJ197" s="20"/>
      <c r="BK197" s="23"/>
      <c r="BL197" s="21"/>
      <c r="BM197" s="181"/>
      <c r="BN197" s="24"/>
      <c r="BO197" s="21"/>
      <c r="BP197" s="21"/>
      <c r="BQ197" s="23"/>
      <c r="BR197" s="23"/>
      <c r="BS197" s="24"/>
      <c r="BT197" s="25"/>
    </row>
    <row r="198" spans="1:72" s="22" customFormat="1" ht="152.2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10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0"/>
      <c r="AI198" s="20"/>
      <c r="AJ198" s="21"/>
      <c r="AK198" s="210"/>
      <c r="AL198" s="20"/>
      <c r="AM198" s="20"/>
      <c r="AN198" s="21"/>
      <c r="AO198" s="21"/>
      <c r="AP198" s="21"/>
      <c r="AQ198" s="21"/>
      <c r="AR198" s="21"/>
      <c r="AS198" s="18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0"/>
      <c r="BD198" s="210"/>
      <c r="BE198" s="20"/>
      <c r="BF198" s="20"/>
      <c r="BG198" s="20"/>
      <c r="BH198" s="23"/>
      <c r="BI198" s="20"/>
      <c r="BJ198" s="20"/>
      <c r="BK198" s="23"/>
      <c r="BL198" s="21"/>
      <c r="BM198" s="181"/>
      <c r="BN198" s="24"/>
      <c r="BO198" s="21"/>
      <c r="BP198" s="21"/>
      <c r="BQ198" s="23"/>
      <c r="BR198" s="23"/>
      <c r="BS198" s="24"/>
      <c r="BT198" s="25"/>
    </row>
    <row r="199" spans="1:72" s="22" customFormat="1" ht="192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1"/>
      <c r="AI199" s="20"/>
      <c r="AJ199" s="21"/>
      <c r="AK199" s="210"/>
      <c r="AL199" s="21"/>
      <c r="AM199" s="20"/>
      <c r="AN199" s="21"/>
      <c r="AO199" s="21"/>
      <c r="AP199" s="21"/>
      <c r="AQ199" s="21"/>
      <c r="AR199" s="21"/>
      <c r="AS199" s="210"/>
      <c r="AT199" s="21"/>
      <c r="AU199" s="21"/>
      <c r="AV199" s="21"/>
      <c r="AW199" s="21"/>
      <c r="AX199" s="21"/>
      <c r="AY199" s="21"/>
      <c r="AZ199" s="21"/>
      <c r="BA199" s="20"/>
      <c r="BB199" s="21"/>
      <c r="BC199" s="20"/>
      <c r="BD199" s="21"/>
      <c r="BE199" s="21"/>
      <c r="BF199" s="20"/>
      <c r="BG199" s="20"/>
      <c r="BH199" s="23"/>
      <c r="BI199" s="20"/>
      <c r="BJ199" s="20"/>
      <c r="BK199" s="23"/>
      <c r="BL199" s="21"/>
      <c r="BM199" s="181"/>
      <c r="BN199" s="24"/>
      <c r="BO199" s="21"/>
      <c r="BP199" s="21"/>
      <c r="BQ199" s="23"/>
      <c r="BR199" s="23"/>
      <c r="BS199" s="24"/>
      <c r="BT199" s="25"/>
    </row>
    <row r="200" spans="1:72" s="22" customFormat="1" ht="129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0"/>
      <c r="O200" s="20"/>
      <c r="P200" s="20"/>
      <c r="Q200" s="20"/>
      <c r="R200" s="20"/>
      <c r="S200" s="20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1"/>
      <c r="AI200" s="20"/>
      <c r="AJ200" s="21"/>
      <c r="AK200" s="210"/>
      <c r="AL200" s="21"/>
      <c r="AM200" s="20"/>
      <c r="AN200" s="21"/>
      <c r="AO200" s="21"/>
      <c r="AP200" s="21"/>
      <c r="AQ200" s="21"/>
      <c r="AR200" s="21"/>
      <c r="AS200" s="210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0"/>
      <c r="BD200" s="21"/>
      <c r="BE200" s="21"/>
      <c r="BF200" s="20"/>
      <c r="BG200" s="20"/>
      <c r="BH200" s="23"/>
      <c r="BI200" s="20"/>
      <c r="BJ200" s="20"/>
      <c r="BK200" s="23"/>
      <c r="BL200" s="21"/>
      <c r="BM200" s="181"/>
      <c r="BN200" s="24"/>
      <c r="BO200" s="21"/>
      <c r="BP200" s="21"/>
      <c r="BQ200" s="23"/>
      <c r="BR200" s="23"/>
      <c r="BS200" s="24"/>
      <c r="BT200" s="25"/>
    </row>
    <row r="201" spans="1:72" s="22" customFormat="1" ht="154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3"/>
      <c r="AI201" s="23"/>
      <c r="AJ201" s="21"/>
      <c r="AK201" s="210"/>
      <c r="AL201" s="20"/>
      <c r="AM201" s="20"/>
      <c r="AN201" s="21"/>
      <c r="AO201" s="21"/>
      <c r="AP201" s="21"/>
      <c r="AQ201" s="21"/>
      <c r="AR201" s="21"/>
      <c r="AS201" s="210"/>
      <c r="AT201" s="20"/>
      <c r="AU201" s="21"/>
      <c r="AV201" s="21"/>
      <c r="AW201" s="21"/>
      <c r="AX201" s="21"/>
      <c r="AY201" s="21"/>
      <c r="AZ201" s="21"/>
      <c r="BA201" s="21"/>
      <c r="BB201" s="21"/>
      <c r="BC201" s="210"/>
      <c r="BD201" s="23"/>
      <c r="BE201" s="23"/>
      <c r="BF201" s="20"/>
      <c r="BG201" s="20"/>
      <c r="BH201" s="23"/>
      <c r="BI201" s="20"/>
      <c r="BJ201" s="20"/>
      <c r="BK201" s="23"/>
      <c r="BL201" s="21"/>
      <c r="BM201" s="181"/>
      <c r="BN201" s="24"/>
      <c r="BO201" s="21"/>
      <c r="BP201" s="21"/>
      <c r="BQ201" s="23"/>
      <c r="BR201" s="23"/>
      <c r="BS201" s="24"/>
      <c r="BT201" s="25"/>
    </row>
    <row r="202" spans="1:72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3"/>
      <c r="AI202" s="23"/>
      <c r="AJ202" s="21"/>
      <c r="AK202" s="210"/>
      <c r="AL202" s="20"/>
      <c r="AM202" s="20"/>
      <c r="AN202" s="21"/>
      <c r="AO202" s="21"/>
      <c r="AP202" s="21"/>
      <c r="AQ202" s="21"/>
      <c r="AR202" s="21"/>
      <c r="AS202" s="210"/>
      <c r="AT202" s="20"/>
      <c r="AU202" s="21"/>
      <c r="AV202" s="21"/>
      <c r="AW202" s="21"/>
      <c r="AX202" s="21"/>
      <c r="AY202" s="21"/>
      <c r="AZ202" s="21"/>
      <c r="BA202" s="21"/>
      <c r="BB202" s="21"/>
      <c r="BC202" s="210"/>
      <c r="BD202" s="21"/>
      <c r="BE202" s="20"/>
      <c r="BF202" s="20"/>
      <c r="BG202" s="20"/>
      <c r="BH202" s="23"/>
      <c r="BI202" s="20"/>
      <c r="BJ202" s="20"/>
      <c r="BK202" s="23"/>
      <c r="BL202" s="21"/>
      <c r="BM202" s="181"/>
      <c r="BN202" s="24"/>
      <c r="BO202" s="21"/>
      <c r="BP202" s="21"/>
      <c r="BQ202" s="23"/>
      <c r="BR202" s="23"/>
      <c r="BS202" s="24"/>
      <c r="BT202" s="25"/>
    </row>
    <row r="203" spans="1:72" s="22" customFormat="1" ht="154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3"/>
      <c r="AI203" s="23"/>
      <c r="AJ203" s="21"/>
      <c r="AK203" s="210"/>
      <c r="AL203" s="20"/>
      <c r="AM203" s="20"/>
      <c r="AN203" s="21"/>
      <c r="AO203" s="21"/>
      <c r="AP203" s="21"/>
      <c r="AQ203" s="21"/>
      <c r="AR203" s="21"/>
      <c r="AS203" s="210"/>
      <c r="AT203" s="20"/>
      <c r="AU203" s="21"/>
      <c r="AV203" s="21"/>
      <c r="AW203" s="21"/>
      <c r="AX203" s="21"/>
      <c r="AY203" s="21"/>
      <c r="AZ203" s="21"/>
      <c r="BA203" s="21"/>
      <c r="BB203" s="21"/>
      <c r="BC203" s="210"/>
      <c r="BD203" s="23"/>
      <c r="BE203" s="23"/>
      <c r="BF203" s="20"/>
      <c r="BG203" s="20"/>
      <c r="BH203" s="23"/>
      <c r="BI203" s="20"/>
      <c r="BJ203" s="20"/>
      <c r="BK203" s="23"/>
      <c r="BL203" s="21"/>
      <c r="BM203" s="181"/>
      <c r="BN203" s="24"/>
      <c r="BO203" s="21"/>
      <c r="BP203" s="21"/>
      <c r="BQ203" s="23"/>
      <c r="BR203" s="23"/>
      <c r="BS203" s="24"/>
      <c r="BT203" s="25"/>
    </row>
    <row r="204" spans="1:72" s="22" customFormat="1" ht="154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3"/>
      <c r="AI204" s="23"/>
      <c r="AJ204" s="21"/>
      <c r="AK204" s="210"/>
      <c r="AL204" s="20"/>
      <c r="AM204" s="20"/>
      <c r="AN204" s="21"/>
      <c r="AO204" s="21"/>
      <c r="AP204" s="21"/>
      <c r="AQ204" s="21"/>
      <c r="AR204" s="21"/>
      <c r="AS204" s="210"/>
      <c r="AT204" s="20"/>
      <c r="AU204" s="21"/>
      <c r="AV204" s="21"/>
      <c r="AW204" s="21"/>
      <c r="AX204" s="21"/>
      <c r="AY204" s="21"/>
      <c r="AZ204" s="21"/>
      <c r="BA204" s="21"/>
      <c r="BB204" s="21"/>
      <c r="BC204" s="210"/>
      <c r="BD204" s="21"/>
      <c r="BE204" s="20"/>
      <c r="BF204" s="20"/>
      <c r="BG204" s="20"/>
      <c r="BH204" s="23"/>
      <c r="BI204" s="20"/>
      <c r="BJ204" s="20"/>
      <c r="BK204" s="23"/>
      <c r="BL204" s="21"/>
      <c r="BM204" s="181"/>
      <c r="BN204" s="24"/>
      <c r="BO204" s="21"/>
      <c r="BP204" s="21"/>
      <c r="BQ204" s="23"/>
      <c r="BR204" s="23"/>
      <c r="BS204" s="24"/>
      <c r="BT204" s="25"/>
    </row>
    <row r="205" spans="1:72" s="22" customFormat="1" ht="154.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3"/>
      <c r="AI205" s="23"/>
      <c r="AJ205" s="21"/>
      <c r="AK205" s="210"/>
      <c r="AL205" s="20"/>
      <c r="AM205" s="20"/>
      <c r="AN205" s="21"/>
      <c r="AO205" s="21"/>
      <c r="AP205" s="21"/>
      <c r="AQ205" s="21"/>
      <c r="AR205" s="21"/>
      <c r="AS205" s="210"/>
      <c r="AT205" s="20"/>
      <c r="AU205" s="21"/>
      <c r="AV205" s="21"/>
      <c r="AW205" s="21"/>
      <c r="AX205" s="21"/>
      <c r="AY205" s="21"/>
      <c r="AZ205" s="21"/>
      <c r="BA205" s="21"/>
      <c r="BB205" s="21"/>
      <c r="BC205" s="210"/>
      <c r="BD205" s="23"/>
      <c r="BE205" s="23"/>
      <c r="BF205" s="20"/>
      <c r="BG205" s="20"/>
      <c r="BH205" s="23"/>
      <c r="BI205" s="20"/>
      <c r="BJ205" s="20"/>
      <c r="BK205" s="23"/>
      <c r="BL205" s="21"/>
      <c r="BM205" s="181"/>
      <c r="BN205" s="24"/>
      <c r="BO205" s="21"/>
      <c r="BP205" s="21"/>
      <c r="BQ205" s="23"/>
      <c r="BR205" s="23"/>
      <c r="BS205" s="24"/>
      <c r="BT205" s="25"/>
    </row>
    <row r="206" spans="1:72" s="22" customFormat="1" ht="154.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3"/>
      <c r="AI206" s="23"/>
      <c r="AJ206" s="21"/>
      <c r="AK206" s="210"/>
      <c r="AL206" s="20"/>
      <c r="AM206" s="20"/>
      <c r="AN206" s="21"/>
      <c r="AO206" s="21"/>
      <c r="AP206" s="21"/>
      <c r="AQ206" s="21"/>
      <c r="AR206" s="21"/>
      <c r="AS206" s="210"/>
      <c r="AT206" s="20"/>
      <c r="AU206" s="21"/>
      <c r="AV206" s="21"/>
      <c r="AW206" s="21"/>
      <c r="AX206" s="21"/>
      <c r="AY206" s="21"/>
      <c r="AZ206" s="21"/>
      <c r="BA206" s="21"/>
      <c r="BB206" s="21"/>
      <c r="BC206" s="210"/>
      <c r="BD206" s="21"/>
      <c r="BE206" s="21"/>
      <c r="BF206" s="20"/>
      <c r="BG206" s="20"/>
      <c r="BH206" s="23"/>
      <c r="BI206" s="20"/>
      <c r="BJ206" s="20"/>
      <c r="BK206" s="23"/>
      <c r="BL206" s="21"/>
      <c r="BM206" s="181"/>
      <c r="BN206" s="24"/>
      <c r="BO206" s="21"/>
      <c r="BP206" s="21"/>
      <c r="BQ206" s="23"/>
      <c r="BR206" s="23"/>
      <c r="BS206" s="24"/>
      <c r="BT206" s="25"/>
    </row>
    <row r="207" spans="1:72" s="22" customFormat="1" ht="154.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3"/>
      <c r="AI207" s="23"/>
      <c r="AJ207" s="21"/>
      <c r="AK207" s="210"/>
      <c r="AL207" s="20"/>
      <c r="AM207" s="20"/>
      <c r="AN207" s="21"/>
      <c r="AO207" s="21"/>
      <c r="AP207" s="21"/>
      <c r="AQ207" s="21"/>
      <c r="AR207" s="21"/>
      <c r="AS207" s="210"/>
      <c r="AT207" s="20"/>
      <c r="AU207" s="21"/>
      <c r="AV207" s="21"/>
      <c r="AW207" s="21"/>
      <c r="AX207" s="21"/>
      <c r="AY207" s="21"/>
      <c r="AZ207" s="21"/>
      <c r="BA207" s="21"/>
      <c r="BB207" s="21"/>
      <c r="BC207" s="210"/>
      <c r="BD207" s="23"/>
      <c r="BE207" s="23"/>
      <c r="BF207" s="20"/>
      <c r="BG207" s="20"/>
      <c r="BH207" s="23"/>
      <c r="BI207" s="20"/>
      <c r="BJ207" s="20"/>
      <c r="BK207" s="23"/>
      <c r="BL207" s="21"/>
      <c r="BM207" s="181"/>
      <c r="BN207" s="24"/>
      <c r="BO207" s="21"/>
      <c r="BP207" s="21"/>
      <c r="BQ207" s="23"/>
      <c r="BR207" s="23"/>
      <c r="BS207" s="24"/>
      <c r="BT207" s="25"/>
    </row>
    <row r="208" spans="1:72" s="22" customFormat="1" ht="249.7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3"/>
      <c r="O208" s="23"/>
      <c r="P208" s="23"/>
      <c r="Q208" s="23"/>
      <c r="R208" s="23"/>
      <c r="S208" s="23"/>
      <c r="T208" s="23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3"/>
      <c r="AI208" s="23"/>
      <c r="AJ208" s="21"/>
      <c r="AK208" s="210"/>
      <c r="AL208" s="23"/>
      <c r="AM208" s="23"/>
      <c r="AN208" s="21"/>
      <c r="AO208" s="21"/>
      <c r="AP208" s="21"/>
      <c r="AQ208" s="21"/>
      <c r="AR208" s="21"/>
      <c r="AS208" s="210"/>
      <c r="AT208" s="23"/>
      <c r="AU208" s="21"/>
      <c r="AV208" s="21"/>
      <c r="AW208" s="21"/>
      <c r="AX208" s="21"/>
      <c r="AY208" s="21"/>
      <c r="AZ208" s="21"/>
      <c r="BA208" s="21"/>
      <c r="BB208" s="21"/>
      <c r="BC208" s="210"/>
      <c r="BD208" s="21"/>
      <c r="BE208" s="20"/>
      <c r="BF208" s="21"/>
      <c r="BG208" s="21"/>
      <c r="BH208" s="23"/>
      <c r="BI208" s="20"/>
      <c r="BJ208" s="20"/>
      <c r="BK208" s="23"/>
      <c r="BL208" s="21"/>
      <c r="BM208" s="181"/>
      <c r="BN208" s="24"/>
      <c r="BO208" s="21"/>
      <c r="BP208" s="21"/>
      <c r="BQ208" s="23"/>
      <c r="BR208" s="23"/>
      <c r="BS208" s="24"/>
      <c r="BT208" s="25"/>
    </row>
    <row r="209" spans="1:72" s="22" customFormat="1" ht="12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3"/>
      <c r="O209" s="23"/>
      <c r="P209" s="23"/>
      <c r="Q209" s="23"/>
      <c r="R209" s="23"/>
      <c r="S209" s="23"/>
      <c r="T209" s="23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3"/>
      <c r="AI209" s="23"/>
      <c r="AJ209" s="21"/>
      <c r="AK209" s="210"/>
      <c r="AL209" s="20"/>
      <c r="AM209" s="20"/>
      <c r="AN209" s="21"/>
      <c r="AO209" s="21"/>
      <c r="AP209" s="21"/>
      <c r="AQ209" s="21"/>
      <c r="AR209" s="21"/>
      <c r="AS209" s="210"/>
      <c r="AT209" s="20"/>
      <c r="AU209" s="21"/>
      <c r="AV209" s="21"/>
      <c r="AW209" s="21"/>
      <c r="AX209" s="21"/>
      <c r="AY209" s="21"/>
      <c r="AZ209" s="21"/>
      <c r="BA209" s="21"/>
      <c r="BB209" s="21"/>
      <c r="BC209" s="210"/>
      <c r="BD209" s="21"/>
      <c r="BE209" s="21"/>
      <c r="BF209" s="20"/>
      <c r="BG209" s="20"/>
      <c r="BH209" s="23"/>
      <c r="BI209" s="20"/>
      <c r="BJ209" s="20"/>
      <c r="BK209" s="23"/>
      <c r="BL209" s="21"/>
      <c r="BM209" s="181"/>
      <c r="BN209" s="24"/>
      <c r="BO209" s="21"/>
      <c r="BP209" s="21"/>
      <c r="BQ209" s="23"/>
      <c r="BR209" s="23"/>
      <c r="BS209" s="24"/>
      <c r="BT209" s="25"/>
    </row>
    <row r="210" spans="1:72" s="22" customFormat="1" ht="12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3"/>
      <c r="O210" s="23"/>
      <c r="P210" s="23"/>
      <c r="Q210" s="23"/>
      <c r="R210" s="23"/>
      <c r="S210" s="23"/>
      <c r="T210" s="23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3"/>
      <c r="AI210" s="23"/>
      <c r="AJ210" s="21"/>
      <c r="AK210" s="210"/>
      <c r="AL210" s="20"/>
      <c r="AM210" s="20"/>
      <c r="AN210" s="21"/>
      <c r="AO210" s="21"/>
      <c r="AP210" s="21"/>
      <c r="AQ210" s="21"/>
      <c r="AR210" s="21"/>
      <c r="AS210" s="210"/>
      <c r="AT210" s="20"/>
      <c r="AU210" s="21"/>
      <c r="AV210" s="21"/>
      <c r="AW210" s="21"/>
      <c r="AX210" s="21"/>
      <c r="AY210" s="21"/>
      <c r="AZ210" s="21"/>
      <c r="BA210" s="21"/>
      <c r="BB210" s="21"/>
      <c r="BC210" s="210"/>
      <c r="BD210" s="21"/>
      <c r="BE210" s="21"/>
      <c r="BF210" s="20"/>
      <c r="BG210" s="20"/>
      <c r="BH210" s="23"/>
      <c r="BI210" s="20"/>
      <c r="BJ210" s="20"/>
      <c r="BK210" s="23"/>
      <c r="BL210" s="21"/>
      <c r="BM210" s="181"/>
      <c r="BN210" s="24"/>
      <c r="BO210" s="21"/>
      <c r="BP210" s="21"/>
      <c r="BQ210" s="23"/>
      <c r="BR210" s="23"/>
      <c r="BS210" s="24"/>
      <c r="BT210" s="25"/>
    </row>
    <row r="211" spans="1:72" s="22" customFormat="1" ht="12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3"/>
      <c r="AI211" s="23"/>
      <c r="AJ211" s="21"/>
      <c r="AK211" s="210"/>
      <c r="AL211" s="20"/>
      <c r="AM211" s="20"/>
      <c r="AN211" s="21"/>
      <c r="AO211" s="21"/>
      <c r="AP211" s="21"/>
      <c r="AQ211" s="21"/>
      <c r="AR211" s="21"/>
      <c r="AS211" s="210"/>
      <c r="AT211" s="20"/>
      <c r="AU211" s="21"/>
      <c r="AV211" s="21"/>
      <c r="AW211" s="21"/>
      <c r="AX211" s="21"/>
      <c r="AY211" s="21"/>
      <c r="AZ211" s="21"/>
      <c r="BA211" s="21"/>
      <c r="BB211" s="21"/>
      <c r="BC211" s="210"/>
      <c r="BD211" s="21"/>
      <c r="BE211" s="21"/>
      <c r="BF211" s="20"/>
      <c r="BG211" s="20"/>
      <c r="BH211" s="23"/>
      <c r="BI211" s="20"/>
      <c r="BJ211" s="20"/>
      <c r="BK211" s="23"/>
      <c r="BL211" s="21"/>
      <c r="BM211" s="181"/>
      <c r="BN211" s="24"/>
      <c r="BO211" s="21"/>
      <c r="BP211" s="21"/>
      <c r="BQ211" s="23"/>
      <c r="BR211" s="23"/>
      <c r="BS211" s="24"/>
      <c r="BT211" s="25"/>
    </row>
    <row r="212" spans="1:72" s="22" customFormat="1" ht="12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3"/>
      <c r="AI212" s="23"/>
      <c r="AJ212" s="21"/>
      <c r="AK212" s="210"/>
      <c r="AL212" s="20"/>
      <c r="AM212" s="20"/>
      <c r="AN212" s="21"/>
      <c r="AO212" s="21"/>
      <c r="AP212" s="21"/>
      <c r="AQ212" s="21"/>
      <c r="AR212" s="21"/>
      <c r="AS212" s="210"/>
      <c r="AT212" s="20"/>
      <c r="AU212" s="21"/>
      <c r="AV212" s="21"/>
      <c r="AW212" s="21"/>
      <c r="AX212" s="21"/>
      <c r="AY212" s="21"/>
      <c r="AZ212" s="21"/>
      <c r="BA212" s="21"/>
      <c r="BB212" s="21"/>
      <c r="BC212" s="210"/>
      <c r="BD212" s="21"/>
      <c r="BE212" s="21"/>
      <c r="BF212" s="20"/>
      <c r="BG212" s="20"/>
      <c r="BH212" s="23"/>
      <c r="BI212" s="20"/>
      <c r="BJ212" s="20"/>
      <c r="BK212" s="23"/>
      <c r="BL212" s="21"/>
      <c r="BM212" s="181"/>
      <c r="BN212" s="24"/>
      <c r="BO212" s="21"/>
      <c r="BP212" s="21"/>
      <c r="BQ212" s="23"/>
      <c r="BR212" s="23"/>
      <c r="BS212" s="24"/>
      <c r="BT212" s="25"/>
    </row>
    <row r="213" spans="1:72" s="22" customFormat="1" ht="12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3"/>
      <c r="AI213" s="23"/>
      <c r="AJ213" s="21"/>
      <c r="AK213" s="210"/>
      <c r="AL213" s="20"/>
      <c r="AM213" s="20"/>
      <c r="AN213" s="21"/>
      <c r="AO213" s="21"/>
      <c r="AP213" s="21"/>
      <c r="AQ213" s="21"/>
      <c r="AR213" s="21"/>
      <c r="AS213" s="210"/>
      <c r="AT213" s="20"/>
      <c r="AU213" s="21"/>
      <c r="AV213" s="21"/>
      <c r="AW213" s="21"/>
      <c r="AX213" s="21"/>
      <c r="AY213" s="21"/>
      <c r="AZ213" s="21"/>
      <c r="BA213" s="21"/>
      <c r="BB213" s="21"/>
      <c r="BC213" s="210"/>
      <c r="BD213" s="21"/>
      <c r="BE213" s="21"/>
      <c r="BF213" s="20"/>
      <c r="BG213" s="20"/>
      <c r="BH213" s="23"/>
      <c r="BI213" s="20"/>
      <c r="BJ213" s="20"/>
      <c r="BK213" s="23"/>
      <c r="BL213" s="21"/>
      <c r="BM213" s="181"/>
      <c r="BN213" s="24"/>
      <c r="BO213" s="21"/>
      <c r="BP213" s="21"/>
      <c r="BQ213" s="23"/>
      <c r="BR213" s="23"/>
      <c r="BS213" s="24"/>
      <c r="BT213" s="25"/>
    </row>
    <row r="214" spans="1:72" s="22" customFormat="1" ht="409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3"/>
      <c r="AI214" s="23"/>
      <c r="AJ214" s="21"/>
      <c r="AK214" s="210"/>
      <c r="AL214" s="20"/>
      <c r="AM214" s="20"/>
      <c r="AN214" s="21"/>
      <c r="AO214" s="21"/>
      <c r="AP214" s="21"/>
      <c r="AQ214" s="21"/>
      <c r="AR214" s="21"/>
      <c r="AS214" s="210"/>
      <c r="AT214" s="20"/>
      <c r="AU214" s="21"/>
      <c r="AV214" s="21"/>
      <c r="AW214" s="21"/>
      <c r="AX214" s="21"/>
      <c r="AY214" s="21"/>
      <c r="AZ214" s="21"/>
      <c r="BA214" s="21"/>
      <c r="BB214" s="21"/>
      <c r="BC214" s="210"/>
      <c r="BD214" s="23"/>
      <c r="BE214" s="23"/>
      <c r="BF214" s="20"/>
      <c r="BG214" s="20"/>
      <c r="BH214" s="23"/>
      <c r="BI214" s="20"/>
      <c r="BJ214" s="20"/>
      <c r="BK214" s="23"/>
      <c r="BL214" s="21"/>
      <c r="BM214" s="181"/>
      <c r="BN214" s="24"/>
      <c r="BO214" s="21"/>
      <c r="BP214" s="21"/>
      <c r="BQ214" s="23"/>
      <c r="BR214" s="23"/>
      <c r="BS214" s="24"/>
      <c r="BT214" s="25"/>
    </row>
    <row r="215" spans="1:72" s="22" customFormat="1" ht="237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0"/>
      <c r="BD215" s="21"/>
      <c r="BE215" s="20"/>
      <c r="BF215" s="20"/>
      <c r="BG215" s="20"/>
      <c r="BH215" s="23"/>
      <c r="BI215" s="20"/>
      <c r="BJ215" s="21"/>
      <c r="BK215" s="20"/>
      <c r="BL215" s="21"/>
      <c r="BM215" s="181"/>
      <c r="BN215" s="24"/>
      <c r="BO215" s="21"/>
      <c r="BP215" s="21"/>
      <c r="BQ215" s="23"/>
      <c r="BR215" s="23"/>
      <c r="BS215" s="24"/>
      <c r="BT215" s="25"/>
    </row>
    <row r="216" spans="1:72" s="22" customFormat="1" ht="139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0"/>
      <c r="BD216" s="23"/>
      <c r="BE216" s="23"/>
      <c r="BF216" s="20"/>
      <c r="BG216" s="20"/>
      <c r="BH216" s="23"/>
      <c r="BI216" s="20"/>
      <c r="BJ216" s="21"/>
      <c r="BK216" s="20"/>
      <c r="BL216" s="21"/>
      <c r="BM216" s="181"/>
      <c r="BN216" s="24"/>
      <c r="BO216" s="21"/>
      <c r="BP216" s="21"/>
      <c r="BQ216" s="23"/>
      <c r="BR216" s="23"/>
      <c r="BS216" s="24"/>
      <c r="BT216" s="25"/>
    </row>
    <row r="217" spans="1:72" s="22" customFormat="1" ht="237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3"/>
      <c r="O217" s="23"/>
      <c r="P217" s="23"/>
      <c r="Q217" s="23"/>
      <c r="R217" s="23"/>
      <c r="S217" s="23"/>
      <c r="T217" s="23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0"/>
      <c r="AH217" s="23"/>
      <c r="AI217" s="23"/>
      <c r="AJ217" s="21"/>
      <c r="AK217" s="210"/>
      <c r="AL217" s="23"/>
      <c r="AM217" s="23"/>
      <c r="AN217" s="21"/>
      <c r="AO217" s="21"/>
      <c r="AP217" s="21"/>
      <c r="AQ217" s="21"/>
      <c r="AR217" s="21"/>
      <c r="AS217" s="210"/>
      <c r="AT217" s="23"/>
      <c r="AU217" s="21"/>
      <c r="AV217" s="21"/>
      <c r="AW217" s="21"/>
      <c r="AX217" s="21"/>
      <c r="AY217" s="21"/>
      <c r="AZ217" s="21"/>
      <c r="BA217" s="21"/>
      <c r="BB217" s="21"/>
      <c r="BC217" s="210"/>
      <c r="BD217" s="23"/>
      <c r="BE217" s="20"/>
      <c r="BF217" s="21"/>
      <c r="BG217" s="20"/>
      <c r="BH217" s="23"/>
      <c r="BI217" s="20"/>
      <c r="BJ217" s="20"/>
      <c r="BK217" s="23"/>
      <c r="BL217" s="21"/>
      <c r="BM217" s="181"/>
      <c r="BN217" s="24"/>
      <c r="BO217" s="21"/>
      <c r="BP217" s="21"/>
      <c r="BQ217" s="23"/>
      <c r="BR217" s="23"/>
      <c r="BS217" s="24"/>
      <c r="BT217" s="25"/>
    </row>
    <row r="218" spans="1:72" s="22" customFormat="1" ht="122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3"/>
      <c r="O218" s="23"/>
      <c r="P218" s="23"/>
      <c r="Q218" s="23"/>
      <c r="R218" s="23"/>
      <c r="S218" s="23"/>
      <c r="T218" s="23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0"/>
      <c r="BD218" s="23"/>
      <c r="BE218" s="23"/>
      <c r="BF218" s="20"/>
      <c r="BG218" s="20"/>
      <c r="BH218" s="23"/>
      <c r="BI218" s="20"/>
      <c r="BJ218" s="20"/>
      <c r="BK218" s="23"/>
      <c r="BL218" s="21"/>
      <c r="BM218" s="181"/>
      <c r="BN218" s="24"/>
      <c r="BO218" s="21"/>
      <c r="BP218" s="21"/>
      <c r="BQ218" s="23"/>
      <c r="BR218" s="23"/>
      <c r="BS218" s="24"/>
      <c r="BT218" s="25"/>
    </row>
    <row r="219" spans="1:72" s="22" customFormat="1" ht="122.2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3"/>
      <c r="O219" s="23"/>
      <c r="P219" s="23"/>
      <c r="Q219" s="23"/>
      <c r="R219" s="23"/>
      <c r="S219" s="23"/>
      <c r="T219" s="23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0"/>
      <c r="BD219" s="23"/>
      <c r="BE219" s="23"/>
      <c r="BF219" s="20"/>
      <c r="BG219" s="20"/>
      <c r="BH219" s="23"/>
      <c r="BI219" s="20"/>
      <c r="BJ219" s="20"/>
      <c r="BK219" s="23"/>
      <c r="BL219" s="21"/>
      <c r="BM219" s="181"/>
      <c r="BN219" s="24"/>
      <c r="BO219" s="21"/>
      <c r="BP219" s="21"/>
      <c r="BQ219" s="23"/>
      <c r="BR219" s="23"/>
      <c r="BS219" s="24"/>
      <c r="BT219" s="25"/>
    </row>
    <row r="220" spans="1:72" s="22" customFormat="1" ht="122.2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3"/>
      <c r="O220" s="23"/>
      <c r="P220" s="23"/>
      <c r="Q220" s="23"/>
      <c r="R220" s="23"/>
      <c r="S220" s="23"/>
      <c r="T220" s="23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0"/>
      <c r="BD220" s="23"/>
      <c r="BE220" s="23"/>
      <c r="BF220" s="20"/>
      <c r="BG220" s="20"/>
      <c r="BH220" s="23"/>
      <c r="BI220" s="20"/>
      <c r="BJ220" s="20"/>
      <c r="BK220" s="23"/>
      <c r="BL220" s="21"/>
      <c r="BM220" s="181"/>
      <c r="BN220" s="24"/>
      <c r="BO220" s="21"/>
      <c r="BP220" s="21"/>
      <c r="BQ220" s="23"/>
      <c r="BR220" s="23"/>
      <c r="BS220" s="24"/>
      <c r="BT220" s="25"/>
    </row>
    <row r="221" spans="1:72" s="22" customFormat="1" ht="122.2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3"/>
      <c r="O221" s="23"/>
      <c r="P221" s="23"/>
      <c r="Q221" s="23"/>
      <c r="R221" s="23"/>
      <c r="S221" s="23"/>
      <c r="T221" s="23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0"/>
      <c r="BD221" s="23"/>
      <c r="BE221" s="23"/>
      <c r="BF221" s="20"/>
      <c r="BG221" s="20"/>
      <c r="BH221" s="23"/>
      <c r="BI221" s="20"/>
      <c r="BJ221" s="20"/>
      <c r="BK221" s="23"/>
      <c r="BL221" s="21"/>
      <c r="BM221" s="181"/>
      <c r="BN221" s="24"/>
      <c r="BO221" s="21"/>
      <c r="BP221" s="21"/>
      <c r="BQ221" s="23"/>
      <c r="BR221" s="23"/>
      <c r="BS221" s="24"/>
      <c r="BT221" s="25"/>
    </row>
    <row r="222" spans="1:72" s="22" customFormat="1" ht="122.2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0"/>
      <c r="BD222" s="23"/>
      <c r="BE222" s="23"/>
      <c r="BF222" s="20"/>
      <c r="BG222" s="20"/>
      <c r="BH222" s="23"/>
      <c r="BI222" s="20"/>
      <c r="BJ222" s="20"/>
      <c r="BK222" s="23"/>
      <c r="BL222" s="21"/>
      <c r="BM222" s="181"/>
      <c r="BN222" s="24"/>
      <c r="BO222" s="21"/>
      <c r="BP222" s="21"/>
      <c r="BQ222" s="23"/>
      <c r="BR222" s="23"/>
      <c r="BS222" s="24"/>
      <c r="BT222" s="25"/>
    </row>
    <row r="223" spans="1:72" s="22" customFormat="1" ht="25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0"/>
      <c r="BD223" s="21"/>
      <c r="BE223" s="21"/>
      <c r="BF223" s="20"/>
      <c r="BG223" s="20"/>
      <c r="BH223" s="23"/>
      <c r="BI223" s="20"/>
      <c r="BJ223" s="20"/>
      <c r="BK223" s="23"/>
      <c r="BL223" s="21"/>
      <c r="BM223" s="181"/>
      <c r="BN223" s="24"/>
      <c r="BO223" s="21"/>
      <c r="BP223" s="21"/>
      <c r="BQ223" s="23"/>
      <c r="BR223" s="23"/>
      <c r="BS223" s="24"/>
      <c r="BT223" s="25"/>
    </row>
    <row r="224" spans="1:72" s="22" customFormat="1" ht="155.2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0"/>
      <c r="BD224" s="23"/>
      <c r="BE224" s="23"/>
      <c r="BF224" s="20"/>
      <c r="BG224" s="20"/>
      <c r="BH224" s="23"/>
      <c r="BI224" s="20"/>
      <c r="BJ224" s="20"/>
      <c r="BK224" s="23"/>
      <c r="BL224" s="21"/>
      <c r="BM224" s="181"/>
      <c r="BN224" s="24"/>
      <c r="BO224" s="21"/>
      <c r="BP224" s="21"/>
      <c r="BQ224" s="23"/>
      <c r="BR224" s="23"/>
      <c r="BS224" s="24"/>
      <c r="BT224" s="25"/>
    </row>
    <row r="225" spans="1:72" s="22" customFormat="1" ht="25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0"/>
      <c r="O225" s="20"/>
      <c r="P225" s="21"/>
      <c r="Q225" s="21"/>
      <c r="R225" s="21"/>
      <c r="S225" s="21"/>
      <c r="T225" s="20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0"/>
      <c r="BB225" s="21"/>
      <c r="BC225" s="210"/>
      <c r="BD225" s="21"/>
      <c r="BE225" s="21"/>
      <c r="BF225" s="20"/>
      <c r="BG225" s="20"/>
      <c r="BH225" s="23"/>
      <c r="BI225" s="20"/>
      <c r="BJ225" s="20"/>
      <c r="BK225" s="23"/>
      <c r="BL225" s="21"/>
      <c r="BM225" s="181"/>
      <c r="BN225" s="24"/>
      <c r="BO225" s="21"/>
      <c r="BP225" s="21"/>
      <c r="BQ225" s="23"/>
      <c r="BR225" s="23"/>
      <c r="BS225" s="24"/>
      <c r="BT225" s="25"/>
    </row>
    <row r="226" spans="1:72" s="22" customFormat="1" ht="162.7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0"/>
      <c r="O226" s="20"/>
      <c r="P226" s="20"/>
      <c r="Q226" s="20"/>
      <c r="R226" s="20"/>
      <c r="S226" s="20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0"/>
      <c r="BD226" s="23"/>
      <c r="BE226" s="23"/>
      <c r="BF226" s="20"/>
      <c r="BG226" s="20"/>
      <c r="BH226" s="23"/>
      <c r="BI226" s="20"/>
      <c r="BJ226" s="20"/>
      <c r="BK226" s="23"/>
      <c r="BL226" s="21"/>
      <c r="BM226" s="181"/>
      <c r="BN226" s="24"/>
      <c r="BO226" s="21"/>
      <c r="BP226" s="21"/>
      <c r="BQ226" s="23"/>
      <c r="BR226" s="23"/>
      <c r="BS226" s="24"/>
      <c r="BT226" s="25"/>
    </row>
    <row r="227" spans="1:72" s="22" customFormat="1" ht="162.7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0"/>
      <c r="BD227" s="23"/>
      <c r="BE227" s="23"/>
      <c r="BF227" s="20"/>
      <c r="BG227" s="20"/>
      <c r="BH227" s="23"/>
      <c r="BI227" s="20"/>
      <c r="BJ227" s="20"/>
      <c r="BK227" s="23"/>
      <c r="BL227" s="21"/>
      <c r="BM227" s="181"/>
      <c r="BN227" s="24"/>
      <c r="BO227" s="21"/>
      <c r="BP227" s="21"/>
      <c r="BQ227" s="23"/>
      <c r="BR227" s="23"/>
      <c r="BS227" s="24"/>
      <c r="BT227" s="25"/>
    </row>
    <row r="228" spans="1:72" s="22" customFormat="1" ht="294.7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3"/>
      <c r="O228" s="23"/>
      <c r="P228" s="23"/>
      <c r="Q228" s="23"/>
      <c r="R228" s="23"/>
      <c r="S228" s="23"/>
      <c r="T228" s="23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0"/>
      <c r="AH228" s="23"/>
      <c r="AI228" s="23"/>
      <c r="AJ228" s="21"/>
      <c r="AK228" s="210"/>
      <c r="AL228" s="23"/>
      <c r="AM228" s="23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0"/>
      <c r="BD228" s="23"/>
      <c r="BE228" s="23"/>
      <c r="BF228" s="20"/>
      <c r="BG228" s="20"/>
      <c r="BH228" s="23"/>
      <c r="BI228" s="20"/>
      <c r="BJ228" s="20"/>
      <c r="BK228" s="23"/>
      <c r="BL228" s="21"/>
      <c r="BM228" s="181"/>
      <c r="BN228" s="24"/>
      <c r="BO228" s="21"/>
      <c r="BP228" s="21"/>
      <c r="BQ228" s="23"/>
      <c r="BR228" s="23"/>
      <c r="BS228" s="24"/>
      <c r="BT228" s="25"/>
    </row>
    <row r="229" spans="1:72" s="22" customFormat="1" ht="142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3"/>
      <c r="O229" s="20"/>
      <c r="P229" s="23"/>
      <c r="Q229" s="23"/>
      <c r="R229" s="23"/>
      <c r="S229" s="23"/>
      <c r="T229" s="23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0"/>
      <c r="BD229" s="23"/>
      <c r="BE229" s="23"/>
      <c r="BF229" s="20"/>
      <c r="BG229" s="20"/>
      <c r="BH229" s="23"/>
      <c r="BI229" s="20"/>
      <c r="BJ229" s="20"/>
      <c r="BK229" s="23"/>
      <c r="BL229" s="21"/>
      <c r="BM229" s="181"/>
      <c r="BN229" s="24"/>
      <c r="BO229" s="21"/>
      <c r="BP229" s="21"/>
      <c r="BQ229" s="23"/>
      <c r="BR229" s="23"/>
      <c r="BS229" s="24"/>
      <c r="BT229" s="25"/>
    </row>
    <row r="230" spans="1:72" s="22" customFormat="1" ht="142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3"/>
      <c r="O230" s="23"/>
      <c r="P230" s="23"/>
      <c r="Q230" s="23"/>
      <c r="R230" s="23"/>
      <c r="S230" s="23"/>
      <c r="T230" s="23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0"/>
      <c r="BD230" s="23"/>
      <c r="BE230" s="23"/>
      <c r="BF230" s="20"/>
      <c r="BG230" s="20"/>
      <c r="BH230" s="23"/>
      <c r="BI230" s="20"/>
      <c r="BJ230" s="20"/>
      <c r="BK230" s="23"/>
      <c r="BL230" s="21"/>
      <c r="BM230" s="181"/>
      <c r="BN230" s="24"/>
      <c r="BO230" s="21"/>
      <c r="BP230" s="21"/>
      <c r="BQ230" s="23"/>
      <c r="BR230" s="23"/>
      <c r="BS230" s="24"/>
      <c r="BT230" s="25"/>
    </row>
    <row r="231" spans="1:72" s="22" customFormat="1" ht="187.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3"/>
      <c r="O231" s="23"/>
      <c r="P231" s="23"/>
      <c r="Q231" s="23"/>
      <c r="R231" s="23"/>
      <c r="S231" s="23"/>
      <c r="T231" s="23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0"/>
      <c r="AP231" s="23"/>
      <c r="AQ231" s="20"/>
      <c r="AR231" s="21"/>
      <c r="AS231" s="21"/>
      <c r="AT231" s="21"/>
      <c r="AU231" s="21"/>
      <c r="AV231" s="21"/>
      <c r="AW231" s="21"/>
      <c r="AX231" s="21"/>
      <c r="AY231" s="21"/>
      <c r="AZ231" s="21"/>
      <c r="BA231" s="20"/>
      <c r="BB231" s="23"/>
      <c r="BC231" s="20"/>
      <c r="BD231" s="23"/>
      <c r="BE231" s="20"/>
      <c r="BF231" s="20"/>
      <c r="BG231" s="20"/>
      <c r="BH231" s="23"/>
      <c r="BI231" s="20"/>
      <c r="BJ231" s="20"/>
      <c r="BK231" s="23"/>
      <c r="BL231" s="21"/>
      <c r="BM231" s="181"/>
      <c r="BN231" s="24"/>
      <c r="BO231" s="21"/>
      <c r="BP231" s="21"/>
      <c r="BQ231" s="23"/>
      <c r="BR231" s="23"/>
      <c r="BS231" s="24"/>
      <c r="BT231" s="25"/>
    </row>
    <row r="232" spans="1:72" s="22" customFormat="1" ht="187.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3"/>
      <c r="O232" s="23"/>
      <c r="P232" s="23"/>
      <c r="Q232" s="23"/>
      <c r="R232" s="23"/>
      <c r="S232" s="23"/>
      <c r="T232" s="23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0"/>
      <c r="BB232" s="20"/>
      <c r="BC232" s="210"/>
      <c r="BD232" s="182"/>
      <c r="BE232" s="20"/>
      <c r="BF232" s="20"/>
      <c r="BG232" s="20"/>
      <c r="BH232" s="23"/>
      <c r="BI232" s="20"/>
      <c r="BJ232" s="20"/>
      <c r="BK232" s="23"/>
      <c r="BL232" s="21"/>
      <c r="BM232" s="181"/>
      <c r="BN232" s="24"/>
      <c r="BO232" s="21"/>
      <c r="BP232" s="21"/>
      <c r="BQ232" s="23"/>
      <c r="BR232" s="23"/>
      <c r="BS232" s="24"/>
      <c r="BT232" s="25"/>
    </row>
    <row r="233" spans="1:72" s="22" customFormat="1" ht="187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0"/>
      <c r="O233" s="20"/>
      <c r="P233" s="20"/>
      <c r="Q233" s="20"/>
      <c r="R233" s="20"/>
      <c r="S233" s="20"/>
      <c r="T233" s="23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0"/>
      <c r="BB233" s="20"/>
      <c r="BC233" s="210"/>
      <c r="BD233" s="182"/>
      <c r="BE233" s="20"/>
      <c r="BF233" s="20"/>
      <c r="BG233" s="20"/>
      <c r="BH233" s="23"/>
      <c r="BI233" s="20"/>
      <c r="BJ233" s="20"/>
      <c r="BK233" s="23"/>
      <c r="BL233" s="21"/>
      <c r="BM233" s="181"/>
      <c r="BN233" s="24"/>
      <c r="BO233" s="21"/>
      <c r="BP233" s="21"/>
      <c r="BQ233" s="23"/>
      <c r="BR233" s="23"/>
      <c r="BS233" s="24"/>
      <c r="BT233" s="25"/>
    </row>
    <row r="234" spans="1:72" s="22" customFormat="1" ht="187.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3"/>
      <c r="O234" s="20"/>
      <c r="P234" s="23"/>
      <c r="Q234" s="23"/>
      <c r="R234" s="23"/>
      <c r="S234" s="23"/>
      <c r="T234" s="23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0"/>
      <c r="BD234" s="23"/>
      <c r="BE234" s="23"/>
      <c r="BF234" s="20"/>
      <c r="BG234" s="20"/>
      <c r="BH234" s="23"/>
      <c r="BI234" s="20"/>
      <c r="BJ234" s="20"/>
      <c r="BK234" s="23"/>
      <c r="BL234" s="21"/>
      <c r="BM234" s="181"/>
      <c r="BN234" s="24"/>
      <c r="BO234" s="21"/>
      <c r="BP234" s="21"/>
      <c r="BQ234" s="23"/>
      <c r="BR234" s="23"/>
      <c r="BS234" s="24"/>
      <c r="BT234" s="25"/>
    </row>
    <row r="235" spans="1:72" s="22" customFormat="1" ht="187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10"/>
      <c r="N235" s="23"/>
      <c r="O235" s="23"/>
      <c r="P235" s="23"/>
      <c r="Q235" s="23"/>
      <c r="R235" s="23"/>
      <c r="S235" s="23"/>
      <c r="T235" s="23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0"/>
      <c r="BD235" s="210"/>
      <c r="BE235" s="20"/>
      <c r="BF235" s="20"/>
      <c r="BG235" s="20"/>
      <c r="BH235" s="23"/>
      <c r="BI235" s="20"/>
      <c r="BJ235" s="20"/>
      <c r="BK235" s="23"/>
      <c r="BL235" s="21"/>
      <c r="BM235" s="181"/>
      <c r="BN235" s="24"/>
      <c r="BO235" s="21"/>
      <c r="BP235" s="21"/>
      <c r="BQ235" s="23"/>
      <c r="BR235" s="23"/>
      <c r="BS235" s="24"/>
      <c r="BT235" s="25"/>
    </row>
    <row r="236" spans="1:72" s="22" customFormat="1" ht="349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3"/>
      <c r="O236" s="23"/>
      <c r="P236" s="23"/>
      <c r="Q236" s="23"/>
      <c r="R236" s="23"/>
      <c r="S236" s="23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0"/>
      <c r="BD236" s="210"/>
      <c r="BE236" s="20"/>
      <c r="BF236" s="20"/>
      <c r="BG236" s="20"/>
      <c r="BH236" s="23"/>
      <c r="BI236" s="23"/>
      <c r="BJ236" s="20"/>
      <c r="BK236" s="23"/>
      <c r="BL236" s="21"/>
      <c r="BM236" s="181"/>
      <c r="BN236" s="24"/>
      <c r="BO236" s="21"/>
      <c r="BP236" s="21"/>
      <c r="BQ236" s="23"/>
      <c r="BR236" s="23"/>
      <c r="BS236" s="24"/>
      <c r="BT236" s="25"/>
    </row>
    <row r="237" spans="1:72" s="22" customFormat="1" ht="167.2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3"/>
      <c r="O237" s="23"/>
      <c r="P237" s="23"/>
      <c r="Q237" s="23"/>
      <c r="R237" s="23"/>
      <c r="S237" s="23"/>
      <c r="T237" s="23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181"/>
      <c r="AL237" s="21"/>
      <c r="AM237" s="21"/>
      <c r="AN237" s="21"/>
      <c r="AO237" s="21"/>
      <c r="AP237" s="21"/>
      <c r="AQ237" s="21"/>
      <c r="AR237" s="21"/>
      <c r="AS237" s="18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0"/>
      <c r="BD237" s="210"/>
      <c r="BE237" s="20"/>
      <c r="BF237" s="20"/>
      <c r="BG237" s="20"/>
      <c r="BH237" s="23"/>
      <c r="BI237" s="20"/>
      <c r="BJ237" s="20"/>
      <c r="BK237" s="23"/>
      <c r="BL237" s="21"/>
      <c r="BM237" s="181"/>
      <c r="BN237" s="24"/>
      <c r="BO237" s="21"/>
      <c r="BP237" s="21"/>
      <c r="BQ237" s="23"/>
      <c r="BR237" s="23"/>
      <c r="BS237" s="24"/>
      <c r="BT237" s="25"/>
    </row>
    <row r="238" spans="1:72" s="22" customFormat="1" ht="409.6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3"/>
      <c r="O238" s="23"/>
      <c r="P238" s="23"/>
      <c r="Q238" s="23"/>
      <c r="R238" s="23"/>
      <c r="S238" s="23"/>
      <c r="T238" s="23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0"/>
      <c r="AH238" s="23"/>
      <c r="AI238" s="20"/>
      <c r="AJ238" s="21"/>
      <c r="AK238" s="210"/>
      <c r="AL238" s="23"/>
      <c r="AM238" s="20"/>
      <c r="AN238" s="23"/>
      <c r="AO238" s="20"/>
      <c r="AP238" s="21"/>
      <c r="AQ238" s="21"/>
      <c r="AR238" s="21"/>
      <c r="AS238" s="210"/>
      <c r="AT238" s="23"/>
      <c r="AU238" s="21"/>
      <c r="AV238" s="21"/>
      <c r="AW238" s="21"/>
      <c r="AX238" s="21"/>
      <c r="AY238" s="21"/>
      <c r="AZ238" s="21"/>
      <c r="BA238" s="21"/>
      <c r="BB238" s="21"/>
      <c r="BC238" s="210"/>
      <c r="BD238" s="23"/>
      <c r="BE238" s="20"/>
      <c r="BF238" s="23"/>
      <c r="BG238" s="20"/>
      <c r="BH238" s="23"/>
      <c r="BI238" s="20"/>
      <c r="BJ238" s="23"/>
      <c r="BK238" s="23"/>
      <c r="BL238" s="21"/>
      <c r="BM238" s="181"/>
      <c r="BN238" s="24"/>
      <c r="BO238" s="21"/>
      <c r="BP238" s="21"/>
      <c r="BQ238" s="23"/>
      <c r="BR238" s="23"/>
      <c r="BS238" s="24"/>
      <c r="BT238" s="25"/>
    </row>
    <row r="239" spans="1:72" s="22" customFormat="1" ht="134.2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3"/>
      <c r="O239" s="20"/>
      <c r="P239" s="23"/>
      <c r="Q239" s="23"/>
      <c r="R239" s="23"/>
      <c r="S239" s="23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0"/>
      <c r="AH239" s="23"/>
      <c r="AI239" s="20"/>
      <c r="AJ239" s="21"/>
      <c r="AK239" s="210"/>
      <c r="AL239" s="20"/>
      <c r="AM239" s="20"/>
      <c r="AN239" s="21"/>
      <c r="AO239" s="21"/>
      <c r="AP239" s="21"/>
      <c r="AQ239" s="21"/>
      <c r="AR239" s="21"/>
      <c r="AS239" s="210"/>
      <c r="AT239" s="20"/>
      <c r="AU239" s="21"/>
      <c r="AV239" s="21"/>
      <c r="AW239" s="21"/>
      <c r="AX239" s="21"/>
      <c r="AY239" s="21"/>
      <c r="AZ239" s="21"/>
      <c r="BA239" s="21"/>
      <c r="BB239" s="21"/>
      <c r="BC239" s="210"/>
      <c r="BD239" s="23"/>
      <c r="BE239" s="20"/>
      <c r="BF239" s="23"/>
      <c r="BG239" s="20"/>
      <c r="BH239" s="23"/>
      <c r="BI239" s="20"/>
      <c r="BJ239" s="23"/>
      <c r="BK239" s="23"/>
      <c r="BL239" s="21"/>
      <c r="BM239" s="181"/>
      <c r="BN239" s="24"/>
      <c r="BO239" s="21"/>
      <c r="BP239" s="21"/>
      <c r="BQ239" s="23"/>
      <c r="BR239" s="23"/>
      <c r="BS239" s="24"/>
      <c r="BT239" s="25"/>
    </row>
    <row r="240" spans="1:72" s="22" customFormat="1" ht="134.2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3"/>
      <c r="O240" s="23"/>
      <c r="P240" s="23"/>
      <c r="Q240" s="23"/>
      <c r="R240" s="23"/>
      <c r="S240" s="23"/>
      <c r="T240" s="23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0"/>
      <c r="AH240" s="23"/>
      <c r="AI240" s="20"/>
      <c r="AJ240" s="21"/>
      <c r="AK240" s="210"/>
      <c r="AL240" s="20"/>
      <c r="AM240" s="20"/>
      <c r="AN240" s="21"/>
      <c r="AO240" s="21"/>
      <c r="AP240" s="21"/>
      <c r="AQ240" s="21"/>
      <c r="AR240" s="21"/>
      <c r="AS240" s="210"/>
      <c r="AT240" s="20"/>
      <c r="AU240" s="21"/>
      <c r="AV240" s="21"/>
      <c r="AW240" s="21"/>
      <c r="AX240" s="21"/>
      <c r="AY240" s="21"/>
      <c r="AZ240" s="21"/>
      <c r="BA240" s="21"/>
      <c r="BB240" s="21"/>
      <c r="BC240" s="210"/>
      <c r="BD240" s="23"/>
      <c r="BE240" s="20"/>
      <c r="BF240" s="23"/>
      <c r="BG240" s="20"/>
      <c r="BH240" s="23"/>
      <c r="BI240" s="20"/>
      <c r="BJ240" s="23"/>
      <c r="BK240" s="23"/>
      <c r="BL240" s="21"/>
      <c r="BM240" s="181"/>
      <c r="BN240" s="24"/>
      <c r="BO240" s="21"/>
      <c r="BP240" s="21"/>
      <c r="BQ240" s="23"/>
      <c r="BR240" s="23"/>
      <c r="BS240" s="24"/>
      <c r="BT240" s="25"/>
    </row>
    <row r="241" spans="1:72" s="22" customFormat="1" ht="134.2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0"/>
      <c r="O241" s="20"/>
      <c r="P241" s="23"/>
      <c r="Q241" s="23"/>
      <c r="R241" s="23"/>
      <c r="S241" s="23"/>
      <c r="T241" s="23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0"/>
      <c r="AH241" s="23"/>
      <c r="AI241" s="20"/>
      <c r="AJ241" s="21"/>
      <c r="AK241" s="210"/>
      <c r="AL241" s="20"/>
      <c r="AM241" s="20"/>
      <c r="AN241" s="21"/>
      <c r="AO241" s="21"/>
      <c r="AP241" s="21"/>
      <c r="AQ241" s="21"/>
      <c r="AR241" s="21"/>
      <c r="AS241" s="210"/>
      <c r="AT241" s="20"/>
      <c r="AU241" s="21"/>
      <c r="AV241" s="21"/>
      <c r="AW241" s="21"/>
      <c r="AX241" s="21"/>
      <c r="AY241" s="21"/>
      <c r="AZ241" s="21"/>
      <c r="BA241" s="21"/>
      <c r="BB241" s="21"/>
      <c r="BC241" s="210"/>
      <c r="BD241" s="23"/>
      <c r="BE241" s="20"/>
      <c r="BF241" s="23"/>
      <c r="BG241" s="20"/>
      <c r="BH241" s="23"/>
      <c r="BI241" s="20"/>
      <c r="BJ241" s="23"/>
      <c r="BK241" s="23"/>
      <c r="BL241" s="21"/>
      <c r="BM241" s="181"/>
      <c r="BN241" s="24"/>
      <c r="BO241" s="21"/>
      <c r="BP241" s="21"/>
      <c r="BQ241" s="23"/>
      <c r="BR241" s="23"/>
      <c r="BS241" s="24"/>
      <c r="BT241" s="25"/>
    </row>
    <row r="242" spans="1:72" s="22" customFormat="1" ht="134.2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3"/>
      <c r="O242" s="20"/>
      <c r="P242" s="20"/>
      <c r="Q242" s="20"/>
      <c r="R242" s="20"/>
      <c r="S242" s="20"/>
      <c r="T242" s="23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0"/>
      <c r="AH242" s="23"/>
      <c r="AI242" s="20"/>
      <c r="AJ242" s="21"/>
      <c r="AK242" s="210"/>
      <c r="AL242" s="20"/>
      <c r="AM242" s="20"/>
      <c r="AN242" s="21"/>
      <c r="AO242" s="21"/>
      <c r="AP242" s="21"/>
      <c r="AQ242" s="21"/>
      <c r="AR242" s="21"/>
      <c r="AS242" s="210"/>
      <c r="AT242" s="20"/>
      <c r="AU242" s="21"/>
      <c r="AV242" s="21"/>
      <c r="AW242" s="21"/>
      <c r="AX242" s="21"/>
      <c r="AY242" s="21"/>
      <c r="AZ242" s="21"/>
      <c r="BA242" s="21"/>
      <c r="BB242" s="21"/>
      <c r="BC242" s="210"/>
      <c r="BD242" s="23"/>
      <c r="BE242" s="20"/>
      <c r="BF242" s="23"/>
      <c r="BG242" s="20"/>
      <c r="BH242" s="23"/>
      <c r="BI242" s="20"/>
      <c r="BJ242" s="23"/>
      <c r="BK242" s="23"/>
      <c r="BL242" s="21"/>
      <c r="BM242" s="181"/>
      <c r="BN242" s="24"/>
      <c r="BO242" s="21"/>
      <c r="BP242" s="21"/>
      <c r="BQ242" s="23"/>
      <c r="BR242" s="23"/>
      <c r="BS242" s="24"/>
      <c r="BT242" s="25"/>
    </row>
    <row r="243" spans="1:72" s="22" customFormat="1" ht="134.2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3"/>
      <c r="O243" s="20"/>
      <c r="P243" s="23"/>
      <c r="Q243" s="23"/>
      <c r="R243" s="23"/>
      <c r="S243" s="23"/>
      <c r="T243" s="23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0"/>
      <c r="AH243" s="23"/>
      <c r="AI243" s="20"/>
      <c r="AJ243" s="21"/>
      <c r="AK243" s="210"/>
      <c r="AL243" s="20"/>
      <c r="AM243" s="20"/>
      <c r="AN243" s="21"/>
      <c r="AO243" s="21"/>
      <c r="AP243" s="21"/>
      <c r="AQ243" s="21"/>
      <c r="AR243" s="21"/>
      <c r="AS243" s="210"/>
      <c r="AT243" s="20"/>
      <c r="AU243" s="21"/>
      <c r="AV243" s="21"/>
      <c r="AW243" s="21"/>
      <c r="AX243" s="21"/>
      <c r="AY243" s="21"/>
      <c r="AZ243" s="21"/>
      <c r="BA243" s="21"/>
      <c r="BB243" s="21"/>
      <c r="BC243" s="210"/>
      <c r="BD243" s="23"/>
      <c r="BE243" s="20"/>
      <c r="BF243" s="23"/>
      <c r="BG243" s="20"/>
      <c r="BH243" s="23"/>
      <c r="BI243" s="20"/>
      <c r="BJ243" s="23"/>
      <c r="BK243" s="23"/>
      <c r="BL243" s="21"/>
      <c r="BM243" s="181"/>
      <c r="BN243" s="24"/>
      <c r="BO243" s="21"/>
      <c r="BP243" s="21"/>
      <c r="BQ243" s="23"/>
      <c r="BR243" s="23"/>
      <c r="BS243" s="24"/>
      <c r="BT243" s="25"/>
    </row>
    <row r="244" spans="1:72" s="22" customFormat="1" ht="409.6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3"/>
      <c r="O244" s="23"/>
      <c r="P244" s="23"/>
      <c r="Q244" s="23"/>
      <c r="R244" s="23"/>
      <c r="S244" s="23"/>
      <c r="T244" s="23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0"/>
      <c r="AH244" s="23"/>
      <c r="AI244" s="23"/>
      <c r="AJ244" s="21"/>
      <c r="AK244" s="210"/>
      <c r="AL244" s="23"/>
      <c r="AM244" s="23"/>
      <c r="AN244" s="21"/>
      <c r="AO244" s="21"/>
      <c r="AP244" s="21"/>
      <c r="AQ244" s="21"/>
      <c r="AR244" s="21"/>
      <c r="AS244" s="210"/>
      <c r="AT244" s="23"/>
      <c r="AU244" s="21"/>
      <c r="AV244" s="21"/>
      <c r="AW244" s="21"/>
      <c r="AX244" s="21"/>
      <c r="AY244" s="21"/>
      <c r="AZ244" s="21"/>
      <c r="BA244" s="21"/>
      <c r="BB244" s="21"/>
      <c r="BC244" s="210"/>
      <c r="BD244" s="23"/>
      <c r="BE244" s="23"/>
      <c r="BF244" s="20"/>
      <c r="BG244" s="20"/>
      <c r="BH244" s="23"/>
      <c r="BI244" s="20"/>
      <c r="BJ244" s="20"/>
      <c r="BK244" s="23"/>
      <c r="BL244" s="21"/>
      <c r="BM244" s="181"/>
      <c r="BN244" s="24"/>
      <c r="BO244" s="21"/>
      <c r="BP244" s="21"/>
      <c r="BQ244" s="23"/>
      <c r="BR244" s="23"/>
      <c r="BS244" s="24"/>
      <c r="BT244" s="25"/>
    </row>
    <row r="245" spans="1:72" s="22" customFormat="1" ht="134.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3"/>
      <c r="O245" s="23"/>
      <c r="P245" s="23"/>
      <c r="Q245" s="23"/>
      <c r="R245" s="23"/>
      <c r="S245" s="23"/>
      <c r="T245" s="23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0"/>
      <c r="BD245" s="210"/>
      <c r="BE245" s="20"/>
      <c r="BF245" s="20"/>
      <c r="BG245" s="20"/>
      <c r="BH245" s="23"/>
      <c r="BI245" s="20"/>
      <c r="BJ245" s="20"/>
      <c r="BK245" s="23"/>
      <c r="BL245" s="21"/>
      <c r="BM245" s="181"/>
      <c r="BN245" s="24"/>
      <c r="BO245" s="21"/>
      <c r="BP245" s="21"/>
      <c r="BQ245" s="23"/>
      <c r="BR245" s="23"/>
      <c r="BS245" s="24"/>
      <c r="BT245" s="25"/>
    </row>
    <row r="246" spans="1:72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3"/>
      <c r="O246" s="23"/>
      <c r="P246" s="23"/>
      <c r="Q246" s="23"/>
      <c r="R246" s="23"/>
      <c r="S246" s="23"/>
      <c r="T246" s="23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0"/>
      <c r="BD246" s="210"/>
      <c r="BE246" s="20"/>
      <c r="BF246" s="20"/>
      <c r="BG246" s="20"/>
      <c r="BH246" s="23"/>
      <c r="BI246" s="20"/>
      <c r="BJ246" s="20"/>
      <c r="BK246" s="23"/>
      <c r="BL246" s="21"/>
      <c r="BM246" s="181"/>
      <c r="BN246" s="24"/>
      <c r="BO246" s="21"/>
      <c r="BP246" s="21"/>
      <c r="BQ246" s="23"/>
      <c r="BR246" s="23"/>
      <c r="BS246" s="24"/>
      <c r="BT246" s="25"/>
    </row>
    <row r="247" spans="1:72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3"/>
      <c r="O247" s="20"/>
      <c r="P247" s="20"/>
      <c r="Q247" s="20"/>
      <c r="R247" s="20"/>
      <c r="S247" s="20"/>
      <c r="T247" s="23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0"/>
      <c r="BD247" s="210"/>
      <c r="BE247" s="20"/>
      <c r="BF247" s="20"/>
      <c r="BG247" s="20"/>
      <c r="BH247" s="23"/>
      <c r="BI247" s="20"/>
      <c r="BJ247" s="20"/>
      <c r="BK247" s="23"/>
      <c r="BL247" s="21"/>
      <c r="BM247" s="181"/>
      <c r="BN247" s="24"/>
      <c r="BO247" s="21"/>
      <c r="BP247" s="21"/>
      <c r="BQ247" s="23"/>
      <c r="BR247" s="23"/>
      <c r="BS247" s="24"/>
      <c r="BT247" s="25"/>
    </row>
    <row r="248" spans="1:72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3"/>
      <c r="O248" s="23"/>
      <c r="P248" s="23"/>
      <c r="Q248" s="23"/>
      <c r="R248" s="23"/>
      <c r="S248" s="23"/>
      <c r="T248" s="23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0"/>
      <c r="BD248" s="210"/>
      <c r="BE248" s="20"/>
      <c r="BF248" s="20"/>
      <c r="BG248" s="20"/>
      <c r="BH248" s="23"/>
      <c r="BI248" s="20"/>
      <c r="BJ248" s="20"/>
      <c r="BK248" s="23"/>
      <c r="BL248" s="21"/>
      <c r="BM248" s="181"/>
      <c r="BN248" s="24"/>
      <c r="BO248" s="21"/>
      <c r="BP248" s="21"/>
      <c r="BQ248" s="23"/>
      <c r="BR248" s="23"/>
      <c r="BS248" s="24"/>
      <c r="BT248" s="25"/>
    </row>
    <row r="249" spans="1:72" s="22" customFormat="1" ht="409.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3"/>
      <c r="O249" s="23"/>
      <c r="P249" s="23"/>
      <c r="Q249" s="23"/>
      <c r="R249" s="23"/>
      <c r="S249" s="23"/>
      <c r="T249" s="23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0"/>
      <c r="AJ249" s="23"/>
      <c r="AK249" s="20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0"/>
      <c r="BD249" s="23"/>
      <c r="BE249" s="23"/>
      <c r="BF249" s="20"/>
      <c r="BG249" s="20"/>
      <c r="BH249" s="23"/>
      <c r="BI249" s="20"/>
      <c r="BJ249" s="20"/>
      <c r="BK249" s="23"/>
      <c r="BL249" s="21"/>
      <c r="BM249" s="181"/>
      <c r="BN249" s="24"/>
      <c r="BO249" s="21"/>
      <c r="BP249" s="21"/>
      <c r="BQ249" s="23"/>
      <c r="BR249" s="23"/>
      <c r="BS249" s="24"/>
      <c r="BT249" s="25"/>
    </row>
    <row r="250" spans="1:72" s="22" customFormat="1" ht="132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0"/>
      <c r="O250" s="20"/>
      <c r="P250" s="23"/>
      <c r="Q250" s="23"/>
      <c r="R250" s="23"/>
      <c r="S250" s="23"/>
      <c r="T250" s="23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0"/>
      <c r="BD250" s="210"/>
      <c r="BE250" s="20"/>
      <c r="BF250" s="20"/>
      <c r="BG250" s="20"/>
      <c r="BH250" s="23"/>
      <c r="BI250" s="20"/>
      <c r="BJ250" s="20"/>
      <c r="BK250" s="23"/>
      <c r="BL250" s="21"/>
      <c r="BM250" s="181"/>
      <c r="BN250" s="24"/>
      <c r="BO250" s="21"/>
      <c r="BP250" s="21"/>
      <c r="BQ250" s="23"/>
      <c r="BR250" s="23"/>
      <c r="BS250" s="24"/>
      <c r="BT250" s="25"/>
    </row>
    <row r="251" spans="1:72" s="22" customFormat="1" ht="132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3"/>
      <c r="O251" s="23"/>
      <c r="P251" s="23"/>
      <c r="Q251" s="23"/>
      <c r="R251" s="23"/>
      <c r="S251" s="23"/>
      <c r="T251" s="23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0"/>
      <c r="BD251" s="210"/>
      <c r="BE251" s="20"/>
      <c r="BF251" s="20"/>
      <c r="BG251" s="20"/>
      <c r="BH251" s="23"/>
      <c r="BI251" s="20"/>
      <c r="BJ251" s="20"/>
      <c r="BK251" s="23"/>
      <c r="BL251" s="21"/>
      <c r="BM251" s="181"/>
      <c r="BN251" s="24"/>
      <c r="BO251" s="21"/>
      <c r="BP251" s="21"/>
      <c r="BQ251" s="23"/>
      <c r="BR251" s="23"/>
      <c r="BS251" s="24"/>
      <c r="BT251" s="25"/>
    </row>
    <row r="252" spans="1:72" s="22" customFormat="1" ht="409.6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3"/>
      <c r="O252" s="23"/>
      <c r="P252" s="23"/>
      <c r="Q252" s="23"/>
      <c r="R252" s="23"/>
      <c r="S252" s="23"/>
      <c r="T252" s="23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0"/>
      <c r="BD252" s="23"/>
      <c r="BE252" s="23"/>
      <c r="BF252" s="20"/>
      <c r="BG252" s="20"/>
      <c r="BH252" s="23"/>
      <c r="BI252" s="20"/>
      <c r="BJ252" s="20"/>
      <c r="BK252" s="23"/>
      <c r="BL252" s="21"/>
      <c r="BM252" s="181"/>
      <c r="BN252" s="24"/>
      <c r="BO252" s="21"/>
      <c r="BP252" s="21"/>
      <c r="BQ252" s="23"/>
      <c r="BR252" s="23"/>
      <c r="BS252" s="24"/>
      <c r="BT252" s="25"/>
    </row>
    <row r="253" spans="1:72" s="22" customFormat="1" ht="169.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3"/>
      <c r="O253" s="23"/>
      <c r="P253" s="23"/>
      <c r="Q253" s="23"/>
      <c r="R253" s="23"/>
      <c r="S253" s="23"/>
      <c r="T253" s="23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0"/>
      <c r="BD253" s="210"/>
      <c r="BE253" s="20"/>
      <c r="BF253" s="20"/>
      <c r="BG253" s="20"/>
      <c r="BH253" s="23"/>
      <c r="BI253" s="20"/>
      <c r="BJ253" s="20"/>
      <c r="BK253" s="23"/>
      <c r="BL253" s="21"/>
      <c r="BM253" s="181"/>
      <c r="BN253" s="24"/>
      <c r="BO253" s="21"/>
      <c r="BP253" s="21"/>
      <c r="BQ253" s="23"/>
      <c r="BR253" s="23"/>
      <c r="BS253" s="24"/>
      <c r="BT253" s="25"/>
    </row>
    <row r="254" spans="1:72" s="22" customFormat="1" ht="162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3"/>
      <c r="O254" s="23"/>
      <c r="P254" s="23"/>
      <c r="Q254" s="23"/>
      <c r="R254" s="23"/>
      <c r="S254" s="23"/>
      <c r="T254" s="23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0"/>
      <c r="BD254" s="210"/>
      <c r="BE254" s="20"/>
      <c r="BF254" s="20"/>
      <c r="BG254" s="20"/>
      <c r="BH254" s="23"/>
      <c r="BI254" s="20"/>
      <c r="BJ254" s="23"/>
      <c r="BK254" s="23"/>
      <c r="BL254" s="21"/>
      <c r="BM254" s="181"/>
      <c r="BN254" s="24"/>
      <c r="BO254" s="21"/>
      <c r="BP254" s="21"/>
      <c r="BQ254" s="23"/>
      <c r="BR254" s="23"/>
      <c r="BS254" s="24"/>
      <c r="BT254" s="25"/>
    </row>
    <row r="255" spans="1:72" s="22" customFormat="1" ht="162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3"/>
      <c r="O255" s="20"/>
      <c r="P255" s="23"/>
      <c r="Q255" s="23"/>
      <c r="R255" s="23"/>
      <c r="S255" s="23"/>
      <c r="T255" s="23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0"/>
      <c r="BD255" s="210"/>
      <c r="BE255" s="20"/>
      <c r="BF255" s="20"/>
      <c r="BG255" s="20"/>
      <c r="BH255" s="23"/>
      <c r="BI255" s="20"/>
      <c r="BJ255" s="20"/>
      <c r="BK255" s="23"/>
      <c r="BL255" s="21"/>
      <c r="BM255" s="181"/>
      <c r="BN255" s="24"/>
      <c r="BO255" s="21"/>
      <c r="BP255" s="21"/>
      <c r="BQ255" s="23"/>
      <c r="BR255" s="23"/>
      <c r="BS255" s="24"/>
      <c r="BT255" s="25"/>
    </row>
    <row r="256" spans="1:72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3"/>
      <c r="O256" s="23"/>
      <c r="P256" s="23"/>
      <c r="Q256" s="23"/>
      <c r="R256" s="23"/>
      <c r="S256" s="23"/>
      <c r="T256" s="23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0"/>
      <c r="BD256" s="23"/>
      <c r="BE256" s="23"/>
      <c r="BF256" s="20"/>
      <c r="BG256" s="20"/>
      <c r="BH256" s="23"/>
      <c r="BI256" s="20"/>
      <c r="BJ256" s="20"/>
      <c r="BK256" s="23"/>
      <c r="BL256" s="21"/>
      <c r="BM256" s="181"/>
      <c r="BN256" s="24"/>
      <c r="BO256" s="21"/>
      <c r="BP256" s="21"/>
      <c r="BQ256" s="23"/>
      <c r="BR256" s="23"/>
      <c r="BS256" s="24"/>
      <c r="BT256" s="25"/>
    </row>
    <row r="257" spans="1:72" s="22" customFormat="1" ht="154.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3"/>
      <c r="O257" s="23"/>
      <c r="P257" s="23"/>
      <c r="Q257" s="23"/>
      <c r="R257" s="23"/>
      <c r="S257" s="23"/>
      <c r="T257" s="23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0"/>
      <c r="BD257" s="210"/>
      <c r="BE257" s="20"/>
      <c r="BF257" s="20"/>
      <c r="BG257" s="20"/>
      <c r="BH257" s="23"/>
      <c r="BI257" s="20"/>
      <c r="BJ257" s="20"/>
      <c r="BK257" s="23"/>
      <c r="BL257" s="21"/>
      <c r="BM257" s="181"/>
      <c r="BN257" s="24"/>
      <c r="BO257" s="21"/>
      <c r="BP257" s="21"/>
      <c r="BQ257" s="23"/>
      <c r="BR257" s="23"/>
      <c r="BS257" s="24"/>
      <c r="BT257" s="25"/>
    </row>
    <row r="258" spans="1:72" s="22" customFormat="1" ht="186.7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3"/>
      <c r="O258" s="23"/>
      <c r="P258" s="23"/>
      <c r="Q258" s="23"/>
      <c r="R258" s="23"/>
      <c r="S258" s="23"/>
      <c r="T258" s="23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0"/>
      <c r="BD258" s="210"/>
      <c r="BE258" s="20"/>
      <c r="BF258" s="20"/>
      <c r="BG258" s="20"/>
      <c r="BH258" s="23"/>
      <c r="BI258" s="20"/>
      <c r="BJ258" s="20"/>
      <c r="BK258" s="23"/>
      <c r="BL258" s="21"/>
      <c r="BM258" s="181"/>
      <c r="BN258" s="24"/>
      <c r="BO258" s="21"/>
      <c r="BP258" s="21"/>
      <c r="BQ258" s="23"/>
      <c r="BR258" s="23"/>
      <c r="BS258" s="24"/>
      <c r="BT258" s="25"/>
    </row>
    <row r="259" spans="1:72" s="22" customFormat="1" ht="177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3"/>
      <c r="O259" s="23"/>
      <c r="P259" s="23"/>
      <c r="Q259" s="23"/>
      <c r="R259" s="23"/>
      <c r="S259" s="23"/>
      <c r="T259" s="23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0"/>
      <c r="BD259" s="23"/>
      <c r="BE259" s="23"/>
      <c r="BF259" s="20"/>
      <c r="BG259" s="20"/>
      <c r="BH259" s="23"/>
      <c r="BI259" s="20"/>
      <c r="BJ259" s="20"/>
      <c r="BK259" s="23"/>
      <c r="BL259" s="21"/>
      <c r="BM259" s="181"/>
      <c r="BN259" s="24"/>
      <c r="BO259" s="21"/>
      <c r="BP259" s="21"/>
      <c r="BQ259" s="23"/>
      <c r="BR259" s="23"/>
      <c r="BS259" s="24"/>
      <c r="BT259" s="25"/>
    </row>
    <row r="260" spans="1:72" s="22" customFormat="1" ht="177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3"/>
      <c r="O260" s="23"/>
      <c r="P260" s="23"/>
      <c r="Q260" s="23"/>
      <c r="R260" s="23"/>
      <c r="S260" s="23"/>
      <c r="T260" s="23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0"/>
      <c r="BD260" s="182"/>
      <c r="BE260" s="23"/>
      <c r="BF260" s="20"/>
      <c r="BG260" s="20"/>
      <c r="BH260" s="23"/>
      <c r="BI260" s="20"/>
      <c r="BJ260" s="20"/>
      <c r="BK260" s="23"/>
      <c r="BL260" s="21"/>
      <c r="BM260" s="181"/>
      <c r="BN260" s="24"/>
      <c r="BO260" s="21"/>
      <c r="BP260" s="21"/>
      <c r="BQ260" s="23"/>
      <c r="BR260" s="23"/>
      <c r="BS260" s="24"/>
      <c r="BT260" s="25"/>
    </row>
    <row r="261" spans="1:72" s="22" customFormat="1" ht="244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3"/>
      <c r="O261" s="23"/>
      <c r="P261" s="23"/>
      <c r="Q261" s="23"/>
      <c r="R261" s="23"/>
      <c r="S261" s="23"/>
      <c r="T261" s="23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183"/>
      <c r="BD261" s="23"/>
      <c r="BE261" s="23"/>
      <c r="BF261" s="20"/>
      <c r="BG261" s="20"/>
      <c r="BH261" s="23"/>
      <c r="BI261" s="20"/>
      <c r="BJ261" s="20"/>
      <c r="BK261" s="23"/>
      <c r="BL261" s="21"/>
      <c r="BM261" s="181"/>
      <c r="BN261" s="24"/>
      <c r="BO261" s="21"/>
      <c r="BP261" s="21"/>
      <c r="BQ261" s="23"/>
      <c r="BR261" s="23"/>
      <c r="BS261" s="24"/>
      <c r="BT261" s="25"/>
    </row>
    <row r="262" spans="1:72" s="22" customFormat="1" ht="244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3"/>
      <c r="O262" s="20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0"/>
      <c r="BD262" s="182"/>
      <c r="BE262" s="23"/>
      <c r="BF262" s="20"/>
      <c r="BG262" s="20"/>
      <c r="BH262" s="23"/>
      <c r="BI262" s="20"/>
      <c r="BJ262" s="20"/>
      <c r="BK262" s="23"/>
      <c r="BL262" s="21"/>
      <c r="BM262" s="181"/>
      <c r="BN262" s="24"/>
      <c r="BO262" s="21"/>
      <c r="BP262" s="21"/>
      <c r="BQ262" s="23"/>
      <c r="BR262" s="23"/>
      <c r="BS262" s="24"/>
      <c r="BT262" s="25"/>
    </row>
    <row r="263" spans="1:72" s="22" customFormat="1" ht="231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3"/>
      <c r="O263" s="23"/>
      <c r="P263" s="23"/>
      <c r="Q263" s="23"/>
      <c r="R263" s="23"/>
      <c r="S263" s="23"/>
      <c r="T263" s="23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0"/>
      <c r="BD263" s="23"/>
      <c r="BE263" s="23"/>
      <c r="BF263" s="20"/>
      <c r="BG263" s="20"/>
      <c r="BH263" s="23"/>
      <c r="BI263" s="20"/>
      <c r="BJ263" s="20"/>
      <c r="BK263" s="23"/>
      <c r="BL263" s="21"/>
      <c r="BM263" s="181"/>
      <c r="BN263" s="24"/>
      <c r="BO263" s="21"/>
      <c r="BP263" s="21"/>
      <c r="BQ263" s="23"/>
      <c r="BR263" s="23"/>
      <c r="BS263" s="24"/>
      <c r="BT263" s="25"/>
    </row>
    <row r="264" spans="1:72" s="22" customFormat="1" ht="231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0"/>
      <c r="O264" s="20"/>
      <c r="P264" s="20"/>
      <c r="Q264" s="21"/>
      <c r="R264" s="20"/>
      <c r="S264" s="21"/>
      <c r="T264" s="20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0"/>
      <c r="AP264" s="20"/>
      <c r="AQ264" s="20"/>
      <c r="AR264" s="21"/>
      <c r="AS264" s="21"/>
      <c r="AT264" s="21"/>
      <c r="AU264" s="21"/>
      <c r="AV264" s="21"/>
      <c r="AW264" s="21"/>
      <c r="AX264" s="21"/>
      <c r="AY264" s="21"/>
      <c r="AZ264" s="21"/>
      <c r="BA264" s="20"/>
      <c r="BB264" s="20"/>
      <c r="BC264" s="20"/>
      <c r="BD264" s="210"/>
      <c r="BE264" s="20"/>
      <c r="BF264" s="20"/>
      <c r="BG264" s="20"/>
      <c r="BH264" s="23"/>
      <c r="BI264" s="20"/>
      <c r="BJ264" s="20"/>
      <c r="BK264" s="23"/>
      <c r="BL264" s="21"/>
      <c r="BM264" s="181"/>
      <c r="BN264" s="24"/>
      <c r="BO264" s="21"/>
      <c r="BP264" s="21"/>
      <c r="BQ264" s="23"/>
      <c r="BR264" s="23"/>
      <c r="BS264" s="24"/>
      <c r="BT264" s="25"/>
    </row>
    <row r="265" spans="1:72" s="22" customFormat="1" ht="159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0"/>
      <c r="O265" s="20"/>
      <c r="P265" s="20"/>
      <c r="Q265" s="21"/>
      <c r="R265" s="20"/>
      <c r="S265" s="21"/>
      <c r="T265" s="20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0"/>
      <c r="BD265" s="210"/>
      <c r="BE265" s="20"/>
      <c r="BF265" s="20"/>
      <c r="BG265" s="20"/>
      <c r="BH265" s="23"/>
      <c r="BI265" s="20"/>
      <c r="BJ265" s="20"/>
      <c r="BK265" s="23"/>
      <c r="BL265" s="21"/>
      <c r="BM265" s="181"/>
      <c r="BN265" s="24"/>
      <c r="BO265" s="21"/>
      <c r="BP265" s="21"/>
      <c r="BQ265" s="23"/>
      <c r="BR265" s="23"/>
      <c r="BS265" s="24"/>
      <c r="BT265" s="25"/>
    </row>
    <row r="266" spans="1:72" s="22" customFormat="1" ht="159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0"/>
      <c r="BD266" s="210"/>
      <c r="BE266" s="20"/>
      <c r="BF266" s="20"/>
      <c r="BG266" s="20"/>
      <c r="BH266" s="23"/>
      <c r="BI266" s="20"/>
      <c r="BJ266" s="20"/>
      <c r="BK266" s="23"/>
      <c r="BL266" s="21"/>
      <c r="BM266" s="181"/>
      <c r="BN266" s="24"/>
      <c r="BO266" s="21"/>
      <c r="BP266" s="21"/>
      <c r="BQ266" s="23"/>
      <c r="BR266" s="23"/>
      <c r="BS266" s="24"/>
      <c r="BT266" s="25"/>
    </row>
    <row r="267" spans="1:72" s="22" customFormat="1" ht="408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0"/>
      <c r="AH267" s="20"/>
      <c r="AI267" s="20"/>
      <c r="AJ267" s="21"/>
      <c r="AK267" s="210"/>
      <c r="AL267" s="21"/>
      <c r="AM267" s="20"/>
      <c r="AN267" s="21"/>
      <c r="AO267" s="20"/>
      <c r="AP267" s="21"/>
      <c r="AQ267" s="21"/>
      <c r="AR267" s="21"/>
      <c r="AS267" s="210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0"/>
      <c r="BD267" s="21"/>
      <c r="BE267" s="20"/>
      <c r="BF267" s="20"/>
      <c r="BG267" s="20"/>
      <c r="BH267" s="23"/>
      <c r="BI267" s="20"/>
      <c r="BJ267" s="20"/>
      <c r="BK267" s="23"/>
      <c r="BL267" s="21"/>
      <c r="BM267" s="181"/>
      <c r="BN267" s="24"/>
      <c r="BO267" s="21"/>
      <c r="BP267" s="21"/>
      <c r="BQ267" s="23"/>
      <c r="BR267" s="23"/>
      <c r="BS267" s="24"/>
      <c r="BT267" s="25"/>
    </row>
    <row r="268" spans="1:72" s="22" customFormat="1" ht="138.7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0"/>
      <c r="O268" s="20"/>
      <c r="P268" s="21"/>
      <c r="Q268" s="21"/>
      <c r="R268" s="21"/>
      <c r="S268" s="21"/>
      <c r="T268" s="20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18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0"/>
      <c r="BD268" s="210"/>
      <c r="BE268" s="20"/>
      <c r="BF268" s="20"/>
      <c r="BG268" s="20"/>
      <c r="BH268" s="23"/>
      <c r="BI268" s="20"/>
      <c r="BJ268" s="20"/>
      <c r="BK268" s="23"/>
      <c r="BL268" s="21"/>
      <c r="BM268" s="181"/>
      <c r="BN268" s="24"/>
      <c r="BO268" s="21"/>
      <c r="BP268" s="21"/>
      <c r="BQ268" s="23"/>
      <c r="BR268" s="23"/>
      <c r="BS268" s="24"/>
      <c r="BT268" s="25"/>
    </row>
    <row r="269" spans="1:72" s="22" customFormat="1" ht="138.7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18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0"/>
      <c r="BD269" s="210"/>
      <c r="BE269" s="20"/>
      <c r="BF269" s="20"/>
      <c r="BG269" s="20"/>
      <c r="BH269" s="23"/>
      <c r="BI269" s="20"/>
      <c r="BJ269" s="20"/>
      <c r="BK269" s="23"/>
      <c r="BL269" s="21"/>
      <c r="BM269" s="181"/>
      <c r="BN269" s="24"/>
      <c r="BO269" s="21"/>
      <c r="BP269" s="21"/>
      <c r="BQ269" s="23"/>
      <c r="BR269" s="23"/>
      <c r="BS269" s="24"/>
      <c r="BT269" s="25"/>
    </row>
    <row r="270" spans="1:72" s="22" customFormat="1" ht="138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18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0"/>
      <c r="BD270" s="210"/>
      <c r="BE270" s="20"/>
      <c r="BF270" s="20"/>
      <c r="BG270" s="20"/>
      <c r="BH270" s="23"/>
      <c r="BI270" s="20"/>
      <c r="BJ270" s="20"/>
      <c r="BK270" s="23"/>
      <c r="BL270" s="21"/>
      <c r="BM270" s="181"/>
      <c r="BN270" s="24"/>
      <c r="BO270" s="21"/>
      <c r="BP270" s="21"/>
      <c r="BQ270" s="23"/>
      <c r="BR270" s="23"/>
      <c r="BS270" s="24"/>
      <c r="BT270" s="25"/>
    </row>
    <row r="271" spans="1:72" s="22" customFormat="1" ht="138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18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0"/>
      <c r="BD271" s="210"/>
      <c r="BE271" s="20"/>
      <c r="BF271" s="20"/>
      <c r="BG271" s="20"/>
      <c r="BH271" s="23"/>
      <c r="BI271" s="20"/>
      <c r="BJ271" s="20"/>
      <c r="BK271" s="23"/>
      <c r="BL271" s="21"/>
      <c r="BM271" s="181"/>
      <c r="BN271" s="24"/>
      <c r="BO271" s="21"/>
      <c r="BP271" s="21"/>
      <c r="BQ271" s="23"/>
      <c r="BR271" s="23"/>
      <c r="BS271" s="24"/>
      <c r="BT271" s="25"/>
    </row>
    <row r="272" spans="1:72" s="22" customFormat="1" ht="138.7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18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0"/>
      <c r="BD272" s="210"/>
      <c r="BE272" s="20"/>
      <c r="BF272" s="20"/>
      <c r="BG272" s="20"/>
      <c r="BH272" s="23"/>
      <c r="BI272" s="20"/>
      <c r="BJ272" s="20"/>
      <c r="BK272" s="23"/>
      <c r="BL272" s="21"/>
      <c r="BM272" s="181"/>
      <c r="BN272" s="24"/>
      <c r="BO272" s="21"/>
      <c r="BP272" s="21"/>
      <c r="BQ272" s="23"/>
      <c r="BR272" s="23"/>
      <c r="BS272" s="24"/>
      <c r="BT272" s="25"/>
    </row>
    <row r="273" spans="1:72" s="22" customFormat="1" ht="282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0"/>
      <c r="AH273" s="21"/>
      <c r="AI273" s="20"/>
      <c r="AJ273" s="21"/>
      <c r="AK273" s="210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0"/>
      <c r="BB273" s="20"/>
      <c r="BC273" s="20"/>
      <c r="BD273" s="23"/>
      <c r="BE273" s="23"/>
      <c r="BF273" s="20"/>
      <c r="BG273" s="20"/>
      <c r="BH273" s="21"/>
      <c r="BI273" s="20"/>
      <c r="BJ273" s="23"/>
      <c r="BK273" s="23"/>
      <c r="BL273" s="21"/>
      <c r="BM273" s="21"/>
      <c r="BN273" s="24"/>
      <c r="BO273" s="21"/>
      <c r="BP273" s="21"/>
      <c r="BQ273" s="23"/>
      <c r="BR273" s="23"/>
      <c r="BS273" s="24"/>
      <c r="BT273" s="25"/>
    </row>
    <row r="274" spans="1:72" s="22" customFormat="1" ht="137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0"/>
      <c r="BD274" s="23"/>
      <c r="BE274" s="23"/>
      <c r="BF274" s="20"/>
      <c r="BG274" s="20"/>
      <c r="BH274" s="23"/>
      <c r="BI274" s="20"/>
      <c r="BJ274" s="23"/>
      <c r="BK274" s="23"/>
      <c r="BL274" s="21"/>
      <c r="BM274" s="21"/>
      <c r="BN274" s="24"/>
      <c r="BO274" s="21"/>
      <c r="BP274" s="21"/>
      <c r="BQ274" s="23"/>
      <c r="BR274" s="23"/>
      <c r="BS274" s="24"/>
      <c r="BT274" s="25"/>
    </row>
    <row r="275" spans="1:72" s="22" customFormat="1" ht="122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0"/>
      <c r="BD275" s="23"/>
      <c r="BE275" s="23"/>
      <c r="BF275" s="20"/>
      <c r="BG275" s="20"/>
      <c r="BH275" s="23"/>
      <c r="BI275" s="20"/>
      <c r="BJ275" s="23"/>
      <c r="BK275" s="23"/>
      <c r="BL275" s="21"/>
      <c r="BM275" s="21"/>
      <c r="BN275" s="24"/>
      <c r="BO275" s="21"/>
      <c r="BP275" s="21"/>
      <c r="BQ275" s="23"/>
      <c r="BR275" s="23"/>
      <c r="BS275" s="24"/>
      <c r="BT275" s="25"/>
    </row>
    <row r="276" spans="1:72" s="22" customFormat="1" ht="122.2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9"/>
      <c r="M276" s="20"/>
      <c r="N276" s="20"/>
      <c r="O276" s="20"/>
      <c r="P276" s="20"/>
      <c r="Q276" s="20"/>
      <c r="R276" s="20"/>
      <c r="S276" s="20"/>
      <c r="T276" s="20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0"/>
      <c r="BD276" s="23"/>
      <c r="BE276" s="23"/>
      <c r="BF276" s="20"/>
      <c r="BG276" s="20"/>
      <c r="BH276" s="23"/>
      <c r="BI276" s="20"/>
      <c r="BJ276" s="23"/>
      <c r="BK276" s="23"/>
      <c r="BL276" s="21"/>
      <c r="BM276" s="21"/>
      <c r="BN276" s="24"/>
      <c r="BO276" s="21"/>
      <c r="BP276" s="21"/>
      <c r="BQ276" s="23"/>
      <c r="BR276" s="23"/>
      <c r="BS276" s="24"/>
      <c r="BT276" s="25"/>
    </row>
    <row r="277" spans="1:72" s="22" customFormat="1" ht="122.2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0"/>
      <c r="BD277" s="23"/>
      <c r="BE277" s="23"/>
      <c r="BF277" s="20"/>
      <c r="BG277" s="20"/>
      <c r="BH277" s="23"/>
      <c r="BI277" s="20"/>
      <c r="BJ277" s="23"/>
      <c r="BK277" s="23"/>
      <c r="BL277" s="21"/>
      <c r="BM277" s="21"/>
      <c r="BN277" s="24"/>
      <c r="BO277" s="21"/>
      <c r="BP277" s="21"/>
      <c r="BQ277" s="23"/>
      <c r="BR277" s="23"/>
      <c r="BS277" s="24"/>
      <c r="BT277" s="25"/>
    </row>
    <row r="278" spans="1:72" s="22" customFormat="1" ht="184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0"/>
      <c r="BD278" s="21"/>
      <c r="BE278" s="21"/>
      <c r="BF278" s="20"/>
      <c r="BG278" s="20"/>
      <c r="BH278" s="23"/>
      <c r="BI278" s="20"/>
      <c r="BJ278" s="23"/>
      <c r="BK278" s="23"/>
      <c r="BL278" s="21"/>
      <c r="BM278" s="21"/>
      <c r="BN278" s="24"/>
      <c r="BO278" s="21"/>
      <c r="BP278" s="21"/>
      <c r="BQ278" s="23"/>
      <c r="BR278" s="23"/>
      <c r="BS278" s="24"/>
      <c r="BT278" s="25"/>
    </row>
    <row r="279" spans="1:72" s="22" customFormat="1" ht="184.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0"/>
      <c r="BD279" s="23"/>
      <c r="BE279" s="23"/>
      <c r="BF279" s="20"/>
      <c r="BG279" s="20"/>
      <c r="BH279" s="23"/>
      <c r="BI279" s="20"/>
      <c r="BJ279" s="23"/>
      <c r="BK279" s="23"/>
      <c r="BL279" s="21"/>
      <c r="BM279" s="21"/>
      <c r="BN279" s="24"/>
      <c r="BO279" s="21"/>
      <c r="BP279" s="21"/>
      <c r="BQ279" s="23"/>
      <c r="BR279" s="23"/>
      <c r="BS279" s="24"/>
      <c r="BT279" s="25"/>
    </row>
    <row r="280" spans="1:72" s="22" customFormat="1" ht="409.6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3"/>
      <c r="O280" s="23"/>
      <c r="P280" s="23"/>
      <c r="Q280" s="23"/>
      <c r="R280" s="23"/>
      <c r="S280" s="23"/>
      <c r="T280" s="23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0"/>
      <c r="BD280" s="23"/>
      <c r="BE280" s="23"/>
      <c r="BF280" s="20"/>
      <c r="BG280" s="20"/>
      <c r="BH280" s="23"/>
      <c r="BI280" s="20"/>
      <c r="BJ280" s="20"/>
      <c r="BK280" s="23"/>
      <c r="BL280" s="21"/>
      <c r="BM280" s="21"/>
      <c r="BN280" s="24"/>
      <c r="BO280" s="21"/>
      <c r="BP280" s="21"/>
      <c r="BQ280" s="23"/>
      <c r="BR280" s="23"/>
      <c r="BS280" s="24"/>
      <c r="BT280" s="25"/>
    </row>
    <row r="281" spans="1:72" s="22" customFormat="1" ht="204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3"/>
      <c r="O281" s="20"/>
      <c r="P281" s="23"/>
      <c r="Q281" s="23"/>
      <c r="R281" s="23"/>
      <c r="S281" s="23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0"/>
      <c r="BD281" s="20"/>
      <c r="BE281" s="20"/>
      <c r="BF281" s="20"/>
      <c r="BG281" s="20"/>
      <c r="BH281" s="23"/>
      <c r="BI281" s="20"/>
      <c r="BJ281" s="20"/>
      <c r="BK281" s="23"/>
      <c r="BL281" s="21"/>
      <c r="BM281" s="21"/>
      <c r="BN281" s="24"/>
      <c r="BO281" s="21"/>
      <c r="BP281" s="21"/>
      <c r="BQ281" s="23"/>
      <c r="BR281" s="23"/>
      <c r="BS281" s="24"/>
      <c r="BT281" s="25"/>
    </row>
    <row r="282" spans="1:72" s="22" customFormat="1" ht="201.7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3"/>
      <c r="P282" s="23"/>
      <c r="Q282" s="23"/>
      <c r="R282" s="23"/>
      <c r="S282" s="23"/>
      <c r="T282" s="23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181"/>
      <c r="AL282" s="21"/>
      <c r="AM282" s="21"/>
      <c r="AN282" s="21"/>
      <c r="AO282" s="21"/>
      <c r="AP282" s="21"/>
      <c r="AQ282" s="21"/>
      <c r="AR282" s="21"/>
      <c r="AS282" s="181"/>
      <c r="AT282" s="21"/>
      <c r="AU282" s="181"/>
      <c r="AV282" s="21"/>
      <c r="AW282" s="21"/>
      <c r="AX282" s="21"/>
      <c r="AY282" s="21"/>
      <c r="AZ282" s="21"/>
      <c r="BA282" s="21"/>
      <c r="BB282" s="21"/>
      <c r="BC282" s="210"/>
      <c r="BD282" s="23"/>
      <c r="BE282" s="23"/>
      <c r="BF282" s="20"/>
      <c r="BG282" s="20"/>
      <c r="BH282" s="23"/>
      <c r="BI282" s="20"/>
      <c r="BJ282" s="20"/>
      <c r="BK282" s="23"/>
      <c r="BL282" s="21"/>
      <c r="BM282" s="21"/>
      <c r="BN282" s="24"/>
      <c r="BO282" s="21"/>
      <c r="BP282" s="21"/>
      <c r="BQ282" s="23"/>
      <c r="BR282" s="23"/>
      <c r="BS282" s="24"/>
      <c r="BT282" s="25"/>
    </row>
    <row r="283" spans="1:72" s="22" customFormat="1" ht="409.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0"/>
      <c r="AH283" s="21"/>
      <c r="AI283" s="21"/>
      <c r="AJ283" s="21"/>
      <c r="AK283" s="210"/>
      <c r="AL283" s="21"/>
      <c r="AM283" s="20"/>
      <c r="AN283" s="21"/>
      <c r="AO283" s="21"/>
      <c r="AP283" s="21"/>
      <c r="AQ283" s="21"/>
      <c r="AR283" s="21"/>
      <c r="AS283" s="210"/>
      <c r="AT283" s="21"/>
      <c r="AU283" s="181"/>
      <c r="AV283" s="21"/>
      <c r="AW283" s="21"/>
      <c r="AX283" s="21"/>
      <c r="AY283" s="21"/>
      <c r="AZ283" s="21"/>
      <c r="BA283" s="21"/>
      <c r="BB283" s="21"/>
      <c r="BC283" s="210"/>
      <c r="BD283" s="21"/>
      <c r="BE283" s="21"/>
      <c r="BF283" s="20"/>
      <c r="BG283" s="20"/>
      <c r="BH283" s="23"/>
      <c r="BI283" s="20"/>
      <c r="BJ283" s="20"/>
      <c r="BK283" s="23"/>
      <c r="BL283" s="21"/>
      <c r="BM283" s="21"/>
      <c r="BN283" s="24"/>
      <c r="BO283" s="21"/>
      <c r="BP283" s="21"/>
      <c r="BQ283" s="23"/>
      <c r="BR283" s="23"/>
      <c r="BS283" s="24"/>
      <c r="BT283" s="25"/>
    </row>
    <row r="284" spans="1:72" s="22" customFormat="1" ht="15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181"/>
      <c r="AL284" s="21"/>
      <c r="AM284" s="21"/>
      <c r="AN284" s="21"/>
      <c r="AO284" s="21"/>
      <c r="AP284" s="21"/>
      <c r="AQ284" s="21"/>
      <c r="AR284" s="21"/>
      <c r="AS284" s="181"/>
      <c r="AT284" s="21"/>
      <c r="AU284" s="181"/>
      <c r="AV284" s="21"/>
      <c r="AW284" s="21"/>
      <c r="AX284" s="21"/>
      <c r="AY284" s="21"/>
      <c r="AZ284" s="21"/>
      <c r="BA284" s="21"/>
      <c r="BB284" s="21"/>
      <c r="BC284" s="210"/>
      <c r="BD284" s="182"/>
      <c r="BE284" s="23"/>
      <c r="BF284" s="20"/>
      <c r="BG284" s="20"/>
      <c r="BH284" s="23"/>
      <c r="BI284" s="20"/>
      <c r="BJ284" s="20"/>
      <c r="BK284" s="23"/>
      <c r="BL284" s="21"/>
      <c r="BM284" s="21"/>
      <c r="BN284" s="24"/>
      <c r="BO284" s="21"/>
      <c r="BP284" s="21"/>
      <c r="BQ284" s="23"/>
      <c r="BR284" s="23"/>
      <c r="BS284" s="24"/>
      <c r="BT284" s="25"/>
    </row>
    <row r="285" spans="1:72" s="22" customFormat="1" ht="152.2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181"/>
      <c r="AL285" s="21"/>
      <c r="AM285" s="21"/>
      <c r="AN285" s="21"/>
      <c r="AO285" s="21"/>
      <c r="AP285" s="21"/>
      <c r="AQ285" s="21"/>
      <c r="AR285" s="21"/>
      <c r="AS285" s="181"/>
      <c r="AT285" s="21"/>
      <c r="AU285" s="181"/>
      <c r="AV285" s="21"/>
      <c r="AW285" s="21"/>
      <c r="AX285" s="21"/>
      <c r="AY285" s="21"/>
      <c r="AZ285" s="21"/>
      <c r="BA285" s="21"/>
      <c r="BB285" s="21"/>
      <c r="BC285" s="210"/>
      <c r="BD285" s="182"/>
      <c r="BE285" s="23"/>
      <c r="BF285" s="20"/>
      <c r="BG285" s="20"/>
      <c r="BH285" s="23"/>
      <c r="BI285" s="20"/>
      <c r="BJ285" s="20"/>
      <c r="BK285" s="23"/>
      <c r="BL285" s="21"/>
      <c r="BM285" s="21"/>
      <c r="BN285" s="24"/>
      <c r="BO285" s="21"/>
      <c r="BP285" s="21"/>
      <c r="BQ285" s="23"/>
      <c r="BR285" s="23"/>
      <c r="BS285" s="24"/>
      <c r="BT285" s="25"/>
    </row>
    <row r="286" spans="1:72" s="22" customFormat="1" ht="152.2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181"/>
      <c r="AL286" s="21"/>
      <c r="AM286" s="21"/>
      <c r="AN286" s="21"/>
      <c r="AO286" s="21"/>
      <c r="AP286" s="21"/>
      <c r="AQ286" s="21"/>
      <c r="AR286" s="21"/>
      <c r="AS286" s="181"/>
      <c r="AT286" s="21"/>
      <c r="AU286" s="181"/>
      <c r="AV286" s="21"/>
      <c r="AW286" s="21"/>
      <c r="AX286" s="21"/>
      <c r="AY286" s="21"/>
      <c r="AZ286" s="21"/>
      <c r="BA286" s="21"/>
      <c r="BB286" s="21"/>
      <c r="BC286" s="210"/>
      <c r="BD286" s="182"/>
      <c r="BE286" s="23"/>
      <c r="BF286" s="20"/>
      <c r="BG286" s="20"/>
      <c r="BH286" s="23"/>
      <c r="BI286" s="20"/>
      <c r="BJ286" s="20"/>
      <c r="BK286" s="23"/>
      <c r="BL286" s="21"/>
      <c r="BM286" s="21"/>
      <c r="BN286" s="24"/>
      <c r="BO286" s="21"/>
      <c r="BP286" s="21"/>
      <c r="BQ286" s="23"/>
      <c r="BR286" s="23"/>
      <c r="BS286" s="24"/>
      <c r="BT286" s="25"/>
    </row>
    <row r="287" spans="1:72" s="22" customFormat="1" ht="152.2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181"/>
      <c r="AL287" s="21"/>
      <c r="AM287" s="21"/>
      <c r="AN287" s="21"/>
      <c r="AO287" s="21"/>
      <c r="AP287" s="21"/>
      <c r="AQ287" s="21"/>
      <c r="AR287" s="21"/>
      <c r="AS287" s="181"/>
      <c r="AT287" s="21"/>
      <c r="AU287" s="181"/>
      <c r="AV287" s="21"/>
      <c r="AW287" s="21"/>
      <c r="AX287" s="21"/>
      <c r="AY287" s="21"/>
      <c r="AZ287" s="21"/>
      <c r="BA287" s="21"/>
      <c r="BB287" s="21"/>
      <c r="BC287" s="210"/>
      <c r="BD287" s="182"/>
      <c r="BE287" s="23"/>
      <c r="BF287" s="20"/>
      <c r="BG287" s="20"/>
      <c r="BH287" s="23"/>
      <c r="BI287" s="20"/>
      <c r="BJ287" s="20"/>
      <c r="BK287" s="23"/>
      <c r="BL287" s="21"/>
      <c r="BM287" s="21"/>
      <c r="BN287" s="24"/>
      <c r="BO287" s="21"/>
      <c r="BP287" s="21"/>
      <c r="BQ287" s="23"/>
      <c r="BR287" s="23"/>
      <c r="BS287" s="24"/>
      <c r="BT287" s="25"/>
    </row>
    <row r="288" spans="1:72" s="22" customFormat="1" ht="152.2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181"/>
      <c r="AL288" s="21"/>
      <c r="AM288" s="21"/>
      <c r="AN288" s="21"/>
      <c r="AO288" s="21"/>
      <c r="AP288" s="21"/>
      <c r="AQ288" s="21"/>
      <c r="AR288" s="21"/>
      <c r="AS288" s="181"/>
      <c r="AT288" s="21"/>
      <c r="AU288" s="181"/>
      <c r="AV288" s="21"/>
      <c r="AW288" s="21"/>
      <c r="AX288" s="21"/>
      <c r="AY288" s="21"/>
      <c r="AZ288" s="21"/>
      <c r="BA288" s="21"/>
      <c r="BB288" s="21"/>
      <c r="BC288" s="210"/>
      <c r="BD288" s="182"/>
      <c r="BE288" s="23"/>
      <c r="BF288" s="20"/>
      <c r="BG288" s="20"/>
      <c r="BH288" s="23"/>
      <c r="BI288" s="20"/>
      <c r="BJ288" s="20"/>
      <c r="BK288" s="23"/>
      <c r="BL288" s="21"/>
      <c r="BM288" s="21"/>
      <c r="BN288" s="24"/>
      <c r="BO288" s="21"/>
      <c r="BP288" s="21"/>
      <c r="BQ288" s="23"/>
      <c r="BR288" s="23"/>
      <c r="BS288" s="24"/>
      <c r="BT288" s="25"/>
    </row>
    <row r="289" spans="1:72" s="22" customFormat="1" ht="409.6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0"/>
      <c r="AH289" s="21"/>
      <c r="AI289" s="21"/>
      <c r="AJ289" s="21"/>
      <c r="AK289" s="210"/>
      <c r="AL289" s="21"/>
      <c r="AM289" s="21"/>
      <c r="AN289" s="21"/>
      <c r="AO289" s="21"/>
      <c r="AP289" s="21"/>
      <c r="AQ289" s="21"/>
      <c r="AR289" s="21"/>
      <c r="AS289" s="210"/>
      <c r="AT289" s="21"/>
      <c r="AU289" s="210"/>
      <c r="AV289" s="23"/>
      <c r="AW289" s="21"/>
      <c r="AX289" s="21"/>
      <c r="AY289" s="21"/>
      <c r="AZ289" s="21"/>
      <c r="BA289" s="21"/>
      <c r="BB289" s="21"/>
      <c r="BC289" s="210"/>
      <c r="BD289" s="21"/>
      <c r="BE289" s="21"/>
      <c r="BF289" s="20"/>
      <c r="BG289" s="20"/>
      <c r="BH289" s="23"/>
      <c r="BI289" s="20"/>
      <c r="BJ289" s="20"/>
      <c r="BK289" s="23"/>
      <c r="BL289" s="21"/>
      <c r="BM289" s="21"/>
      <c r="BN289" s="24"/>
      <c r="BO289" s="21"/>
      <c r="BP289" s="21"/>
      <c r="BQ289" s="23"/>
      <c r="BR289" s="23"/>
      <c r="BS289" s="24"/>
      <c r="BT289" s="25"/>
    </row>
    <row r="290" spans="1:72" s="22" customFormat="1" ht="152.2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0"/>
      <c r="AH290" s="23"/>
      <c r="AI290" s="20"/>
      <c r="AJ290" s="21"/>
      <c r="AK290" s="210"/>
      <c r="AL290" s="23"/>
      <c r="AM290" s="20"/>
      <c r="AN290" s="21"/>
      <c r="AO290" s="21"/>
      <c r="AP290" s="21"/>
      <c r="AQ290" s="21"/>
      <c r="AR290" s="21"/>
      <c r="AS290" s="210"/>
      <c r="AT290" s="23"/>
      <c r="AU290" s="210"/>
      <c r="AV290" s="23"/>
      <c r="AW290" s="21"/>
      <c r="AX290" s="21"/>
      <c r="AY290" s="21"/>
      <c r="AZ290" s="21"/>
      <c r="BA290" s="21"/>
      <c r="BB290" s="21"/>
      <c r="BC290" s="210"/>
      <c r="BD290" s="23"/>
      <c r="BE290" s="23"/>
      <c r="BF290" s="20"/>
      <c r="BG290" s="20"/>
      <c r="BH290" s="23"/>
      <c r="BI290" s="20"/>
      <c r="BJ290" s="20"/>
      <c r="BK290" s="23"/>
      <c r="BL290" s="21"/>
      <c r="BM290" s="21"/>
      <c r="BN290" s="24"/>
      <c r="BO290" s="21"/>
      <c r="BP290" s="21"/>
      <c r="BQ290" s="23"/>
      <c r="BR290" s="23"/>
      <c r="BS290" s="24"/>
      <c r="BT290" s="25"/>
    </row>
    <row r="291" spans="1:72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0"/>
      <c r="AH291" s="23"/>
      <c r="AI291" s="20"/>
      <c r="AJ291" s="21"/>
      <c r="AK291" s="210"/>
      <c r="AL291" s="23"/>
      <c r="AM291" s="20"/>
      <c r="AN291" s="21"/>
      <c r="AO291" s="21"/>
      <c r="AP291" s="21"/>
      <c r="AQ291" s="21"/>
      <c r="AR291" s="21"/>
      <c r="AS291" s="210"/>
      <c r="AT291" s="23"/>
      <c r="AU291" s="210"/>
      <c r="AV291" s="23"/>
      <c r="AW291" s="21"/>
      <c r="AX291" s="21"/>
      <c r="AY291" s="21"/>
      <c r="AZ291" s="21"/>
      <c r="BA291" s="21"/>
      <c r="BB291" s="21"/>
      <c r="BC291" s="210"/>
      <c r="BD291" s="23"/>
      <c r="BE291" s="23"/>
      <c r="BF291" s="20"/>
      <c r="BG291" s="20"/>
      <c r="BH291" s="23"/>
      <c r="BI291" s="20"/>
      <c r="BJ291" s="20"/>
      <c r="BK291" s="23"/>
      <c r="BL291" s="21"/>
      <c r="BM291" s="21"/>
      <c r="BN291" s="24"/>
      <c r="BO291" s="21"/>
      <c r="BP291" s="21"/>
      <c r="BQ291" s="23"/>
      <c r="BR291" s="23"/>
      <c r="BS291" s="24"/>
      <c r="BT291" s="25"/>
    </row>
    <row r="292" spans="1:72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0"/>
      <c r="AH292" s="23"/>
      <c r="AI292" s="20"/>
      <c r="AJ292" s="21"/>
      <c r="AK292" s="210"/>
      <c r="AL292" s="23"/>
      <c r="AM292" s="20"/>
      <c r="AN292" s="21"/>
      <c r="AO292" s="21"/>
      <c r="AP292" s="21"/>
      <c r="AQ292" s="21"/>
      <c r="AR292" s="21"/>
      <c r="AS292" s="210"/>
      <c r="AT292" s="23"/>
      <c r="AU292" s="210"/>
      <c r="AV292" s="23"/>
      <c r="AW292" s="21"/>
      <c r="AX292" s="21"/>
      <c r="AY292" s="21"/>
      <c r="AZ292" s="21"/>
      <c r="BA292" s="21"/>
      <c r="BB292" s="21"/>
      <c r="BC292" s="210"/>
      <c r="BD292" s="23"/>
      <c r="BE292" s="23"/>
      <c r="BF292" s="20"/>
      <c r="BG292" s="20"/>
      <c r="BH292" s="23"/>
      <c r="BI292" s="20"/>
      <c r="BJ292" s="20"/>
      <c r="BK292" s="23"/>
      <c r="BL292" s="21"/>
      <c r="BM292" s="21"/>
      <c r="BN292" s="24"/>
      <c r="BO292" s="21"/>
      <c r="BP292" s="21"/>
      <c r="BQ292" s="23"/>
      <c r="BR292" s="23"/>
      <c r="BS292" s="24"/>
      <c r="BT292" s="25"/>
    </row>
    <row r="293" spans="1:72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0"/>
      <c r="AH293" s="23"/>
      <c r="AI293" s="20"/>
      <c r="AJ293" s="21"/>
      <c r="AK293" s="210"/>
      <c r="AL293" s="23"/>
      <c r="AM293" s="20"/>
      <c r="AN293" s="21"/>
      <c r="AO293" s="21"/>
      <c r="AP293" s="21"/>
      <c r="AQ293" s="21"/>
      <c r="AR293" s="21"/>
      <c r="AS293" s="210"/>
      <c r="AT293" s="23"/>
      <c r="AU293" s="210"/>
      <c r="AV293" s="23"/>
      <c r="AW293" s="21"/>
      <c r="AX293" s="21"/>
      <c r="AY293" s="21"/>
      <c r="AZ293" s="21"/>
      <c r="BA293" s="21"/>
      <c r="BB293" s="21"/>
      <c r="BC293" s="210"/>
      <c r="BD293" s="23"/>
      <c r="BE293" s="23"/>
      <c r="BF293" s="20"/>
      <c r="BG293" s="20"/>
      <c r="BH293" s="23"/>
      <c r="BI293" s="20"/>
      <c r="BJ293" s="20"/>
      <c r="BK293" s="23"/>
      <c r="BL293" s="21"/>
      <c r="BM293" s="21"/>
      <c r="BN293" s="24"/>
      <c r="BO293" s="21"/>
      <c r="BP293" s="21"/>
      <c r="BQ293" s="23"/>
      <c r="BR293" s="23"/>
      <c r="BS293" s="24"/>
      <c r="BT293" s="25"/>
    </row>
    <row r="294" spans="1:72" s="22" customFormat="1" ht="349.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3"/>
      <c r="O294" s="20"/>
      <c r="P294" s="23"/>
      <c r="Q294" s="23"/>
      <c r="R294" s="23"/>
      <c r="S294" s="23"/>
      <c r="T294" s="23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0"/>
      <c r="AH294" s="23"/>
      <c r="AI294" s="23"/>
      <c r="AJ294" s="21"/>
      <c r="AK294" s="210"/>
      <c r="AL294" s="20"/>
      <c r="AM294" s="20"/>
      <c r="AN294" s="21"/>
      <c r="AO294" s="21"/>
      <c r="AP294" s="21"/>
      <c r="AQ294" s="21"/>
      <c r="AR294" s="21"/>
      <c r="AS294" s="210"/>
      <c r="AT294" s="23"/>
      <c r="AU294" s="210"/>
      <c r="AV294" s="20"/>
      <c r="AW294" s="21"/>
      <c r="AX294" s="21"/>
      <c r="AY294" s="21"/>
      <c r="AZ294" s="21"/>
      <c r="BA294" s="21"/>
      <c r="BB294" s="21"/>
      <c r="BC294" s="210"/>
      <c r="BD294" s="23"/>
      <c r="BE294" s="23"/>
      <c r="BF294" s="20"/>
      <c r="BG294" s="20"/>
      <c r="BH294" s="23"/>
      <c r="BI294" s="20"/>
      <c r="BJ294" s="20"/>
      <c r="BK294" s="23"/>
      <c r="BL294" s="21"/>
      <c r="BM294" s="21"/>
      <c r="BN294" s="24"/>
      <c r="BO294" s="21"/>
      <c r="BP294" s="21"/>
      <c r="BQ294" s="23"/>
      <c r="BR294" s="23"/>
      <c r="BS294" s="24"/>
      <c r="BT294" s="25"/>
    </row>
    <row r="295" spans="1:72" s="22" customFormat="1" ht="237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0"/>
      <c r="O295" s="20"/>
      <c r="P295" s="23"/>
      <c r="Q295" s="23"/>
      <c r="R295" s="20"/>
      <c r="S295" s="23"/>
      <c r="T295" s="23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0"/>
      <c r="BD295" s="182"/>
      <c r="BE295" s="23"/>
      <c r="BF295" s="20"/>
      <c r="BG295" s="20"/>
      <c r="BH295" s="23"/>
      <c r="BI295" s="20"/>
      <c r="BJ295" s="20"/>
      <c r="BK295" s="23"/>
      <c r="BL295" s="21"/>
      <c r="BM295" s="21"/>
      <c r="BN295" s="24"/>
      <c r="BO295" s="21"/>
      <c r="BP295" s="21"/>
      <c r="BQ295" s="23"/>
      <c r="BR295" s="23"/>
      <c r="BS295" s="24"/>
      <c r="BT295" s="25"/>
    </row>
    <row r="296" spans="1:72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3"/>
      <c r="O296" s="23"/>
      <c r="P296" s="23"/>
      <c r="Q296" s="23"/>
      <c r="R296" s="23"/>
      <c r="S296" s="23"/>
      <c r="T296" s="23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0"/>
      <c r="BB296" s="20"/>
      <c r="BC296" s="210"/>
      <c r="BD296" s="23"/>
      <c r="BE296" s="23"/>
      <c r="BF296" s="20"/>
      <c r="BG296" s="20"/>
      <c r="BH296" s="23"/>
      <c r="BI296" s="20"/>
      <c r="BJ296" s="20"/>
      <c r="BK296" s="23"/>
      <c r="BL296" s="21"/>
      <c r="BM296" s="21"/>
      <c r="BN296" s="24"/>
      <c r="BO296" s="21"/>
      <c r="BP296" s="21"/>
      <c r="BQ296" s="23"/>
      <c r="BR296" s="23"/>
      <c r="BS296" s="24"/>
      <c r="BT296" s="25"/>
    </row>
    <row r="297" spans="1:72" s="22" customFormat="1" ht="180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0"/>
      <c r="BD297" s="21"/>
      <c r="BE297" s="21"/>
      <c r="BF297" s="20"/>
      <c r="BG297" s="20"/>
      <c r="BH297" s="23"/>
      <c r="BI297" s="20"/>
      <c r="BJ297" s="20"/>
      <c r="BK297" s="23"/>
      <c r="BL297" s="21"/>
      <c r="BM297" s="21"/>
      <c r="BN297" s="24"/>
      <c r="BO297" s="21"/>
      <c r="BP297" s="21"/>
      <c r="BQ297" s="23"/>
      <c r="BR297" s="23"/>
      <c r="BS297" s="24"/>
      <c r="BT297" s="25"/>
    </row>
    <row r="298" spans="1:72" s="22" customFormat="1" ht="180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0"/>
      <c r="BD298" s="182"/>
      <c r="BE298" s="23"/>
      <c r="BF298" s="20"/>
      <c r="BG298" s="20"/>
      <c r="BH298" s="23"/>
      <c r="BI298" s="20"/>
      <c r="BJ298" s="20"/>
      <c r="BK298" s="23"/>
      <c r="BL298" s="21"/>
      <c r="BM298" s="21"/>
      <c r="BN298" s="24"/>
      <c r="BO298" s="21"/>
      <c r="BP298" s="21"/>
      <c r="BQ298" s="23"/>
      <c r="BR298" s="23"/>
      <c r="BS298" s="24"/>
      <c r="BT298" s="25"/>
    </row>
    <row r="299" spans="1:72" s="22" customFormat="1" ht="180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0"/>
      <c r="BD299" s="21"/>
      <c r="BE299" s="20"/>
      <c r="BF299" s="20"/>
      <c r="BG299" s="20"/>
      <c r="BH299" s="23"/>
      <c r="BI299" s="20"/>
      <c r="BJ299" s="20"/>
      <c r="BK299" s="23"/>
      <c r="BL299" s="21"/>
      <c r="BM299" s="21"/>
      <c r="BN299" s="24"/>
      <c r="BO299" s="21"/>
      <c r="BP299" s="21"/>
      <c r="BQ299" s="23"/>
      <c r="BR299" s="23"/>
      <c r="BS299" s="24"/>
      <c r="BT299" s="25"/>
    </row>
    <row r="300" spans="1:72" s="22" customFormat="1" ht="180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0"/>
      <c r="BD300" s="182"/>
      <c r="BE300" s="23"/>
      <c r="BF300" s="20"/>
      <c r="BG300" s="20"/>
      <c r="BH300" s="23"/>
      <c r="BI300" s="20"/>
      <c r="BJ300" s="20"/>
      <c r="BK300" s="23"/>
      <c r="BL300" s="21"/>
      <c r="BM300" s="21"/>
      <c r="BN300" s="24"/>
      <c r="BO300" s="21"/>
      <c r="BP300" s="21"/>
      <c r="BQ300" s="23"/>
      <c r="BR300" s="23"/>
      <c r="BS300" s="24"/>
      <c r="BT300" s="25"/>
    </row>
    <row r="301" spans="1:72" s="22" customFormat="1" ht="40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0"/>
      <c r="BD301" s="21"/>
      <c r="BE301" s="21"/>
      <c r="BF301" s="20"/>
      <c r="BG301" s="20"/>
      <c r="BH301" s="23"/>
      <c r="BI301" s="20"/>
      <c r="BJ301" s="20"/>
      <c r="BK301" s="23"/>
      <c r="BL301" s="21"/>
      <c r="BM301" s="21"/>
      <c r="BN301" s="24"/>
      <c r="BO301" s="21"/>
      <c r="BP301" s="21"/>
      <c r="BQ301" s="23"/>
      <c r="BR301" s="23"/>
      <c r="BS301" s="24"/>
      <c r="BT301" s="25"/>
    </row>
    <row r="302" spans="1:72" s="22" customFormat="1" ht="144.7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0"/>
      <c r="BD302" s="182"/>
      <c r="BE302" s="23"/>
      <c r="BF302" s="20"/>
      <c r="BG302" s="20"/>
      <c r="BH302" s="23"/>
      <c r="BI302" s="20"/>
      <c r="BJ302" s="20"/>
      <c r="BK302" s="23"/>
      <c r="BL302" s="21"/>
      <c r="BM302" s="21"/>
      <c r="BN302" s="24"/>
      <c r="BO302" s="21"/>
      <c r="BP302" s="21"/>
      <c r="BQ302" s="23"/>
      <c r="BR302" s="23"/>
      <c r="BS302" s="24"/>
      <c r="BT302" s="25"/>
    </row>
    <row r="303" spans="1:72" s="22" customFormat="1" ht="336.7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3"/>
      <c r="O303" s="20"/>
      <c r="P303" s="23"/>
      <c r="Q303" s="23"/>
      <c r="R303" s="23"/>
      <c r="S303" s="23"/>
      <c r="T303" s="23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0"/>
      <c r="BD303" s="182"/>
      <c r="BE303" s="23"/>
      <c r="BF303" s="20"/>
      <c r="BG303" s="20"/>
      <c r="BH303" s="23"/>
      <c r="BI303" s="20"/>
      <c r="BJ303" s="20"/>
      <c r="BK303" s="23"/>
      <c r="BL303" s="21"/>
      <c r="BM303" s="21"/>
      <c r="BN303" s="24"/>
      <c r="BO303" s="21"/>
      <c r="BP303" s="21"/>
      <c r="BQ303" s="23"/>
      <c r="BR303" s="23"/>
      <c r="BS303" s="24"/>
      <c r="BT303" s="25"/>
    </row>
    <row r="304" spans="1:72" s="22" customFormat="1" ht="22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0"/>
      <c r="BB304" s="20"/>
      <c r="BC304" s="20"/>
      <c r="BD304" s="182"/>
      <c r="BE304" s="23"/>
      <c r="BF304" s="20"/>
      <c r="BG304" s="20"/>
      <c r="BH304" s="23"/>
      <c r="BI304" s="20"/>
      <c r="BJ304" s="20"/>
      <c r="BK304" s="23"/>
      <c r="BL304" s="21"/>
      <c r="BM304" s="21"/>
      <c r="BN304" s="24"/>
      <c r="BO304" s="21"/>
      <c r="BP304" s="21"/>
      <c r="BQ304" s="23"/>
      <c r="BR304" s="23"/>
      <c r="BS304" s="24"/>
      <c r="BT304" s="25"/>
    </row>
    <row r="305" spans="1:72" s="22" customFormat="1" ht="2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0"/>
      <c r="BD305" s="182"/>
      <c r="BE305" s="23"/>
      <c r="BF305" s="20"/>
      <c r="BG305" s="20"/>
      <c r="BH305" s="23"/>
      <c r="BI305" s="20"/>
      <c r="BJ305" s="20"/>
      <c r="BK305" s="23"/>
      <c r="BL305" s="21"/>
      <c r="BM305" s="21"/>
      <c r="BN305" s="24"/>
      <c r="BO305" s="21"/>
      <c r="BP305" s="21"/>
      <c r="BQ305" s="23"/>
      <c r="BR305" s="23"/>
      <c r="BS305" s="24"/>
      <c r="BT305" s="25"/>
    </row>
    <row r="306" spans="1:72" s="22" customFormat="1" ht="229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0"/>
      <c r="BD306" s="21"/>
      <c r="BE306" s="21"/>
      <c r="BF306" s="20"/>
      <c r="BG306" s="20"/>
      <c r="BH306" s="23"/>
      <c r="BI306" s="20"/>
      <c r="BJ306" s="20"/>
      <c r="BK306" s="23"/>
      <c r="BL306" s="21"/>
      <c r="BM306" s="21"/>
      <c r="BN306" s="24"/>
      <c r="BO306" s="21"/>
      <c r="BP306" s="21"/>
      <c r="BQ306" s="23"/>
      <c r="BR306" s="23"/>
      <c r="BS306" s="24"/>
      <c r="BT306" s="25"/>
    </row>
    <row r="307" spans="1:72" s="22" customFormat="1" ht="152.2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181"/>
      <c r="AL307" s="21"/>
      <c r="AM307" s="21"/>
      <c r="AN307" s="21"/>
      <c r="AO307" s="21"/>
      <c r="AP307" s="21"/>
      <c r="AQ307" s="21"/>
      <c r="AR307" s="21"/>
      <c r="AS307" s="18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0"/>
      <c r="BD307" s="182"/>
      <c r="BE307" s="23"/>
      <c r="BF307" s="20"/>
      <c r="BG307" s="20"/>
      <c r="BH307" s="23"/>
      <c r="BI307" s="20"/>
      <c r="BJ307" s="20"/>
      <c r="BK307" s="23"/>
      <c r="BL307" s="21"/>
      <c r="BM307" s="21"/>
      <c r="BN307" s="24"/>
      <c r="BO307" s="21"/>
      <c r="BP307" s="21"/>
      <c r="BQ307" s="23"/>
      <c r="BR307" s="23"/>
      <c r="BS307" s="24"/>
      <c r="BT307" s="25"/>
    </row>
    <row r="308" spans="1:72" s="22" customFormat="1" ht="249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0"/>
      <c r="AH308" s="23"/>
      <c r="AI308" s="23"/>
      <c r="AJ308" s="21"/>
      <c r="AK308" s="210"/>
      <c r="AL308" s="23"/>
      <c r="AM308" s="20"/>
      <c r="AN308" s="21"/>
      <c r="AO308" s="21"/>
      <c r="AP308" s="21"/>
      <c r="AQ308" s="21"/>
      <c r="AR308" s="21"/>
      <c r="AS308" s="210"/>
      <c r="AT308" s="23"/>
      <c r="AU308" s="21"/>
      <c r="AV308" s="21"/>
      <c r="AW308" s="21"/>
      <c r="AX308" s="21"/>
      <c r="AY308" s="21"/>
      <c r="AZ308" s="21"/>
      <c r="BA308" s="21"/>
      <c r="BB308" s="21"/>
      <c r="BC308" s="210"/>
      <c r="BD308" s="21"/>
      <c r="BE308" s="21"/>
      <c r="BF308" s="20"/>
      <c r="BG308" s="20"/>
      <c r="BH308" s="23"/>
      <c r="BI308" s="20"/>
      <c r="BJ308" s="20"/>
      <c r="BK308" s="23"/>
      <c r="BL308" s="21"/>
      <c r="BM308" s="21"/>
      <c r="BN308" s="24"/>
      <c r="BO308" s="21"/>
      <c r="BP308" s="21"/>
      <c r="BQ308" s="23"/>
      <c r="BR308" s="23"/>
      <c r="BS308" s="24"/>
      <c r="BT308" s="25"/>
    </row>
    <row r="309" spans="1:72" s="22" customFormat="1" ht="249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0"/>
      <c r="AH309" s="23"/>
      <c r="AI309" s="23"/>
      <c r="AJ309" s="21"/>
      <c r="AK309" s="210"/>
      <c r="AL309" s="23"/>
      <c r="AM309" s="20"/>
      <c r="AN309" s="21"/>
      <c r="AO309" s="21"/>
      <c r="AP309" s="21"/>
      <c r="AQ309" s="21"/>
      <c r="AR309" s="21"/>
      <c r="AS309" s="210"/>
      <c r="AT309" s="23"/>
      <c r="AU309" s="21"/>
      <c r="AV309" s="21"/>
      <c r="AW309" s="21"/>
      <c r="AX309" s="21"/>
      <c r="AY309" s="21"/>
      <c r="AZ309" s="21"/>
      <c r="BA309" s="21"/>
      <c r="BB309" s="21"/>
      <c r="BC309" s="210"/>
      <c r="BD309" s="182"/>
      <c r="BE309" s="23"/>
      <c r="BF309" s="20"/>
      <c r="BG309" s="20"/>
      <c r="BH309" s="23"/>
      <c r="BI309" s="20"/>
      <c r="BJ309" s="20"/>
      <c r="BK309" s="23"/>
      <c r="BL309" s="21"/>
      <c r="BM309" s="21"/>
      <c r="BN309" s="24"/>
      <c r="BO309" s="21"/>
      <c r="BP309" s="21"/>
      <c r="BQ309" s="23"/>
      <c r="BR309" s="23"/>
      <c r="BS309" s="24"/>
      <c r="BT309" s="25"/>
    </row>
    <row r="310" spans="1:72" s="22" customFormat="1" ht="234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0"/>
      <c r="BD310" s="21"/>
      <c r="BE310" s="21"/>
      <c r="BF310" s="20"/>
      <c r="BG310" s="20"/>
      <c r="BH310" s="23"/>
      <c r="BI310" s="20"/>
      <c r="BJ310" s="20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147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0"/>
      <c r="BD311" s="182"/>
      <c r="BE311" s="23"/>
      <c r="BF311" s="20"/>
      <c r="BG311" s="20"/>
      <c r="BH311" s="23"/>
      <c r="BI311" s="20"/>
      <c r="BJ311" s="20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409.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0"/>
      <c r="BD312" s="21"/>
      <c r="BE312" s="21"/>
      <c r="BF312" s="20"/>
      <c r="BG312" s="20"/>
      <c r="BH312" s="23"/>
      <c r="BI312" s="20"/>
      <c r="BJ312" s="20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152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0"/>
      <c r="BD313" s="182"/>
      <c r="BE313" s="23"/>
      <c r="BF313" s="20"/>
      <c r="BG313" s="20"/>
      <c r="BH313" s="23"/>
      <c r="BI313" s="20"/>
      <c r="BJ313" s="20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409.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0"/>
      <c r="BD314" s="21"/>
      <c r="BE314" s="21"/>
      <c r="BF314" s="20"/>
      <c r="BG314" s="20"/>
      <c r="BH314" s="23"/>
      <c r="BI314" s="20"/>
      <c r="BJ314" s="20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144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0"/>
      <c r="BD315" s="182"/>
      <c r="BE315" s="23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141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0"/>
      <c r="BD316" s="21"/>
      <c r="BE316" s="20"/>
      <c r="BF316" s="20"/>
      <c r="BG316" s="20"/>
      <c r="BH316" s="23"/>
      <c r="BI316" s="20"/>
      <c r="BJ316" s="20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141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0"/>
      <c r="BD317" s="182"/>
      <c r="BE317" s="23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201.7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0"/>
      <c r="BB318" s="20"/>
      <c r="BC318" s="210"/>
      <c r="BD318" s="21"/>
      <c r="BE318" s="21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124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0"/>
      <c r="BD319" s="182"/>
      <c r="BE319" s="23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124.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0"/>
      <c r="BD320" s="182"/>
      <c r="BE320" s="23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159.7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0"/>
      <c r="BD321" s="21"/>
      <c r="BE321" s="21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159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0"/>
      <c r="BD322" s="182"/>
      <c r="BE322" s="23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409.6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0"/>
      <c r="BD323" s="21"/>
      <c r="BE323" s="21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0"/>
      <c r="BD324" s="182"/>
      <c r="BE324" s="23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237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0"/>
      <c r="BD325" s="21"/>
      <c r="BE325" s="21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174.7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0"/>
      <c r="BD326" s="182"/>
      <c r="BE326" s="20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159.7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0"/>
      <c r="BB327" s="20"/>
      <c r="BC327" s="210"/>
      <c r="BD327" s="21"/>
      <c r="BE327" s="21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0"/>
      <c r="BD328" s="182"/>
      <c r="BE328" s="23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0"/>
      <c r="BD329" s="182"/>
      <c r="BE329" s="23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249.7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3"/>
      <c r="O330" s="23"/>
      <c r="P330" s="23"/>
      <c r="Q330" s="23"/>
      <c r="R330" s="23"/>
      <c r="S330" s="23"/>
      <c r="T330" s="23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0"/>
      <c r="BD330" s="23"/>
      <c r="BE330" s="23"/>
      <c r="BF330" s="20"/>
      <c r="BG330" s="20"/>
      <c r="BH330" s="23"/>
      <c r="BI330" s="20"/>
      <c r="BJ330" s="23"/>
      <c r="BK330" s="20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227.2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0"/>
      <c r="AP331" s="23"/>
      <c r="AQ331" s="20"/>
      <c r="AR331" s="21"/>
      <c r="AS331" s="21"/>
      <c r="AT331" s="21"/>
      <c r="AU331" s="21"/>
      <c r="AV331" s="21"/>
      <c r="AW331" s="21"/>
      <c r="AX331" s="21"/>
      <c r="AY331" s="21"/>
      <c r="AZ331" s="21"/>
      <c r="BA331" s="20"/>
      <c r="BB331" s="21"/>
      <c r="BC331" s="210"/>
      <c r="BD331" s="21"/>
      <c r="BE331" s="21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150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0"/>
      <c r="O332" s="20"/>
      <c r="P332" s="20"/>
      <c r="Q332" s="20"/>
      <c r="R332" s="20"/>
      <c r="S332" s="20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0"/>
      <c r="AP332" s="23"/>
      <c r="AQ332" s="20"/>
      <c r="AR332" s="21"/>
      <c r="AS332" s="21"/>
      <c r="AT332" s="21"/>
      <c r="AU332" s="21"/>
      <c r="AV332" s="21"/>
      <c r="AW332" s="21"/>
      <c r="AX332" s="21"/>
      <c r="AY332" s="21"/>
      <c r="AZ332" s="21"/>
      <c r="BA332" s="20"/>
      <c r="BB332" s="20"/>
      <c r="BC332" s="210"/>
      <c r="BD332" s="182"/>
      <c r="BE332" s="23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142.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0"/>
      <c r="AP333" s="23"/>
      <c r="AQ333" s="20"/>
      <c r="AR333" s="21"/>
      <c r="AS333" s="21"/>
      <c r="AT333" s="21"/>
      <c r="AU333" s="21"/>
      <c r="AV333" s="21"/>
      <c r="AW333" s="21"/>
      <c r="AX333" s="21"/>
      <c r="AY333" s="21"/>
      <c r="AZ333" s="21"/>
      <c r="BA333" s="20"/>
      <c r="BB333" s="20"/>
      <c r="BC333" s="210"/>
      <c r="BD333" s="182"/>
      <c r="BE333" s="23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0"/>
      <c r="AT334" s="20"/>
      <c r="AU334" s="21"/>
      <c r="AV334" s="21"/>
      <c r="AW334" s="21"/>
      <c r="AX334" s="21"/>
      <c r="AY334" s="21"/>
      <c r="AZ334" s="21"/>
      <c r="BA334" s="21"/>
      <c r="BB334" s="21"/>
      <c r="BC334" s="210"/>
      <c r="BD334" s="182"/>
      <c r="BE334" s="23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23"/>
      <c r="M335" s="20"/>
      <c r="N335" s="20"/>
      <c r="O335" s="20"/>
      <c r="P335" s="20"/>
      <c r="Q335" s="20"/>
      <c r="R335" s="20"/>
      <c r="S335" s="20"/>
      <c r="T335" s="20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0"/>
      <c r="BD335" s="182"/>
      <c r="BE335" s="23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24"/>
      <c r="M336" s="20"/>
      <c r="N336" s="20"/>
      <c r="O336" s="20"/>
      <c r="P336" s="20"/>
      <c r="Q336" s="20"/>
      <c r="R336" s="20"/>
      <c r="S336" s="20"/>
      <c r="T336" s="20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0"/>
      <c r="BD336" s="182"/>
      <c r="BE336" s="23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409.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0"/>
      <c r="BD337" s="21"/>
      <c r="BE337" s="21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156.7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0"/>
      <c r="BD338" s="182"/>
      <c r="BE338" s="23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409.6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0"/>
      <c r="BD339" s="21"/>
      <c r="BE339" s="21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152.2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0"/>
      <c r="BD340" s="182"/>
      <c r="BE340" s="23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209.2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0"/>
      <c r="BD341" s="21"/>
      <c r="BE341" s="21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209.2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181"/>
      <c r="AL342" s="21"/>
      <c r="AM342" s="21"/>
      <c r="AN342" s="21"/>
      <c r="AO342" s="21"/>
      <c r="AP342" s="21"/>
      <c r="AQ342" s="21"/>
      <c r="AR342" s="21"/>
      <c r="AS342" s="18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0"/>
      <c r="BD342" s="182"/>
      <c r="BE342" s="23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189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0"/>
      <c r="AH343" s="23"/>
      <c r="AI343" s="23"/>
      <c r="AJ343" s="21"/>
      <c r="AK343" s="210"/>
      <c r="AL343" s="20"/>
      <c r="AM343" s="20"/>
      <c r="AN343" s="21"/>
      <c r="AO343" s="21"/>
      <c r="AP343" s="21"/>
      <c r="AQ343" s="21"/>
      <c r="AR343" s="21"/>
      <c r="AS343" s="210"/>
      <c r="AT343" s="23"/>
      <c r="AU343" s="21"/>
      <c r="AV343" s="21"/>
      <c r="AW343" s="21"/>
      <c r="AX343" s="21"/>
      <c r="AY343" s="21"/>
      <c r="AZ343" s="21"/>
      <c r="BA343" s="21"/>
      <c r="BB343" s="21"/>
      <c r="BC343" s="210"/>
      <c r="BD343" s="21"/>
      <c r="BE343" s="21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189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0"/>
      <c r="AH344" s="23"/>
      <c r="AI344" s="23"/>
      <c r="AJ344" s="21"/>
      <c r="AK344" s="210"/>
      <c r="AL344" s="20"/>
      <c r="AM344" s="20"/>
      <c r="AN344" s="21"/>
      <c r="AO344" s="21"/>
      <c r="AP344" s="21"/>
      <c r="AQ344" s="21"/>
      <c r="AR344" s="21"/>
      <c r="AS344" s="210"/>
      <c r="AT344" s="23"/>
      <c r="AU344" s="21"/>
      <c r="AV344" s="21"/>
      <c r="AW344" s="21"/>
      <c r="AX344" s="21"/>
      <c r="AY344" s="21"/>
      <c r="AZ344" s="21"/>
      <c r="BA344" s="21"/>
      <c r="BB344" s="21"/>
      <c r="BC344" s="210"/>
      <c r="BD344" s="23"/>
      <c r="BE344" s="23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204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0"/>
      <c r="BD345" s="21"/>
      <c r="BE345" s="21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147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0"/>
      <c r="BD346" s="182"/>
      <c r="BE346" s="23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3"/>
      <c r="O347" s="20"/>
      <c r="P347" s="23"/>
      <c r="Q347" s="23"/>
      <c r="R347" s="23"/>
      <c r="S347" s="23"/>
      <c r="T347" s="23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0"/>
      <c r="BD347" s="182"/>
      <c r="BE347" s="23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192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10"/>
      <c r="N348" s="20"/>
      <c r="O348" s="20"/>
      <c r="P348" s="20"/>
      <c r="Q348" s="20"/>
      <c r="R348" s="20"/>
      <c r="S348" s="20"/>
      <c r="T348" s="20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0"/>
      <c r="BD348" s="182"/>
      <c r="BE348" s="23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192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10"/>
      <c r="N349" s="20"/>
      <c r="O349" s="20"/>
      <c r="P349" s="20"/>
      <c r="Q349" s="20"/>
      <c r="R349" s="20"/>
      <c r="S349" s="20"/>
      <c r="T349" s="20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0"/>
      <c r="BD349" s="182"/>
      <c r="BE349" s="23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409.6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0"/>
      <c r="AH350" s="21"/>
      <c r="AI350" s="21"/>
      <c r="AJ350" s="21"/>
      <c r="AK350" s="210"/>
      <c r="AL350" s="21"/>
      <c r="AM350" s="21"/>
      <c r="AN350" s="21"/>
      <c r="AO350" s="21"/>
      <c r="AP350" s="21"/>
      <c r="AQ350" s="21"/>
      <c r="AR350" s="21"/>
      <c r="AS350" s="210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0"/>
      <c r="BD350" s="21"/>
      <c r="BE350" s="21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192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0"/>
      <c r="BD351" s="182"/>
      <c r="BE351" s="23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192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0"/>
      <c r="BD352" s="182"/>
      <c r="BE352" s="23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192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0"/>
      <c r="BD353" s="182"/>
      <c r="BE353" s="23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192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0"/>
      <c r="BD354" s="182"/>
      <c r="BE354" s="23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0"/>
      <c r="BD355" s="21"/>
      <c r="BE355" s="21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0"/>
      <c r="BD356" s="182"/>
      <c r="BE356" s="23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192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10"/>
      <c r="N357" s="20"/>
      <c r="O357" s="20"/>
      <c r="P357" s="20"/>
      <c r="Q357" s="20"/>
      <c r="R357" s="20"/>
      <c r="S357" s="20"/>
      <c r="T357" s="20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0"/>
      <c r="BD357" s="182"/>
      <c r="BE357" s="23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0"/>
      <c r="BD358" s="21"/>
      <c r="BE358" s="20"/>
      <c r="BF358" s="20"/>
      <c r="BG358" s="20"/>
      <c r="BH358" s="23"/>
      <c r="BI358" s="20"/>
      <c r="BJ358" s="21"/>
      <c r="BK358" s="21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0"/>
      <c r="BD359" s="182"/>
      <c r="BE359" s="23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0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0"/>
      <c r="BD360" s="182"/>
      <c r="BE360" s="23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409.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0"/>
      <c r="AH361" s="21"/>
      <c r="AI361" s="21"/>
      <c r="AJ361" s="21"/>
      <c r="AK361" s="210"/>
      <c r="AL361" s="21"/>
      <c r="AM361" s="20"/>
      <c r="AN361" s="21"/>
      <c r="AO361" s="21"/>
      <c r="AP361" s="21"/>
      <c r="AQ361" s="21"/>
      <c r="AR361" s="21"/>
      <c r="AS361" s="210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0"/>
      <c r="BD361" s="21"/>
      <c r="BE361" s="21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0"/>
      <c r="BD362" s="182"/>
      <c r="BE362" s="23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0"/>
      <c r="BD363" s="182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0"/>
      <c r="BD364" s="182"/>
      <c r="BE364" s="23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0"/>
      <c r="BD365" s="182"/>
      <c r="BE365" s="23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10"/>
      <c r="N366" s="20"/>
      <c r="O366" s="20"/>
      <c r="P366" s="20"/>
      <c r="Q366" s="20"/>
      <c r="R366" s="20"/>
      <c r="S366" s="20"/>
      <c r="T366" s="20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0"/>
      <c r="BD366" s="182"/>
      <c r="BE366" s="23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10"/>
      <c r="N367" s="20"/>
      <c r="O367" s="20"/>
      <c r="P367" s="20"/>
      <c r="Q367" s="20"/>
      <c r="R367" s="20"/>
      <c r="S367" s="20"/>
      <c r="T367" s="20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0"/>
      <c r="BD367" s="182"/>
      <c r="BE367" s="23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192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0"/>
      <c r="AL368" s="21"/>
      <c r="AM368" s="20"/>
      <c r="AN368" s="21"/>
      <c r="AO368" s="21"/>
      <c r="AP368" s="21"/>
      <c r="AQ368" s="21"/>
      <c r="AR368" s="21"/>
      <c r="AS368" s="210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0"/>
      <c r="BD368" s="21"/>
      <c r="BE368" s="21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0"/>
      <c r="BD369" s="182"/>
      <c r="BE369" s="23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0"/>
      <c r="O370" s="20"/>
      <c r="P370" s="20"/>
      <c r="Q370" s="20"/>
      <c r="R370" s="20"/>
      <c r="S370" s="20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0"/>
      <c r="BD370" s="182"/>
      <c r="BE370" s="23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0"/>
      <c r="BD371" s="182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10"/>
      <c r="N372" s="20"/>
      <c r="O372" s="20"/>
      <c r="P372" s="20"/>
      <c r="Q372" s="20"/>
      <c r="R372" s="20"/>
      <c r="S372" s="20"/>
      <c r="T372" s="20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0"/>
      <c r="BD372" s="182"/>
      <c r="BE372" s="23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10"/>
      <c r="N373" s="20"/>
      <c r="O373" s="20"/>
      <c r="P373" s="20"/>
      <c r="Q373" s="20"/>
      <c r="R373" s="20"/>
      <c r="S373" s="20"/>
      <c r="T373" s="20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0"/>
      <c r="BD373" s="182"/>
      <c r="BE373" s="23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10"/>
      <c r="N374" s="20"/>
      <c r="O374" s="20"/>
      <c r="P374" s="20"/>
      <c r="Q374" s="20"/>
      <c r="R374" s="20"/>
      <c r="S374" s="20"/>
      <c r="T374" s="20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0"/>
      <c r="BD374" s="182"/>
      <c r="BE374" s="23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209.2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3"/>
      <c r="O375" s="23"/>
      <c r="P375" s="23"/>
      <c r="Q375" s="23"/>
      <c r="R375" s="23"/>
      <c r="S375" s="23"/>
      <c r="T375" s="23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0"/>
      <c r="BD375" s="23"/>
      <c r="BE375" s="23"/>
      <c r="BF375" s="20"/>
      <c r="BG375" s="20"/>
      <c r="BH375" s="23"/>
      <c r="BI375" s="20"/>
      <c r="BJ375" s="23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16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3"/>
      <c r="O376" s="20"/>
      <c r="P376" s="23"/>
      <c r="Q376" s="23"/>
      <c r="R376" s="23"/>
      <c r="S376" s="23"/>
      <c r="T376" s="23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0"/>
      <c r="BD376" s="23"/>
      <c r="BE376" s="23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151.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3"/>
      <c r="O377" s="20"/>
      <c r="P377" s="23"/>
      <c r="Q377" s="23"/>
      <c r="R377" s="23"/>
      <c r="S377" s="23"/>
      <c r="T377" s="23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0"/>
      <c r="BD377" s="23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214.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3"/>
      <c r="O378" s="23"/>
      <c r="P378" s="23"/>
      <c r="Q378" s="23"/>
      <c r="R378" s="23"/>
      <c r="S378" s="23"/>
      <c r="T378" s="23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0"/>
      <c r="BD378" s="23"/>
      <c r="BE378" s="23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409.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3"/>
      <c r="O379" s="23"/>
      <c r="P379" s="23"/>
      <c r="Q379" s="23"/>
      <c r="R379" s="23"/>
      <c r="S379" s="23"/>
      <c r="T379" s="23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0"/>
      <c r="AH379" s="23"/>
      <c r="AI379" s="20"/>
      <c r="AJ379" s="21"/>
      <c r="AK379" s="210"/>
      <c r="AL379" s="23"/>
      <c r="AM379" s="20"/>
      <c r="AN379" s="21"/>
      <c r="AO379" s="21"/>
      <c r="AP379" s="21"/>
      <c r="AQ379" s="21"/>
      <c r="AR379" s="21"/>
      <c r="AS379" s="210"/>
      <c r="AT379" s="23"/>
      <c r="AU379" s="21"/>
      <c r="AV379" s="21"/>
      <c r="AW379" s="21"/>
      <c r="AX379" s="21"/>
      <c r="AY379" s="21"/>
      <c r="AZ379" s="21"/>
      <c r="BA379" s="21"/>
      <c r="BB379" s="21"/>
      <c r="BC379" s="210"/>
      <c r="BD379" s="23"/>
      <c r="BE379" s="23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126.7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3"/>
      <c r="O380" s="23"/>
      <c r="P380" s="23"/>
      <c r="Q380" s="23"/>
      <c r="R380" s="23"/>
      <c r="S380" s="23"/>
      <c r="T380" s="23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0"/>
      <c r="BD380" s="182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126.7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3"/>
      <c r="O381" s="23"/>
      <c r="P381" s="23"/>
      <c r="Q381" s="23"/>
      <c r="R381" s="23"/>
      <c r="S381" s="23"/>
      <c r="T381" s="23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0"/>
      <c r="BD381" s="182"/>
      <c r="BE381" s="23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126.7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66"/>
      <c r="L382" s="66"/>
      <c r="M382" s="66"/>
      <c r="N382" s="28"/>
      <c r="O382" s="66"/>
      <c r="P382" s="66"/>
      <c r="Q382" s="66"/>
      <c r="R382" s="66"/>
      <c r="S382" s="66"/>
      <c r="T382" s="28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0"/>
      <c r="BD382" s="182"/>
      <c r="BE382" s="23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26.7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3"/>
      <c r="O383" s="23"/>
      <c r="P383" s="23"/>
      <c r="Q383" s="23"/>
      <c r="R383" s="23"/>
      <c r="S383" s="23"/>
      <c r="T383" s="23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0"/>
      <c r="BD383" s="182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239.2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3"/>
      <c r="O384" s="23"/>
      <c r="P384" s="23"/>
      <c r="Q384" s="23"/>
      <c r="R384" s="23"/>
      <c r="S384" s="23"/>
      <c r="T384" s="23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0"/>
      <c r="BD384" s="23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15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3"/>
      <c r="O385" s="20"/>
      <c r="P385" s="23"/>
      <c r="Q385" s="23"/>
      <c r="R385" s="23"/>
      <c r="S385" s="23"/>
      <c r="T385" s="23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181"/>
      <c r="AL385" s="21"/>
      <c r="AM385" s="21"/>
      <c r="AN385" s="21"/>
      <c r="AO385" s="21"/>
      <c r="AP385" s="21"/>
      <c r="AQ385" s="21"/>
      <c r="AR385" s="21"/>
      <c r="AS385" s="18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0"/>
      <c r="BD385" s="182"/>
      <c r="BE385" s="23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219.7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3"/>
      <c r="O386" s="20"/>
      <c r="P386" s="23"/>
      <c r="Q386" s="23"/>
      <c r="R386" s="23"/>
      <c r="S386" s="23"/>
      <c r="T386" s="23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0"/>
      <c r="AH386" s="23"/>
      <c r="AI386" s="23"/>
      <c r="AJ386" s="21"/>
      <c r="AK386" s="210"/>
      <c r="AL386" s="20"/>
      <c r="AM386" s="20"/>
      <c r="AN386" s="21"/>
      <c r="AO386" s="21"/>
      <c r="AP386" s="21"/>
      <c r="AQ386" s="21"/>
      <c r="AR386" s="21"/>
      <c r="AS386" s="210"/>
      <c r="AT386" s="23"/>
      <c r="AU386" s="21"/>
      <c r="AV386" s="21"/>
      <c r="AW386" s="21"/>
      <c r="AX386" s="21"/>
      <c r="AY386" s="21"/>
      <c r="AZ386" s="21"/>
      <c r="BA386" s="21"/>
      <c r="BB386" s="21"/>
      <c r="BC386" s="210"/>
      <c r="BD386" s="23"/>
      <c r="BE386" s="23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409.6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0"/>
      <c r="AH387" s="21"/>
      <c r="AI387" s="21"/>
      <c r="AJ387" s="21"/>
      <c r="AK387" s="210"/>
      <c r="AL387" s="21"/>
      <c r="AM387" s="21"/>
      <c r="AN387" s="21"/>
      <c r="AO387" s="21"/>
      <c r="AP387" s="21"/>
      <c r="AQ387" s="21"/>
      <c r="AR387" s="21"/>
      <c r="AS387" s="210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0"/>
      <c r="BD387" s="21"/>
      <c r="BE387" s="21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162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0"/>
      <c r="BD388" s="23"/>
      <c r="BE388" s="23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151.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0"/>
      <c r="BD389" s="182"/>
      <c r="BE389" s="23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136.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0"/>
      <c r="BD390" s="23"/>
      <c r="BE390" s="23"/>
      <c r="BF390" s="20"/>
      <c r="BG390" s="20"/>
      <c r="BH390" s="23"/>
      <c r="BI390" s="20"/>
      <c r="BJ390" s="23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14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0"/>
      <c r="BD391" s="182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211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3"/>
      <c r="O392" s="20"/>
      <c r="P392" s="23"/>
      <c r="Q392" s="23"/>
      <c r="R392" s="23"/>
      <c r="S392" s="23"/>
      <c r="T392" s="23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0"/>
      <c r="BD392" s="182"/>
      <c r="BE392" s="23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214.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10"/>
      <c r="N393" s="23"/>
      <c r="O393" s="20"/>
      <c r="P393" s="23"/>
      <c r="Q393" s="23"/>
      <c r="R393" s="23"/>
      <c r="S393" s="23"/>
      <c r="T393" s="23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0"/>
      <c r="BD393" s="182"/>
      <c r="BE393" s="23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89.7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3"/>
      <c r="O394" s="23"/>
      <c r="P394" s="23"/>
      <c r="Q394" s="23"/>
      <c r="R394" s="23"/>
      <c r="S394" s="23"/>
      <c r="T394" s="23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0"/>
      <c r="BB394" s="20"/>
      <c r="BC394" s="210"/>
      <c r="BD394" s="23"/>
      <c r="BE394" s="23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194.2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0"/>
      <c r="AT395" s="20"/>
      <c r="AU395" s="21"/>
      <c r="AV395" s="21"/>
      <c r="AW395" s="21"/>
      <c r="AX395" s="21"/>
      <c r="AY395" s="21"/>
      <c r="AZ395" s="21"/>
      <c r="BA395" s="21"/>
      <c r="BB395" s="21"/>
      <c r="BC395" s="210"/>
      <c r="BD395" s="182"/>
      <c r="BE395" s="23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194.2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3"/>
      <c r="O396" s="23"/>
      <c r="P396" s="23"/>
      <c r="Q396" s="23"/>
      <c r="R396" s="23"/>
      <c r="S396" s="23"/>
      <c r="T396" s="23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0"/>
      <c r="AT396" s="20"/>
      <c r="AU396" s="21"/>
      <c r="AV396" s="21"/>
      <c r="AW396" s="21"/>
      <c r="AX396" s="21"/>
      <c r="AY396" s="21"/>
      <c r="AZ396" s="21"/>
      <c r="BA396" s="21"/>
      <c r="BB396" s="21"/>
      <c r="BC396" s="210"/>
      <c r="BD396" s="182"/>
      <c r="BE396" s="23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164.2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0"/>
      <c r="BD397" s="182"/>
      <c r="BE397" s="23"/>
      <c r="BF397" s="20"/>
      <c r="BG397" s="20"/>
      <c r="BH397" s="23"/>
      <c r="BI397" s="20"/>
      <c r="BJ397" s="21"/>
      <c r="BK397" s="20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194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0"/>
      <c r="AT398" s="20"/>
      <c r="AU398" s="21"/>
      <c r="AV398" s="21"/>
      <c r="AW398" s="21"/>
      <c r="AX398" s="21"/>
      <c r="AY398" s="21"/>
      <c r="AZ398" s="21"/>
      <c r="BA398" s="21"/>
      <c r="BB398" s="21"/>
      <c r="BC398" s="210"/>
      <c r="BD398" s="182"/>
      <c r="BE398" s="23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194.2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0"/>
      <c r="BD399" s="182"/>
      <c r="BE399" s="23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231.7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0"/>
      <c r="BB400" s="20"/>
      <c r="BC400" s="20"/>
      <c r="BD400" s="182"/>
      <c r="BE400" s="23"/>
      <c r="BF400" s="20"/>
      <c r="BG400" s="20"/>
      <c r="BH400" s="29"/>
      <c r="BI400" s="20"/>
      <c r="BJ400" s="29"/>
      <c r="BK400" s="20"/>
      <c r="BL400" s="20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231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0"/>
      <c r="BD401" s="182"/>
      <c r="BE401" s="23"/>
      <c r="BF401" s="20"/>
      <c r="BG401" s="20"/>
      <c r="BH401" s="29"/>
      <c r="BI401" s="20"/>
      <c r="BJ401" s="29"/>
      <c r="BK401" s="20"/>
      <c r="BL401" s="20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182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3"/>
      <c r="O402" s="23"/>
      <c r="P402" s="23"/>
      <c r="Q402" s="23"/>
      <c r="R402" s="23"/>
      <c r="S402" s="23"/>
      <c r="T402" s="23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0"/>
      <c r="BB402" s="20"/>
      <c r="BC402" s="210"/>
      <c r="BD402" s="23"/>
      <c r="BE402" s="23"/>
      <c r="BF402" s="20"/>
      <c r="BG402" s="20"/>
      <c r="BH402" s="23"/>
      <c r="BI402" s="20"/>
      <c r="BJ402" s="20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182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3"/>
      <c r="O403" s="23"/>
      <c r="P403" s="23"/>
      <c r="Q403" s="23"/>
      <c r="R403" s="23"/>
      <c r="S403" s="23"/>
      <c r="T403" s="23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18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0"/>
      <c r="BB403" s="20"/>
      <c r="BC403" s="210"/>
      <c r="BD403" s="182"/>
      <c r="BE403" s="23"/>
      <c r="BF403" s="20"/>
      <c r="BG403" s="20"/>
      <c r="BH403" s="23"/>
      <c r="BI403" s="20"/>
      <c r="BJ403" s="20"/>
      <c r="BK403" s="23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177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3"/>
      <c r="O404" s="23"/>
      <c r="P404" s="23"/>
      <c r="Q404" s="23"/>
      <c r="R404" s="23"/>
      <c r="S404" s="23"/>
      <c r="T404" s="23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18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0"/>
      <c r="BB404" s="20"/>
      <c r="BC404" s="210"/>
      <c r="BD404" s="23"/>
      <c r="BE404" s="23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177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18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0"/>
      <c r="BD405" s="182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177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3"/>
      <c r="O406" s="23"/>
      <c r="P406" s="23"/>
      <c r="Q406" s="23"/>
      <c r="R406" s="23"/>
      <c r="S406" s="23"/>
      <c r="T406" s="23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18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0"/>
      <c r="BD406" s="182"/>
      <c r="BE406" s="23"/>
      <c r="BF406" s="20"/>
      <c r="BG406" s="20"/>
      <c r="BH406" s="23"/>
      <c r="BI406" s="20"/>
      <c r="BJ406" s="20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167.2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3"/>
      <c r="O407" s="23"/>
      <c r="P407" s="23"/>
      <c r="Q407" s="23"/>
      <c r="R407" s="23"/>
      <c r="S407" s="23"/>
      <c r="T407" s="23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18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0"/>
      <c r="BB407" s="20"/>
      <c r="BC407" s="210"/>
      <c r="BD407" s="23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167.2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18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0"/>
      <c r="BD408" s="182"/>
      <c r="BE408" s="23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167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3"/>
      <c r="O409" s="23"/>
      <c r="P409" s="23"/>
      <c r="Q409" s="23"/>
      <c r="R409" s="23"/>
      <c r="S409" s="23"/>
      <c r="T409" s="23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18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0"/>
      <c r="BD409" s="182"/>
      <c r="BE409" s="23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408.7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0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0"/>
      <c r="AH410" s="20"/>
      <c r="AI410" s="20"/>
      <c r="AJ410" s="21"/>
      <c r="AK410" s="210"/>
      <c r="AL410" s="20"/>
      <c r="AM410" s="20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0"/>
      <c r="BD410" s="23"/>
      <c r="BE410" s="20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238.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3"/>
      <c r="O411" s="23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181"/>
      <c r="AD411" s="21"/>
      <c r="AE411" s="21"/>
      <c r="AF411" s="21"/>
      <c r="AG411" s="20"/>
      <c r="AH411" s="20"/>
      <c r="AI411" s="20"/>
      <c r="AJ411" s="21"/>
      <c r="AK411" s="210"/>
      <c r="AL411" s="20"/>
      <c r="AM411" s="20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0"/>
      <c r="BD411" s="23"/>
      <c r="BE411" s="23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153.7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3"/>
      <c r="O412" s="20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181"/>
      <c r="AD412" s="21"/>
      <c r="AE412" s="21"/>
      <c r="AF412" s="21"/>
      <c r="AG412" s="20"/>
      <c r="AH412" s="20"/>
      <c r="AI412" s="20"/>
      <c r="AJ412" s="21"/>
      <c r="AK412" s="210"/>
      <c r="AL412" s="20"/>
      <c r="AM412" s="20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0"/>
      <c r="BD412" s="182"/>
      <c r="BE412" s="23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408.7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10"/>
      <c r="N413" s="20"/>
      <c r="O413" s="20"/>
      <c r="P413" s="20"/>
      <c r="Q413" s="20"/>
      <c r="R413" s="20"/>
      <c r="S413" s="20"/>
      <c r="T413" s="20"/>
      <c r="U413" s="21"/>
      <c r="V413" s="21"/>
      <c r="W413" s="21"/>
      <c r="X413" s="21"/>
      <c r="Y413" s="21"/>
      <c r="Z413" s="21"/>
      <c r="AA413" s="21"/>
      <c r="AB413" s="21"/>
      <c r="AC413" s="181"/>
      <c r="AD413" s="21"/>
      <c r="AE413" s="21"/>
      <c r="AF413" s="21"/>
      <c r="AG413" s="21"/>
      <c r="AH413" s="21"/>
      <c r="AI413" s="21"/>
      <c r="AJ413" s="21"/>
      <c r="AK413" s="18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0"/>
      <c r="BD413" s="182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408.7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10"/>
      <c r="N414" s="23"/>
      <c r="O414" s="20"/>
      <c r="P414" s="23"/>
      <c r="Q414" s="23"/>
      <c r="R414" s="23"/>
      <c r="S414" s="23"/>
      <c r="T414" s="23"/>
      <c r="U414" s="21"/>
      <c r="V414" s="21"/>
      <c r="W414" s="21"/>
      <c r="X414" s="21"/>
      <c r="Y414" s="21"/>
      <c r="Z414" s="21"/>
      <c r="AA414" s="21"/>
      <c r="AB414" s="21"/>
      <c r="AC414" s="210"/>
      <c r="AD414" s="23"/>
      <c r="AE414" s="23"/>
      <c r="AF414" s="23"/>
      <c r="AG414" s="20"/>
      <c r="AH414" s="21"/>
      <c r="AI414" s="21"/>
      <c r="AJ414" s="21"/>
      <c r="AK414" s="210"/>
      <c r="AL414" s="20"/>
      <c r="AM414" s="20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0"/>
      <c r="BD414" s="182"/>
      <c r="BE414" s="23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408.7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3"/>
      <c r="O415" s="23"/>
      <c r="P415" s="23"/>
      <c r="Q415" s="23"/>
      <c r="R415" s="23"/>
      <c r="S415" s="23"/>
      <c r="T415" s="23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0"/>
      <c r="BB415" s="20"/>
      <c r="BC415" s="210"/>
      <c r="BD415" s="23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159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0"/>
      <c r="BD416" s="182"/>
      <c r="BE416" s="23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159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3"/>
      <c r="O417" s="23"/>
      <c r="P417" s="23"/>
      <c r="Q417" s="23"/>
      <c r="R417" s="23"/>
      <c r="S417" s="23"/>
      <c r="T417" s="23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0"/>
      <c r="BD417" s="182"/>
      <c r="BE417" s="23"/>
      <c r="BF417" s="20"/>
      <c r="BG417" s="20"/>
      <c r="BH417" s="23"/>
      <c r="BI417" s="20"/>
      <c r="BJ417" s="20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241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0"/>
      <c r="BD418" s="182"/>
      <c r="BE418" s="23"/>
      <c r="BF418" s="20"/>
      <c r="BG418" s="20"/>
      <c r="BH418" s="23"/>
      <c r="BI418" s="20"/>
      <c r="BJ418" s="20"/>
      <c r="BK418" s="23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408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3"/>
      <c r="O419" s="20"/>
      <c r="P419" s="23"/>
      <c r="Q419" s="23"/>
      <c r="R419" s="23"/>
      <c r="S419" s="23"/>
      <c r="T419" s="23"/>
      <c r="U419" s="21"/>
      <c r="V419" s="21"/>
      <c r="W419" s="21"/>
      <c r="X419" s="21"/>
      <c r="Y419" s="21"/>
      <c r="Z419" s="21"/>
      <c r="AA419" s="21"/>
      <c r="AB419" s="21"/>
      <c r="AC419" s="210"/>
      <c r="AD419" s="23"/>
      <c r="AE419" s="23"/>
      <c r="AF419" s="23"/>
      <c r="AG419" s="23"/>
      <c r="AH419" s="21"/>
      <c r="AI419" s="21"/>
      <c r="AJ419" s="21"/>
      <c r="AK419" s="210"/>
      <c r="AL419" s="20"/>
      <c r="AM419" s="20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0"/>
      <c r="BD419" s="23"/>
      <c r="BE419" s="23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163.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10"/>
      <c r="N420" s="23"/>
      <c r="O420" s="20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210"/>
      <c r="AD420" s="23"/>
      <c r="AE420" s="23"/>
      <c r="AF420" s="23"/>
      <c r="AG420" s="23"/>
      <c r="AH420" s="21"/>
      <c r="AI420" s="21"/>
      <c r="AJ420" s="21"/>
      <c r="AK420" s="210"/>
      <c r="AL420" s="20"/>
      <c r="AM420" s="20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0"/>
      <c r="BD420" s="20"/>
      <c r="BE420" s="20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409.6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3"/>
      <c r="O421" s="23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0"/>
      <c r="AH421" s="23"/>
      <c r="AI421" s="23"/>
      <c r="AJ421" s="21"/>
      <c r="AK421" s="210"/>
      <c r="AL421" s="23"/>
      <c r="AM421" s="23"/>
      <c r="AN421" s="21"/>
      <c r="AO421" s="21"/>
      <c r="AP421" s="21"/>
      <c r="AQ421" s="21"/>
      <c r="AR421" s="21"/>
      <c r="AS421" s="210"/>
      <c r="AT421" s="23"/>
      <c r="AU421" s="21"/>
      <c r="AV421" s="21"/>
      <c r="AW421" s="21"/>
      <c r="AX421" s="21"/>
      <c r="AY421" s="21"/>
      <c r="AZ421" s="21"/>
      <c r="BA421" s="21"/>
      <c r="BB421" s="21"/>
      <c r="BC421" s="210"/>
      <c r="BD421" s="20"/>
      <c r="BE421" s="23"/>
      <c r="BF421" s="20"/>
      <c r="BG421" s="20"/>
      <c r="BH421" s="23"/>
      <c r="BI421" s="20"/>
      <c r="BJ421" s="20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132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3"/>
      <c r="O422" s="20"/>
      <c r="P422" s="23"/>
      <c r="Q422" s="23"/>
      <c r="R422" s="23"/>
      <c r="S422" s="23"/>
      <c r="T422" s="23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0"/>
      <c r="BD422" s="20"/>
      <c r="BE422" s="20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132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3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0"/>
      <c r="BD423" s="20"/>
      <c r="BE423" s="20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132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3"/>
      <c r="O424" s="23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0"/>
      <c r="BD424" s="20"/>
      <c r="BE424" s="20"/>
      <c r="BF424" s="20"/>
      <c r="BG424" s="20"/>
      <c r="BH424" s="23"/>
      <c r="BI424" s="20"/>
      <c r="BJ424" s="20"/>
      <c r="BK424" s="23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32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3"/>
      <c r="O425" s="23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0"/>
      <c r="BD425" s="20"/>
      <c r="BE425" s="20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254.2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3"/>
      <c r="O426" s="23"/>
      <c r="P426" s="23"/>
      <c r="Q426" s="23"/>
      <c r="R426" s="23"/>
      <c r="S426" s="23"/>
      <c r="T426" s="23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0"/>
      <c r="BD426" s="23"/>
      <c r="BE426" s="23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219.7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0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0"/>
      <c r="BD427" s="20"/>
      <c r="BE427" s="20"/>
      <c r="BF427" s="20"/>
      <c r="BG427" s="20"/>
      <c r="BH427" s="23"/>
      <c r="BI427" s="20"/>
      <c r="BJ427" s="20"/>
      <c r="BK427" s="23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231.7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3"/>
      <c r="O428" s="23"/>
      <c r="P428" s="23"/>
      <c r="Q428" s="23"/>
      <c r="R428" s="23"/>
      <c r="S428" s="23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0"/>
      <c r="BD428" s="23"/>
      <c r="BE428" s="23"/>
      <c r="BF428" s="20"/>
      <c r="BG428" s="20"/>
      <c r="BH428" s="23"/>
      <c r="BI428" s="20"/>
      <c r="BJ428" s="20"/>
      <c r="BK428" s="23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149.2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3"/>
      <c r="O429" s="20"/>
      <c r="P429" s="23"/>
      <c r="Q429" s="23"/>
      <c r="R429" s="23"/>
      <c r="S429" s="23"/>
      <c r="T429" s="23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0"/>
      <c r="BD429" s="23"/>
      <c r="BE429" s="23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25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3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0"/>
      <c r="BD430" s="23"/>
      <c r="BE430" s="23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171.7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3"/>
      <c r="O431" s="20"/>
      <c r="P431" s="23"/>
      <c r="Q431" s="23"/>
      <c r="R431" s="23"/>
      <c r="S431" s="23"/>
      <c r="T431" s="23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0"/>
      <c r="BD431" s="20"/>
      <c r="BE431" s="20"/>
      <c r="BF431" s="20"/>
      <c r="BG431" s="20"/>
      <c r="BH431" s="23"/>
      <c r="BI431" s="20"/>
      <c r="BJ431" s="20"/>
      <c r="BK431" s="23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409.6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3"/>
      <c r="O432" s="23"/>
      <c r="P432" s="23"/>
      <c r="Q432" s="23"/>
      <c r="R432" s="23"/>
      <c r="S432" s="23"/>
      <c r="T432" s="23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0"/>
      <c r="BD432" s="23"/>
      <c r="BE432" s="23"/>
      <c r="BF432" s="20"/>
      <c r="BG432" s="20"/>
      <c r="BH432" s="23"/>
      <c r="BI432" s="20"/>
      <c r="BJ432" s="20"/>
      <c r="BK432" s="23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169.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3"/>
      <c r="O433" s="20"/>
      <c r="P433" s="23"/>
      <c r="Q433" s="23"/>
      <c r="R433" s="23"/>
      <c r="S433" s="23"/>
      <c r="T433" s="23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181"/>
      <c r="AL433" s="21"/>
      <c r="AM433" s="21"/>
      <c r="AN433" s="21"/>
      <c r="AO433" s="21"/>
      <c r="AP433" s="21"/>
      <c r="AQ433" s="21"/>
      <c r="AR433" s="21"/>
      <c r="AS433" s="181"/>
      <c r="AT433" s="21"/>
      <c r="AU433" s="181"/>
      <c r="AV433" s="21"/>
      <c r="AW433" s="21"/>
      <c r="AX433" s="21"/>
      <c r="AY433" s="21"/>
      <c r="AZ433" s="21"/>
      <c r="BA433" s="21"/>
      <c r="BB433" s="21"/>
      <c r="BC433" s="210"/>
      <c r="BD433" s="182"/>
      <c r="BE433" s="23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234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3"/>
      <c r="O434" s="23"/>
      <c r="P434" s="23"/>
      <c r="Q434" s="23"/>
      <c r="R434" s="23"/>
      <c r="S434" s="23"/>
      <c r="T434" s="23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181"/>
      <c r="AL434" s="21"/>
      <c r="AM434" s="21"/>
      <c r="AN434" s="21"/>
      <c r="AO434" s="21"/>
      <c r="AP434" s="21"/>
      <c r="AQ434" s="21"/>
      <c r="AR434" s="21"/>
      <c r="AS434" s="181"/>
      <c r="AT434" s="21"/>
      <c r="AU434" s="181"/>
      <c r="AV434" s="21"/>
      <c r="AW434" s="21"/>
      <c r="AX434" s="21"/>
      <c r="AY434" s="21"/>
      <c r="AZ434" s="21"/>
      <c r="BA434" s="21"/>
      <c r="BB434" s="21"/>
      <c r="BC434" s="210"/>
      <c r="BD434" s="23"/>
      <c r="BE434" s="23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182.2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3"/>
      <c r="O435" s="20"/>
      <c r="P435" s="23"/>
      <c r="Q435" s="23"/>
      <c r="R435" s="23"/>
      <c r="S435" s="23"/>
      <c r="T435" s="23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181"/>
      <c r="AL435" s="21"/>
      <c r="AM435" s="21"/>
      <c r="AN435" s="21"/>
      <c r="AO435" s="21"/>
      <c r="AP435" s="21"/>
      <c r="AQ435" s="21"/>
      <c r="AR435" s="21"/>
      <c r="AS435" s="181"/>
      <c r="AT435" s="21"/>
      <c r="AU435" s="181"/>
      <c r="AV435" s="21"/>
      <c r="AW435" s="21"/>
      <c r="AX435" s="21"/>
      <c r="AY435" s="21"/>
      <c r="AZ435" s="21"/>
      <c r="BA435" s="21"/>
      <c r="BB435" s="21"/>
      <c r="BC435" s="210"/>
      <c r="BD435" s="210"/>
      <c r="BE435" s="20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257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3"/>
      <c r="O436" s="23"/>
      <c r="P436" s="23"/>
      <c r="Q436" s="23"/>
      <c r="R436" s="23"/>
      <c r="S436" s="23"/>
      <c r="T436" s="23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181"/>
      <c r="AL436" s="21"/>
      <c r="AM436" s="21"/>
      <c r="AN436" s="21"/>
      <c r="AO436" s="21"/>
      <c r="AP436" s="21"/>
      <c r="AQ436" s="21"/>
      <c r="AR436" s="21"/>
      <c r="AS436" s="181"/>
      <c r="AT436" s="21"/>
      <c r="AU436" s="181"/>
      <c r="AV436" s="21"/>
      <c r="AW436" s="21"/>
      <c r="AX436" s="21"/>
      <c r="AY436" s="21"/>
      <c r="AZ436" s="21"/>
      <c r="BA436" s="20"/>
      <c r="BB436" s="20"/>
      <c r="BC436" s="210"/>
      <c r="BD436" s="23"/>
      <c r="BE436" s="23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144.7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0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181"/>
      <c r="AL437" s="21"/>
      <c r="AM437" s="21"/>
      <c r="AN437" s="21"/>
      <c r="AO437" s="21"/>
      <c r="AP437" s="21"/>
      <c r="AQ437" s="21"/>
      <c r="AR437" s="21"/>
      <c r="AS437" s="181"/>
      <c r="AT437" s="21"/>
      <c r="AU437" s="181"/>
      <c r="AV437" s="21"/>
      <c r="AW437" s="21"/>
      <c r="AX437" s="21"/>
      <c r="AY437" s="21"/>
      <c r="AZ437" s="21"/>
      <c r="BA437" s="20"/>
      <c r="BB437" s="20"/>
      <c r="BC437" s="210"/>
      <c r="BD437" s="210"/>
      <c r="BE437" s="20"/>
      <c r="BF437" s="20"/>
      <c r="BG437" s="20"/>
      <c r="BH437" s="23"/>
      <c r="BI437" s="20"/>
      <c r="BJ437" s="20"/>
      <c r="BK437" s="23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252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3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181"/>
      <c r="AL438" s="21"/>
      <c r="AM438" s="21"/>
      <c r="AN438" s="21"/>
      <c r="AO438" s="21"/>
      <c r="AP438" s="21"/>
      <c r="AQ438" s="21"/>
      <c r="AR438" s="21"/>
      <c r="AS438" s="181"/>
      <c r="AT438" s="21"/>
      <c r="AU438" s="181"/>
      <c r="AV438" s="21"/>
      <c r="AW438" s="21"/>
      <c r="AX438" s="21"/>
      <c r="AY438" s="21"/>
      <c r="AZ438" s="21"/>
      <c r="BA438" s="21"/>
      <c r="BB438" s="21"/>
      <c r="BC438" s="210"/>
      <c r="BD438" s="23"/>
      <c r="BE438" s="23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162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3"/>
      <c r="O439" s="20"/>
      <c r="P439" s="23"/>
      <c r="Q439" s="23"/>
      <c r="R439" s="23"/>
      <c r="S439" s="23"/>
      <c r="T439" s="23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181"/>
      <c r="AL439" s="21"/>
      <c r="AM439" s="21"/>
      <c r="AN439" s="21"/>
      <c r="AO439" s="21"/>
      <c r="AP439" s="21"/>
      <c r="AQ439" s="21"/>
      <c r="AR439" s="21"/>
      <c r="AS439" s="181"/>
      <c r="AT439" s="21"/>
      <c r="AU439" s="181"/>
      <c r="AV439" s="21"/>
      <c r="AW439" s="21"/>
      <c r="AX439" s="21"/>
      <c r="AY439" s="21"/>
      <c r="AZ439" s="21"/>
      <c r="BA439" s="21"/>
      <c r="BB439" s="21"/>
      <c r="BC439" s="210"/>
      <c r="BD439" s="182"/>
      <c r="BE439" s="23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254.2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3"/>
      <c r="O440" s="23"/>
      <c r="P440" s="23"/>
      <c r="Q440" s="23"/>
      <c r="R440" s="23"/>
      <c r="S440" s="23"/>
      <c r="T440" s="23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181"/>
      <c r="AL440" s="21"/>
      <c r="AM440" s="21"/>
      <c r="AN440" s="21"/>
      <c r="AO440" s="21"/>
      <c r="AP440" s="21"/>
      <c r="AQ440" s="21"/>
      <c r="AR440" s="21"/>
      <c r="AS440" s="181"/>
      <c r="AT440" s="21"/>
      <c r="AU440" s="181"/>
      <c r="AV440" s="21"/>
      <c r="AW440" s="21"/>
      <c r="AX440" s="21"/>
      <c r="AY440" s="21"/>
      <c r="AZ440" s="21"/>
      <c r="BA440" s="21"/>
      <c r="BB440" s="21"/>
      <c r="BC440" s="210"/>
      <c r="BD440" s="23"/>
      <c r="BE440" s="20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166.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3"/>
      <c r="O441" s="20"/>
      <c r="P441" s="23"/>
      <c r="Q441" s="23"/>
      <c r="R441" s="23"/>
      <c r="S441" s="23"/>
      <c r="T441" s="23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181"/>
      <c r="AL441" s="21"/>
      <c r="AM441" s="21"/>
      <c r="AN441" s="21"/>
      <c r="AO441" s="21"/>
      <c r="AP441" s="21"/>
      <c r="AQ441" s="21"/>
      <c r="AR441" s="21"/>
      <c r="AS441" s="181"/>
      <c r="AT441" s="21"/>
      <c r="AU441" s="181"/>
      <c r="AV441" s="21"/>
      <c r="AW441" s="21"/>
      <c r="AX441" s="21"/>
      <c r="AY441" s="21"/>
      <c r="AZ441" s="21"/>
      <c r="BA441" s="21"/>
      <c r="BB441" s="21"/>
      <c r="BC441" s="210"/>
      <c r="BD441" s="182"/>
      <c r="BE441" s="23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181.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3"/>
      <c r="O442" s="20"/>
      <c r="P442" s="23"/>
      <c r="Q442" s="23"/>
      <c r="R442" s="20"/>
      <c r="S442" s="20"/>
      <c r="T442" s="23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181"/>
      <c r="AL442" s="21"/>
      <c r="AM442" s="21"/>
      <c r="AN442" s="21"/>
      <c r="AO442" s="21"/>
      <c r="AP442" s="21"/>
      <c r="AQ442" s="21"/>
      <c r="AR442" s="21"/>
      <c r="AS442" s="181"/>
      <c r="AT442" s="21"/>
      <c r="AU442" s="181"/>
      <c r="AV442" s="21"/>
      <c r="AW442" s="21"/>
      <c r="AX442" s="21"/>
      <c r="AY442" s="21"/>
      <c r="AZ442" s="21"/>
      <c r="BA442" s="21"/>
      <c r="BB442" s="21"/>
      <c r="BC442" s="210"/>
      <c r="BD442" s="182"/>
      <c r="BE442" s="23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71" customFormat="1" ht="197.25" customHeight="1" x14ac:dyDescent="0.25">
      <c r="A443" s="17"/>
      <c r="B443" s="18"/>
      <c r="C443" s="19"/>
      <c r="D443" s="19"/>
      <c r="E443" s="66"/>
      <c r="F443" s="18"/>
      <c r="G443" s="18"/>
      <c r="H443" s="18"/>
      <c r="I443" s="18"/>
      <c r="J443" s="18"/>
      <c r="K443" s="66"/>
      <c r="L443" s="66"/>
      <c r="M443" s="66"/>
      <c r="N443" s="19"/>
      <c r="O443" s="19"/>
      <c r="P443" s="19"/>
      <c r="Q443" s="19"/>
      <c r="R443" s="19"/>
      <c r="S443" s="19"/>
      <c r="T443" s="19"/>
      <c r="U443" s="27"/>
      <c r="V443" s="27"/>
      <c r="W443" s="27"/>
      <c r="X443" s="27"/>
      <c r="Y443" s="27"/>
      <c r="Z443" s="27"/>
      <c r="AA443" s="27"/>
      <c r="AB443" s="27"/>
      <c r="AC443" s="27"/>
      <c r="AD443" s="27"/>
      <c r="AE443" s="27"/>
      <c r="AF443" s="27"/>
      <c r="AG443" s="27"/>
      <c r="AH443" s="27"/>
      <c r="AI443" s="27"/>
      <c r="AJ443" s="27"/>
      <c r="AK443" s="27"/>
      <c r="AL443" s="27"/>
      <c r="AM443" s="27"/>
      <c r="AN443" s="27"/>
      <c r="AO443" s="27"/>
      <c r="AP443" s="27"/>
      <c r="AQ443" s="27"/>
      <c r="AR443" s="27"/>
      <c r="AS443" s="27"/>
      <c r="AT443" s="27"/>
      <c r="AU443" s="27"/>
      <c r="AV443" s="27"/>
      <c r="AW443" s="27"/>
      <c r="AX443" s="27"/>
      <c r="AY443" s="27"/>
      <c r="AZ443" s="27"/>
      <c r="BA443" s="27"/>
      <c r="BB443" s="27"/>
      <c r="BC443" s="183"/>
      <c r="BD443" s="183"/>
      <c r="BE443" s="66"/>
      <c r="BF443" s="66"/>
      <c r="BG443" s="66"/>
      <c r="BH443" s="28"/>
      <c r="BI443" s="66"/>
      <c r="BJ443" s="66"/>
      <c r="BK443" s="28"/>
      <c r="BL443" s="27"/>
      <c r="BM443" s="27"/>
      <c r="BN443" s="17"/>
      <c r="BO443" s="27"/>
      <c r="BP443" s="27"/>
      <c r="BQ443" s="28"/>
      <c r="BR443" s="28"/>
      <c r="BS443" s="17"/>
      <c r="BT443" s="70"/>
    </row>
    <row r="444" spans="1:72" s="22" customFormat="1" ht="136.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0"/>
      <c r="O444" s="20"/>
      <c r="P444" s="23"/>
      <c r="Q444" s="23"/>
      <c r="R444" s="23"/>
      <c r="S444" s="23"/>
      <c r="T444" s="20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0"/>
      <c r="BD444" s="210"/>
      <c r="BE444" s="20"/>
      <c r="BF444" s="20"/>
      <c r="BG444" s="20"/>
      <c r="BH444" s="23"/>
      <c r="BI444" s="20"/>
      <c r="BJ444" s="20"/>
      <c r="BK444" s="23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243.7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0"/>
      <c r="O445" s="20"/>
      <c r="P445" s="23"/>
      <c r="Q445" s="23"/>
      <c r="R445" s="23"/>
      <c r="S445" s="23"/>
      <c r="T445" s="20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0"/>
      <c r="BD445" s="20"/>
      <c r="BE445" s="20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243.7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0"/>
      <c r="O446" s="20"/>
      <c r="P446" s="23"/>
      <c r="Q446" s="23"/>
      <c r="R446" s="23"/>
      <c r="S446" s="23"/>
      <c r="T446" s="20"/>
      <c r="U446" s="21"/>
      <c r="V446" s="21"/>
      <c r="W446" s="21"/>
      <c r="X446" s="21"/>
      <c r="Y446" s="21"/>
      <c r="Z446" s="21"/>
      <c r="AA446" s="21"/>
      <c r="AB446" s="21"/>
      <c r="AC446" s="181"/>
      <c r="AD446" s="21"/>
      <c r="AE446" s="21"/>
      <c r="AF446" s="21"/>
      <c r="AG446" s="21"/>
      <c r="AH446" s="21"/>
      <c r="AI446" s="21"/>
      <c r="AJ446" s="21"/>
      <c r="AK446" s="181"/>
      <c r="AL446" s="21"/>
      <c r="AM446" s="21"/>
      <c r="AN446" s="21"/>
      <c r="AO446" s="21"/>
      <c r="AP446" s="21"/>
      <c r="AQ446" s="21"/>
      <c r="AR446" s="21"/>
      <c r="AS446" s="181"/>
      <c r="AT446" s="21"/>
      <c r="AU446" s="181"/>
      <c r="AV446" s="21"/>
      <c r="AW446" s="21"/>
      <c r="AX446" s="21"/>
      <c r="AY446" s="21"/>
      <c r="AZ446" s="21"/>
      <c r="BA446" s="21"/>
      <c r="BB446" s="21"/>
      <c r="BC446" s="210"/>
      <c r="BD446" s="210"/>
      <c r="BE446" s="20"/>
      <c r="BF446" s="20"/>
      <c r="BG446" s="20"/>
      <c r="BH446" s="23"/>
      <c r="BI446" s="20"/>
      <c r="BJ446" s="20"/>
      <c r="BK446" s="23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179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10"/>
      <c r="N447" s="28"/>
      <c r="O447" s="18"/>
      <c r="P447" s="28"/>
      <c r="Q447" s="28"/>
      <c r="R447" s="28"/>
      <c r="S447" s="28"/>
      <c r="T447" s="28"/>
      <c r="U447" s="21"/>
      <c r="V447" s="21"/>
      <c r="W447" s="21"/>
      <c r="X447" s="21"/>
      <c r="Y447" s="21"/>
      <c r="Z447" s="21"/>
      <c r="AA447" s="21"/>
      <c r="AB447" s="21"/>
      <c r="AC447" s="181"/>
      <c r="AD447" s="21"/>
      <c r="AE447" s="21"/>
      <c r="AF447" s="21"/>
      <c r="AG447" s="20"/>
      <c r="AH447" s="29"/>
      <c r="AI447" s="29"/>
      <c r="AJ447" s="21"/>
      <c r="AK447" s="210"/>
      <c r="AL447" s="29"/>
      <c r="AM447" s="29"/>
      <c r="AN447" s="21"/>
      <c r="AO447" s="21"/>
      <c r="AP447" s="21"/>
      <c r="AQ447" s="21"/>
      <c r="AR447" s="21"/>
      <c r="AS447" s="210"/>
      <c r="AT447" s="29"/>
      <c r="AU447" s="210"/>
      <c r="AV447" s="29"/>
      <c r="AW447" s="21"/>
      <c r="AX447" s="21"/>
      <c r="AY447" s="21"/>
      <c r="AZ447" s="21"/>
      <c r="BA447" s="20"/>
      <c r="BB447" s="23"/>
      <c r="BC447" s="210"/>
      <c r="BD447" s="29"/>
      <c r="BE447" s="29"/>
      <c r="BF447" s="21"/>
      <c r="BG447" s="21"/>
      <c r="BH447" s="21"/>
      <c r="BI447" s="21"/>
      <c r="BJ447" s="21"/>
      <c r="BK447" s="21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264.7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9"/>
      <c r="O448" s="29"/>
      <c r="P448" s="29"/>
      <c r="Q448" s="29"/>
      <c r="R448" s="29"/>
      <c r="S448" s="29"/>
      <c r="T448" s="29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0"/>
      <c r="BD448" s="210"/>
      <c r="BE448" s="20"/>
      <c r="BF448" s="20"/>
      <c r="BG448" s="20"/>
      <c r="BH448" s="23"/>
      <c r="BI448" s="20"/>
      <c r="BJ448" s="20"/>
      <c r="BK448" s="23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249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0"/>
      <c r="BD449" s="182"/>
      <c r="BE449" s="23"/>
      <c r="BF449" s="20"/>
      <c r="BG449" s="20"/>
      <c r="BH449" s="23"/>
      <c r="BI449" s="20"/>
      <c r="BJ449" s="20"/>
      <c r="BK449" s="23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246.7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9"/>
      <c r="O450" s="29"/>
      <c r="P450" s="29"/>
      <c r="Q450" s="29"/>
      <c r="R450" s="29"/>
      <c r="S450" s="29"/>
      <c r="T450" s="29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181"/>
      <c r="AL450" s="21"/>
      <c r="AM450" s="21"/>
      <c r="AN450" s="21"/>
      <c r="AO450" s="21"/>
      <c r="AP450" s="21"/>
      <c r="AQ450" s="21"/>
      <c r="AR450" s="21"/>
      <c r="AS450" s="181"/>
      <c r="AT450" s="21"/>
      <c r="AU450" s="181"/>
      <c r="AV450" s="21"/>
      <c r="AW450" s="21"/>
      <c r="AX450" s="21"/>
      <c r="AY450" s="21"/>
      <c r="AZ450" s="21"/>
      <c r="BA450" s="20"/>
      <c r="BB450" s="29"/>
      <c r="BC450" s="29"/>
      <c r="BD450" s="29"/>
      <c r="BE450" s="29"/>
      <c r="BF450" s="21"/>
      <c r="BG450" s="21"/>
      <c r="BH450" s="21"/>
      <c r="BI450" s="21"/>
      <c r="BJ450" s="21"/>
      <c r="BK450" s="21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192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3"/>
      <c r="O451" s="20"/>
      <c r="P451" s="23"/>
      <c r="Q451" s="23"/>
      <c r="R451" s="23"/>
      <c r="S451" s="23"/>
      <c r="T451" s="23"/>
      <c r="U451" s="21"/>
      <c r="V451" s="21"/>
      <c r="W451" s="21"/>
      <c r="X451" s="21"/>
      <c r="Y451" s="21"/>
      <c r="Z451" s="21"/>
      <c r="AA451" s="21"/>
      <c r="AB451" s="21"/>
      <c r="AC451" s="20"/>
      <c r="AD451" s="23"/>
      <c r="AE451" s="23"/>
      <c r="AF451" s="23"/>
      <c r="AG451" s="23"/>
      <c r="AH451" s="29"/>
      <c r="AI451" s="29"/>
      <c r="AJ451" s="21"/>
      <c r="AK451" s="210"/>
      <c r="AL451" s="23"/>
      <c r="AM451" s="23"/>
      <c r="AN451" s="21"/>
      <c r="AO451" s="21"/>
      <c r="AP451" s="21"/>
      <c r="AQ451" s="21"/>
      <c r="AR451" s="21"/>
      <c r="AS451" s="210"/>
      <c r="AT451" s="23"/>
      <c r="AU451" s="210"/>
      <c r="AV451" s="23"/>
      <c r="AW451" s="21"/>
      <c r="AX451" s="21"/>
      <c r="AY451" s="21"/>
      <c r="AZ451" s="21"/>
      <c r="BA451" s="20"/>
      <c r="BB451" s="23"/>
      <c r="BC451" s="210"/>
      <c r="BD451" s="23"/>
      <c r="BE451" s="23"/>
      <c r="BF451" s="21"/>
      <c r="BG451" s="21"/>
      <c r="BH451" s="21"/>
      <c r="BI451" s="21"/>
      <c r="BJ451" s="21"/>
      <c r="BK451" s="21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223.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3"/>
      <c r="O452" s="20"/>
      <c r="P452" s="23"/>
      <c r="Q452" s="23"/>
      <c r="R452" s="23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181"/>
      <c r="AD452" s="21"/>
      <c r="AE452" s="21"/>
      <c r="AF452" s="21"/>
      <c r="AG452" s="20"/>
      <c r="AH452" s="29"/>
      <c r="AI452" s="29"/>
      <c r="AJ452" s="21"/>
      <c r="AK452" s="210"/>
      <c r="AL452" s="29"/>
      <c r="AM452" s="29"/>
      <c r="AN452" s="21"/>
      <c r="AO452" s="21"/>
      <c r="AP452" s="21"/>
      <c r="AQ452" s="21"/>
      <c r="AR452" s="21"/>
      <c r="AS452" s="210"/>
      <c r="AT452" s="29"/>
      <c r="AU452" s="210"/>
      <c r="AV452" s="29"/>
      <c r="AW452" s="21"/>
      <c r="AX452" s="21"/>
      <c r="AY452" s="21"/>
      <c r="AZ452" s="21"/>
      <c r="BA452" s="20"/>
      <c r="BB452" s="23"/>
      <c r="BC452" s="210"/>
      <c r="BD452" s="23"/>
      <c r="BE452" s="23"/>
      <c r="BF452" s="21"/>
      <c r="BG452" s="21"/>
      <c r="BH452" s="21"/>
      <c r="BI452" s="21"/>
      <c r="BJ452" s="21"/>
      <c r="BK452" s="21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223.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10"/>
      <c r="N453" s="23"/>
      <c r="O453" s="20"/>
      <c r="P453" s="23"/>
      <c r="Q453" s="23"/>
      <c r="R453" s="23"/>
      <c r="S453" s="23"/>
      <c r="T453" s="23"/>
      <c r="U453" s="21"/>
      <c r="V453" s="21"/>
      <c r="W453" s="21"/>
      <c r="X453" s="21"/>
      <c r="Y453" s="21"/>
      <c r="Z453" s="21"/>
      <c r="AA453" s="21"/>
      <c r="AB453" s="21"/>
      <c r="AC453" s="181"/>
      <c r="AD453" s="21"/>
      <c r="AE453" s="21"/>
      <c r="AF453" s="21"/>
      <c r="AG453" s="20"/>
      <c r="AH453" s="29"/>
      <c r="AI453" s="29"/>
      <c r="AJ453" s="21"/>
      <c r="AK453" s="210"/>
      <c r="AL453" s="29"/>
      <c r="AM453" s="29"/>
      <c r="AN453" s="21"/>
      <c r="AO453" s="21"/>
      <c r="AP453" s="21"/>
      <c r="AQ453" s="21"/>
      <c r="AR453" s="21"/>
      <c r="AS453" s="210"/>
      <c r="AT453" s="29"/>
      <c r="AU453" s="210"/>
      <c r="AV453" s="29"/>
      <c r="AW453" s="21"/>
      <c r="AX453" s="21"/>
      <c r="AY453" s="21"/>
      <c r="AZ453" s="21"/>
      <c r="BA453" s="20"/>
      <c r="BB453" s="23"/>
      <c r="BC453" s="210"/>
      <c r="BD453" s="29"/>
      <c r="BE453" s="29"/>
      <c r="BF453" s="21"/>
      <c r="BG453" s="21"/>
      <c r="BH453" s="21"/>
      <c r="BI453" s="21"/>
      <c r="BJ453" s="21"/>
      <c r="BK453" s="21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408.7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3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181"/>
      <c r="AD454" s="21"/>
      <c r="AE454" s="21"/>
      <c r="AF454" s="21"/>
      <c r="AG454" s="20"/>
      <c r="AH454" s="29"/>
      <c r="AI454" s="29"/>
      <c r="AJ454" s="21"/>
      <c r="AK454" s="210"/>
      <c r="AL454" s="29"/>
      <c r="AM454" s="29"/>
      <c r="AN454" s="21"/>
      <c r="AO454" s="21"/>
      <c r="AP454" s="21"/>
      <c r="AQ454" s="21"/>
      <c r="AR454" s="21"/>
      <c r="AS454" s="210"/>
      <c r="AT454" s="29"/>
      <c r="AU454" s="210"/>
      <c r="AV454" s="29"/>
      <c r="AW454" s="21"/>
      <c r="AX454" s="21"/>
      <c r="AY454" s="21"/>
      <c r="AZ454" s="21"/>
      <c r="BA454" s="20"/>
      <c r="BB454" s="23"/>
      <c r="BC454" s="210"/>
      <c r="BD454" s="23"/>
      <c r="BE454" s="23"/>
      <c r="BF454" s="21"/>
      <c r="BG454" s="21"/>
      <c r="BH454" s="21"/>
      <c r="BI454" s="21"/>
      <c r="BJ454" s="21"/>
      <c r="BK454" s="21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186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3"/>
      <c r="O455" s="20"/>
      <c r="P455" s="23"/>
      <c r="Q455" s="23"/>
      <c r="R455" s="23"/>
      <c r="S455" s="23"/>
      <c r="T455" s="23"/>
      <c r="U455" s="21"/>
      <c r="V455" s="21"/>
      <c r="W455" s="21"/>
      <c r="X455" s="21"/>
      <c r="Y455" s="21"/>
      <c r="Z455" s="21"/>
      <c r="AA455" s="21"/>
      <c r="AB455" s="21"/>
      <c r="AC455" s="181"/>
      <c r="AD455" s="21"/>
      <c r="AE455" s="21"/>
      <c r="AF455" s="21"/>
      <c r="AG455" s="20"/>
      <c r="AH455" s="29"/>
      <c r="AI455" s="29"/>
      <c r="AJ455" s="21"/>
      <c r="AK455" s="210"/>
      <c r="AL455" s="29"/>
      <c r="AM455" s="29"/>
      <c r="AN455" s="21"/>
      <c r="AO455" s="21"/>
      <c r="AP455" s="21"/>
      <c r="AQ455" s="21"/>
      <c r="AR455" s="21"/>
      <c r="AS455" s="210"/>
      <c r="AT455" s="29"/>
      <c r="AU455" s="210"/>
      <c r="AV455" s="29"/>
      <c r="AW455" s="21"/>
      <c r="AX455" s="21"/>
      <c r="AY455" s="21"/>
      <c r="AZ455" s="21"/>
      <c r="BA455" s="20"/>
      <c r="BB455" s="23"/>
      <c r="BC455" s="210"/>
      <c r="BD455" s="29"/>
      <c r="BE455" s="29"/>
      <c r="BF455" s="21"/>
      <c r="BG455" s="21"/>
      <c r="BH455" s="21"/>
      <c r="BI455" s="21"/>
      <c r="BJ455" s="21"/>
      <c r="BK455" s="21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409.6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10"/>
      <c r="N456" s="28"/>
      <c r="O456" s="18"/>
      <c r="P456" s="28"/>
      <c r="Q456" s="28"/>
      <c r="R456" s="28"/>
      <c r="S456" s="28"/>
      <c r="T456" s="28"/>
      <c r="U456" s="21"/>
      <c r="V456" s="21"/>
      <c r="W456" s="21"/>
      <c r="X456" s="21"/>
      <c r="Y456" s="21"/>
      <c r="Z456" s="21"/>
      <c r="AA456" s="21"/>
      <c r="AB456" s="21"/>
      <c r="AC456" s="181"/>
      <c r="AD456" s="21"/>
      <c r="AE456" s="21"/>
      <c r="AF456" s="21"/>
      <c r="AG456" s="20"/>
      <c r="AH456" s="29"/>
      <c r="AI456" s="29"/>
      <c r="AJ456" s="21"/>
      <c r="AK456" s="210"/>
      <c r="AL456" s="29"/>
      <c r="AM456" s="29"/>
      <c r="AN456" s="21"/>
      <c r="AO456" s="21"/>
      <c r="AP456" s="21"/>
      <c r="AQ456" s="21"/>
      <c r="AR456" s="21"/>
      <c r="AS456" s="210"/>
      <c r="AT456" s="29"/>
      <c r="AU456" s="210"/>
      <c r="AV456" s="29"/>
      <c r="AW456" s="21"/>
      <c r="AX456" s="21"/>
      <c r="AY456" s="21"/>
      <c r="AZ456" s="21"/>
      <c r="BA456" s="20"/>
      <c r="BB456" s="23"/>
      <c r="BC456" s="210"/>
      <c r="BD456" s="29"/>
      <c r="BE456" s="29"/>
      <c r="BF456" s="21"/>
      <c r="BG456" s="21"/>
      <c r="BH456" s="21"/>
      <c r="BI456" s="21"/>
      <c r="BJ456" s="21"/>
      <c r="BK456" s="21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21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10"/>
      <c r="N457" s="28"/>
      <c r="O457" s="18"/>
      <c r="P457" s="28"/>
      <c r="Q457" s="28"/>
      <c r="R457" s="28"/>
      <c r="S457" s="28"/>
      <c r="T457" s="28"/>
      <c r="U457" s="21"/>
      <c r="V457" s="21"/>
      <c r="W457" s="21"/>
      <c r="X457" s="21"/>
      <c r="Y457" s="21"/>
      <c r="Z457" s="21"/>
      <c r="AA457" s="21"/>
      <c r="AB457" s="21"/>
      <c r="AC457" s="181"/>
      <c r="AD457" s="21"/>
      <c r="AE457" s="21"/>
      <c r="AF457" s="21"/>
      <c r="AG457" s="20"/>
      <c r="AH457" s="29"/>
      <c r="AI457" s="29"/>
      <c r="AJ457" s="21"/>
      <c r="AK457" s="210"/>
      <c r="AL457" s="29"/>
      <c r="AM457" s="29"/>
      <c r="AN457" s="21"/>
      <c r="AO457" s="21"/>
      <c r="AP457" s="21"/>
      <c r="AQ457" s="21"/>
      <c r="AR457" s="21"/>
      <c r="AS457" s="210"/>
      <c r="AT457" s="29"/>
      <c r="AU457" s="210"/>
      <c r="AV457" s="29"/>
      <c r="AW457" s="21"/>
      <c r="AX457" s="21"/>
      <c r="AY457" s="21"/>
      <c r="AZ457" s="21"/>
      <c r="BA457" s="20"/>
      <c r="BB457" s="23"/>
      <c r="BC457" s="210"/>
      <c r="BD457" s="29"/>
      <c r="BE457" s="29"/>
      <c r="BF457" s="21"/>
      <c r="BG457" s="21"/>
      <c r="BH457" s="21"/>
      <c r="BI457" s="21"/>
      <c r="BJ457" s="21"/>
      <c r="BK457" s="21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254.2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0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210"/>
      <c r="AD458" s="29"/>
      <c r="AE458" s="29"/>
      <c r="AF458" s="29"/>
      <c r="AG458" s="29"/>
      <c r="AH458" s="21"/>
      <c r="AI458" s="21"/>
      <c r="AJ458" s="21"/>
      <c r="AK458" s="210"/>
      <c r="AL458" s="29"/>
      <c r="AM458" s="29"/>
      <c r="AN458" s="21"/>
      <c r="AO458" s="21"/>
      <c r="AP458" s="21"/>
      <c r="AQ458" s="21"/>
      <c r="AR458" s="21"/>
      <c r="AS458" s="210"/>
      <c r="AT458" s="29"/>
      <c r="AU458" s="210"/>
      <c r="AV458" s="29"/>
      <c r="AW458" s="21"/>
      <c r="AX458" s="21"/>
      <c r="AY458" s="21"/>
      <c r="AZ458" s="21"/>
      <c r="BA458" s="20"/>
      <c r="BB458" s="23"/>
      <c r="BC458" s="210"/>
      <c r="BD458" s="23"/>
      <c r="BE458" s="23"/>
      <c r="BF458" s="21"/>
      <c r="BG458" s="21"/>
      <c r="BH458" s="21"/>
      <c r="BI458" s="21"/>
      <c r="BJ458" s="21"/>
      <c r="BK458" s="21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147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10"/>
      <c r="N459" s="23"/>
      <c r="O459" s="23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210"/>
      <c r="AD459" s="29"/>
      <c r="AE459" s="29"/>
      <c r="AF459" s="29"/>
      <c r="AG459" s="29"/>
      <c r="AH459" s="21"/>
      <c r="AI459" s="21"/>
      <c r="AJ459" s="21"/>
      <c r="AK459" s="210"/>
      <c r="AL459" s="29"/>
      <c r="AM459" s="29"/>
      <c r="AN459" s="21"/>
      <c r="AO459" s="21"/>
      <c r="AP459" s="21"/>
      <c r="AQ459" s="21"/>
      <c r="AR459" s="21"/>
      <c r="AS459" s="210"/>
      <c r="AT459" s="29"/>
      <c r="AU459" s="210"/>
      <c r="AV459" s="29"/>
      <c r="AW459" s="21"/>
      <c r="AX459" s="21"/>
      <c r="AY459" s="21"/>
      <c r="AZ459" s="21"/>
      <c r="BA459" s="20"/>
      <c r="BB459" s="23"/>
      <c r="BC459" s="210"/>
      <c r="BD459" s="29"/>
      <c r="BE459" s="29"/>
      <c r="BF459" s="21"/>
      <c r="BG459" s="21"/>
      <c r="BH459" s="21"/>
      <c r="BI459" s="21"/>
      <c r="BJ459" s="21"/>
      <c r="BK459" s="21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244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3"/>
      <c r="O460" s="23"/>
      <c r="P460" s="23"/>
      <c r="Q460" s="23"/>
      <c r="R460" s="23"/>
      <c r="S460" s="23"/>
      <c r="T460" s="23"/>
      <c r="U460" s="21"/>
      <c r="V460" s="21"/>
      <c r="W460" s="21"/>
      <c r="X460" s="21"/>
      <c r="Y460" s="21"/>
      <c r="Z460" s="21"/>
      <c r="AA460" s="21"/>
      <c r="AB460" s="21"/>
      <c r="AC460" s="210"/>
      <c r="AD460" s="63"/>
      <c r="AE460" s="63"/>
      <c r="AF460" s="63"/>
      <c r="AG460" s="63"/>
      <c r="AH460" s="21"/>
      <c r="AI460" s="21"/>
      <c r="AJ460" s="21"/>
      <c r="AK460" s="210"/>
      <c r="AL460" s="63"/>
      <c r="AM460" s="63"/>
      <c r="AN460" s="21"/>
      <c r="AO460" s="21"/>
      <c r="AP460" s="21"/>
      <c r="AQ460" s="21"/>
      <c r="AR460" s="21"/>
      <c r="AS460" s="210"/>
      <c r="AT460" s="29"/>
      <c r="AU460" s="210"/>
      <c r="AV460" s="23"/>
      <c r="AW460" s="21"/>
      <c r="AX460" s="21"/>
      <c r="AY460" s="21"/>
      <c r="AZ460" s="21"/>
      <c r="BA460" s="20"/>
      <c r="BB460" s="23"/>
      <c r="BC460" s="210"/>
      <c r="BD460" s="23"/>
      <c r="BE460" s="23"/>
      <c r="BF460" s="21"/>
      <c r="BG460" s="20"/>
      <c r="BH460" s="23"/>
      <c r="BI460" s="20"/>
      <c r="BJ460" s="21"/>
      <c r="BK460" s="21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244.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3"/>
      <c r="O461" s="20"/>
      <c r="P461" s="23"/>
      <c r="Q461" s="23"/>
      <c r="R461" s="20"/>
      <c r="S461" s="23"/>
      <c r="T461" s="23"/>
      <c r="U461" s="21"/>
      <c r="V461" s="21"/>
      <c r="W461" s="21"/>
      <c r="X461" s="21"/>
      <c r="Y461" s="21"/>
      <c r="Z461" s="21"/>
      <c r="AA461" s="21"/>
      <c r="AB461" s="21"/>
      <c r="AC461" s="210"/>
      <c r="AD461" s="63"/>
      <c r="AE461" s="63"/>
      <c r="AF461" s="63"/>
      <c r="AG461" s="63"/>
      <c r="AH461" s="21"/>
      <c r="AI461" s="21"/>
      <c r="AJ461" s="21"/>
      <c r="AK461" s="210"/>
      <c r="AL461" s="63"/>
      <c r="AM461" s="63"/>
      <c r="AN461" s="21"/>
      <c r="AO461" s="21"/>
      <c r="AP461" s="21"/>
      <c r="AQ461" s="21"/>
      <c r="AR461" s="21"/>
      <c r="AS461" s="210"/>
      <c r="AT461" s="29"/>
      <c r="AU461" s="210"/>
      <c r="AV461" s="23"/>
      <c r="AW461" s="21"/>
      <c r="AX461" s="21"/>
      <c r="AY461" s="21"/>
      <c r="AZ461" s="21"/>
      <c r="BA461" s="20"/>
      <c r="BB461" s="23"/>
      <c r="BC461" s="210"/>
      <c r="BD461" s="23"/>
      <c r="BE461" s="23"/>
      <c r="BF461" s="21"/>
      <c r="BG461" s="21"/>
      <c r="BH461" s="21"/>
      <c r="BI461" s="21"/>
      <c r="BJ461" s="21"/>
      <c r="BK461" s="21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244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1"/>
      <c r="V462" s="21"/>
      <c r="W462" s="21"/>
      <c r="X462" s="21"/>
      <c r="Y462" s="21"/>
      <c r="Z462" s="21"/>
      <c r="AA462" s="21"/>
      <c r="AB462" s="21"/>
      <c r="AC462" s="210"/>
      <c r="AD462" s="63"/>
      <c r="AE462" s="63"/>
      <c r="AF462" s="63"/>
      <c r="AG462" s="63"/>
      <c r="AH462" s="21"/>
      <c r="AI462" s="21"/>
      <c r="AJ462" s="21"/>
      <c r="AK462" s="210"/>
      <c r="AL462" s="63"/>
      <c r="AM462" s="63"/>
      <c r="AN462" s="21"/>
      <c r="AO462" s="21"/>
      <c r="AP462" s="21"/>
      <c r="AQ462" s="21"/>
      <c r="AR462" s="21"/>
      <c r="AS462" s="210"/>
      <c r="AT462" s="29"/>
      <c r="AU462" s="210"/>
      <c r="AV462" s="23"/>
      <c r="AW462" s="21"/>
      <c r="AX462" s="21"/>
      <c r="AY462" s="21"/>
      <c r="AZ462" s="21"/>
      <c r="BA462" s="20"/>
      <c r="BB462" s="23"/>
      <c r="BC462" s="210"/>
      <c r="BD462" s="23"/>
      <c r="BE462" s="23"/>
      <c r="BF462" s="21"/>
      <c r="BG462" s="20"/>
      <c r="BH462" s="23"/>
      <c r="BI462" s="23"/>
      <c r="BJ462" s="21"/>
      <c r="BK462" s="21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244.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3"/>
      <c r="O463" s="20"/>
      <c r="P463" s="23"/>
      <c r="Q463" s="23"/>
      <c r="R463" s="23"/>
      <c r="S463" s="23"/>
      <c r="T463" s="23"/>
      <c r="U463" s="21"/>
      <c r="V463" s="21"/>
      <c r="W463" s="21"/>
      <c r="X463" s="21"/>
      <c r="Y463" s="21"/>
      <c r="Z463" s="21"/>
      <c r="AA463" s="21"/>
      <c r="AB463" s="21"/>
      <c r="AC463" s="210"/>
      <c r="AD463" s="63"/>
      <c r="AE463" s="63"/>
      <c r="AF463" s="63"/>
      <c r="AG463" s="63"/>
      <c r="AH463" s="21"/>
      <c r="AI463" s="21"/>
      <c r="AJ463" s="21"/>
      <c r="AK463" s="210"/>
      <c r="AL463" s="63"/>
      <c r="AM463" s="63"/>
      <c r="AN463" s="21"/>
      <c r="AO463" s="21"/>
      <c r="AP463" s="21"/>
      <c r="AQ463" s="21"/>
      <c r="AR463" s="21"/>
      <c r="AS463" s="210"/>
      <c r="AT463" s="29"/>
      <c r="AU463" s="210"/>
      <c r="AV463" s="23"/>
      <c r="AW463" s="21"/>
      <c r="AX463" s="21"/>
      <c r="AY463" s="21"/>
      <c r="AZ463" s="21"/>
      <c r="BA463" s="20"/>
      <c r="BB463" s="23"/>
      <c r="BC463" s="210"/>
      <c r="BD463" s="23"/>
      <c r="BE463" s="23"/>
      <c r="BF463" s="21"/>
      <c r="BG463" s="21"/>
      <c r="BH463" s="21"/>
      <c r="BI463" s="21"/>
      <c r="BJ463" s="21"/>
      <c r="BK463" s="21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408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3"/>
      <c r="O464" s="20"/>
      <c r="P464" s="20"/>
      <c r="Q464" s="20"/>
      <c r="R464" s="20"/>
      <c r="S464" s="20"/>
      <c r="T464" s="23"/>
      <c r="U464" s="21"/>
      <c r="V464" s="21"/>
      <c r="W464" s="21"/>
      <c r="X464" s="21"/>
      <c r="Y464" s="21"/>
      <c r="Z464" s="21"/>
      <c r="AA464" s="21"/>
      <c r="AB464" s="21"/>
      <c r="AC464" s="210"/>
      <c r="AD464" s="63"/>
      <c r="AE464" s="63"/>
      <c r="AF464" s="63"/>
      <c r="AG464" s="63"/>
      <c r="AH464" s="21"/>
      <c r="AI464" s="21"/>
      <c r="AJ464" s="21"/>
      <c r="AK464" s="210"/>
      <c r="AL464" s="63"/>
      <c r="AM464" s="63"/>
      <c r="AN464" s="21"/>
      <c r="AO464" s="21"/>
      <c r="AP464" s="21"/>
      <c r="AQ464" s="21"/>
      <c r="AR464" s="21"/>
      <c r="AS464" s="210"/>
      <c r="AT464" s="29"/>
      <c r="AU464" s="210"/>
      <c r="AV464" s="23"/>
      <c r="AW464" s="21"/>
      <c r="AX464" s="21"/>
      <c r="AY464" s="21"/>
      <c r="AZ464" s="21"/>
      <c r="BA464" s="20"/>
      <c r="BB464" s="23"/>
      <c r="BC464" s="210"/>
      <c r="BD464" s="23"/>
      <c r="BE464" s="20"/>
      <c r="BF464" s="21"/>
      <c r="BG464" s="21"/>
      <c r="BH464" s="21"/>
      <c r="BI464" s="21"/>
      <c r="BJ464" s="21"/>
      <c r="BK464" s="21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246.7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3"/>
      <c r="O465" s="20"/>
      <c r="P465" s="23"/>
      <c r="Q465" s="23"/>
      <c r="R465" s="23"/>
      <c r="S465" s="23"/>
      <c r="T465" s="23"/>
      <c r="U465" s="21"/>
      <c r="V465" s="21"/>
      <c r="W465" s="21"/>
      <c r="X465" s="21"/>
      <c r="Y465" s="21"/>
      <c r="Z465" s="21"/>
      <c r="AA465" s="21"/>
      <c r="AB465" s="21"/>
      <c r="AC465" s="210"/>
      <c r="AD465" s="63"/>
      <c r="AE465" s="63"/>
      <c r="AF465" s="63"/>
      <c r="AG465" s="63"/>
      <c r="AH465" s="21"/>
      <c r="AI465" s="21"/>
      <c r="AJ465" s="21"/>
      <c r="AK465" s="210"/>
      <c r="AL465" s="63"/>
      <c r="AM465" s="63"/>
      <c r="AN465" s="21"/>
      <c r="AO465" s="21"/>
      <c r="AP465" s="21"/>
      <c r="AQ465" s="21"/>
      <c r="AR465" s="21"/>
      <c r="AS465" s="210"/>
      <c r="AT465" s="29"/>
      <c r="AU465" s="210"/>
      <c r="AV465" s="23"/>
      <c r="AW465" s="21"/>
      <c r="AX465" s="21"/>
      <c r="AY465" s="21"/>
      <c r="AZ465" s="21"/>
      <c r="BA465" s="20"/>
      <c r="BB465" s="23"/>
      <c r="BC465" s="210"/>
      <c r="BD465" s="23"/>
      <c r="BE465" s="20"/>
      <c r="BF465" s="21"/>
      <c r="BG465" s="20"/>
      <c r="BH465" s="23"/>
      <c r="BI465" s="23"/>
      <c r="BJ465" s="21"/>
      <c r="BK465" s="21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258.7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3"/>
      <c r="O466" s="20"/>
      <c r="P466" s="23"/>
      <c r="Q466" s="23"/>
      <c r="R466" s="23"/>
      <c r="S466" s="23"/>
      <c r="T466" s="23"/>
      <c r="U466" s="21"/>
      <c r="V466" s="21"/>
      <c r="W466" s="21"/>
      <c r="X466" s="21"/>
      <c r="Y466" s="21"/>
      <c r="Z466" s="21"/>
      <c r="AA466" s="21"/>
      <c r="AB466" s="21"/>
      <c r="AC466" s="210"/>
      <c r="AD466" s="63"/>
      <c r="AE466" s="63"/>
      <c r="AF466" s="63"/>
      <c r="AG466" s="20"/>
      <c r="AH466" s="21"/>
      <c r="AI466" s="21"/>
      <c r="AJ466" s="21"/>
      <c r="AK466" s="210"/>
      <c r="AL466" s="63"/>
      <c r="AM466" s="20"/>
      <c r="AN466" s="21"/>
      <c r="AO466" s="21"/>
      <c r="AP466" s="21"/>
      <c r="AQ466" s="21"/>
      <c r="AR466" s="21"/>
      <c r="AS466" s="210"/>
      <c r="AT466" s="23"/>
      <c r="AU466" s="210"/>
      <c r="AV466" s="23"/>
      <c r="AW466" s="21"/>
      <c r="AX466" s="21"/>
      <c r="AY466" s="21"/>
      <c r="AZ466" s="21"/>
      <c r="BA466" s="20"/>
      <c r="BB466" s="23"/>
      <c r="BC466" s="210"/>
      <c r="BD466" s="23"/>
      <c r="BE466" s="20"/>
      <c r="BF466" s="21"/>
      <c r="BG466" s="21"/>
      <c r="BH466" s="21"/>
      <c r="BI466" s="21"/>
      <c r="BJ466" s="21"/>
      <c r="BK466" s="21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201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10"/>
      <c r="N467" s="29"/>
      <c r="O467" s="29"/>
      <c r="P467" s="29"/>
      <c r="Q467" s="29"/>
      <c r="R467" s="29"/>
      <c r="S467" s="29"/>
      <c r="T467" s="29"/>
      <c r="U467" s="21"/>
      <c r="V467" s="21"/>
      <c r="W467" s="21"/>
      <c r="X467" s="21"/>
      <c r="Y467" s="21"/>
      <c r="Z467" s="21"/>
      <c r="AA467" s="21"/>
      <c r="AB467" s="21"/>
      <c r="AC467" s="210"/>
      <c r="AD467" s="63"/>
      <c r="AE467" s="63"/>
      <c r="AF467" s="63"/>
      <c r="AG467" s="20"/>
      <c r="AH467" s="21"/>
      <c r="AI467" s="21"/>
      <c r="AJ467" s="21"/>
      <c r="AK467" s="210"/>
      <c r="AL467" s="63"/>
      <c r="AM467" s="20"/>
      <c r="AN467" s="21"/>
      <c r="AO467" s="21"/>
      <c r="AP467" s="21"/>
      <c r="AQ467" s="21"/>
      <c r="AR467" s="21"/>
      <c r="AS467" s="210"/>
      <c r="AT467" s="23"/>
      <c r="AU467" s="210"/>
      <c r="AV467" s="23"/>
      <c r="AW467" s="21"/>
      <c r="AX467" s="21"/>
      <c r="AY467" s="21"/>
      <c r="AZ467" s="21"/>
      <c r="BA467" s="20"/>
      <c r="BB467" s="23"/>
      <c r="BC467" s="210"/>
      <c r="BD467" s="23"/>
      <c r="BE467" s="20"/>
      <c r="BF467" s="21"/>
      <c r="BG467" s="21"/>
      <c r="BH467" s="21"/>
      <c r="BI467" s="21"/>
      <c r="BJ467" s="21"/>
      <c r="BK467" s="21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191.2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3"/>
      <c r="O468" s="20"/>
      <c r="P468" s="23"/>
      <c r="Q468" s="23"/>
      <c r="R468" s="23"/>
      <c r="S468" s="23"/>
      <c r="T468" s="23"/>
      <c r="U468" s="21"/>
      <c r="V468" s="21"/>
      <c r="W468" s="21"/>
      <c r="X468" s="21"/>
      <c r="Y468" s="21"/>
      <c r="Z468" s="21"/>
      <c r="AA468" s="21"/>
      <c r="AB468" s="21"/>
      <c r="AC468" s="210"/>
      <c r="AD468" s="63"/>
      <c r="AE468" s="63"/>
      <c r="AF468" s="63"/>
      <c r="AG468" s="20"/>
      <c r="AH468" s="21"/>
      <c r="AI468" s="21"/>
      <c r="AJ468" s="21"/>
      <c r="AK468" s="210"/>
      <c r="AL468" s="63"/>
      <c r="AM468" s="20"/>
      <c r="AN468" s="21"/>
      <c r="AO468" s="21"/>
      <c r="AP468" s="21"/>
      <c r="AQ468" s="21"/>
      <c r="AR468" s="21"/>
      <c r="AS468" s="210"/>
      <c r="AT468" s="23"/>
      <c r="AU468" s="210"/>
      <c r="AV468" s="23"/>
      <c r="AW468" s="21"/>
      <c r="AX468" s="21"/>
      <c r="AY468" s="21"/>
      <c r="AZ468" s="21"/>
      <c r="BA468" s="20"/>
      <c r="BB468" s="23"/>
      <c r="BC468" s="210"/>
      <c r="BD468" s="23"/>
      <c r="BE468" s="23"/>
      <c r="BF468" s="21"/>
      <c r="BG468" s="21"/>
      <c r="BH468" s="21"/>
      <c r="BI468" s="21"/>
      <c r="BJ468" s="21"/>
      <c r="BK468" s="21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191.2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10"/>
      <c r="N469" s="28"/>
      <c r="O469" s="18"/>
      <c r="P469" s="28"/>
      <c r="Q469" s="28"/>
      <c r="R469" s="28"/>
      <c r="S469" s="28"/>
      <c r="T469" s="28"/>
      <c r="U469" s="21"/>
      <c r="V469" s="21"/>
      <c r="W469" s="21"/>
      <c r="X469" s="21"/>
      <c r="Y469" s="21"/>
      <c r="Z469" s="21"/>
      <c r="AA469" s="21"/>
      <c r="AB469" s="21"/>
      <c r="AC469" s="210"/>
      <c r="AD469" s="63"/>
      <c r="AE469" s="63"/>
      <c r="AF469" s="63"/>
      <c r="AG469" s="20"/>
      <c r="AH469" s="21"/>
      <c r="AI469" s="21"/>
      <c r="AJ469" s="21"/>
      <c r="AK469" s="210"/>
      <c r="AL469" s="63"/>
      <c r="AM469" s="20"/>
      <c r="AN469" s="21"/>
      <c r="AO469" s="21"/>
      <c r="AP469" s="21"/>
      <c r="AQ469" s="21"/>
      <c r="AR469" s="21"/>
      <c r="AS469" s="210"/>
      <c r="AT469" s="23"/>
      <c r="AU469" s="210"/>
      <c r="AV469" s="23"/>
      <c r="AW469" s="21"/>
      <c r="AX469" s="21"/>
      <c r="AY469" s="21"/>
      <c r="AZ469" s="21"/>
      <c r="BA469" s="20"/>
      <c r="BB469" s="23"/>
      <c r="BC469" s="210"/>
      <c r="BD469" s="23"/>
      <c r="BE469" s="20"/>
      <c r="BF469" s="21"/>
      <c r="BG469" s="21"/>
      <c r="BH469" s="21"/>
      <c r="BI469" s="21"/>
      <c r="BJ469" s="21"/>
      <c r="BK469" s="21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247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10"/>
      <c r="N470" s="23"/>
      <c r="O470" s="23"/>
      <c r="P470" s="23"/>
      <c r="Q470" s="23"/>
      <c r="R470" s="23"/>
      <c r="S470" s="23"/>
      <c r="T470" s="28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181"/>
      <c r="AL470" s="21"/>
      <c r="AM470" s="21"/>
      <c r="AN470" s="21"/>
      <c r="AO470" s="21"/>
      <c r="AP470" s="21"/>
      <c r="AQ470" s="21"/>
      <c r="AR470" s="21"/>
      <c r="AS470" s="181"/>
      <c r="AT470" s="21"/>
      <c r="AU470" s="181"/>
      <c r="AV470" s="21"/>
      <c r="AW470" s="21"/>
      <c r="AX470" s="21"/>
      <c r="AY470" s="21"/>
      <c r="AZ470" s="21"/>
      <c r="BA470" s="20"/>
      <c r="BB470" s="23"/>
      <c r="BC470" s="210"/>
      <c r="BD470" s="23"/>
      <c r="BE470" s="20"/>
      <c r="BF470" s="21"/>
      <c r="BG470" s="21"/>
      <c r="BH470" s="21"/>
      <c r="BI470" s="21"/>
      <c r="BJ470" s="21"/>
      <c r="BK470" s="21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271.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10"/>
      <c r="N471" s="28"/>
      <c r="O471" s="18"/>
      <c r="P471" s="28"/>
      <c r="Q471" s="28"/>
      <c r="R471" s="28"/>
      <c r="S471" s="28"/>
      <c r="T471" s="28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181"/>
      <c r="AL471" s="21"/>
      <c r="AM471" s="21"/>
      <c r="AN471" s="21"/>
      <c r="AO471" s="21"/>
      <c r="AP471" s="21"/>
      <c r="AQ471" s="21"/>
      <c r="AR471" s="21"/>
      <c r="AS471" s="181"/>
      <c r="AT471" s="21"/>
      <c r="AU471" s="181"/>
      <c r="AV471" s="21"/>
      <c r="AW471" s="21"/>
      <c r="AX471" s="21"/>
      <c r="AY471" s="21"/>
      <c r="AZ471" s="21"/>
      <c r="BA471" s="20"/>
      <c r="BB471" s="23"/>
      <c r="BC471" s="210"/>
      <c r="BD471" s="23"/>
      <c r="BE471" s="20"/>
      <c r="BF471" s="21"/>
      <c r="BG471" s="21"/>
      <c r="BH471" s="21"/>
      <c r="BI471" s="21"/>
      <c r="BJ471" s="21"/>
      <c r="BK471" s="21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261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10"/>
      <c r="N472" s="28"/>
      <c r="O472" s="18"/>
      <c r="P472" s="28"/>
      <c r="Q472" s="28"/>
      <c r="R472" s="28"/>
      <c r="S472" s="28"/>
      <c r="T472" s="28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181"/>
      <c r="AL472" s="21"/>
      <c r="AM472" s="21"/>
      <c r="AN472" s="21"/>
      <c r="AO472" s="21"/>
      <c r="AP472" s="21"/>
      <c r="AQ472" s="21"/>
      <c r="AR472" s="21"/>
      <c r="AS472" s="181"/>
      <c r="AT472" s="21"/>
      <c r="AU472" s="181"/>
      <c r="AV472" s="21"/>
      <c r="AW472" s="21"/>
      <c r="AX472" s="21"/>
      <c r="AY472" s="21"/>
      <c r="AZ472" s="21"/>
      <c r="BA472" s="20"/>
      <c r="BB472" s="23"/>
      <c r="BC472" s="210"/>
      <c r="BD472" s="23"/>
      <c r="BE472" s="20"/>
      <c r="BF472" s="21"/>
      <c r="BG472" s="21"/>
      <c r="BH472" s="21"/>
      <c r="BI472" s="21"/>
      <c r="BJ472" s="21"/>
      <c r="BK472" s="21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204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181"/>
      <c r="AL473" s="21"/>
      <c r="AM473" s="21"/>
      <c r="AN473" s="21"/>
      <c r="AO473" s="21"/>
      <c r="AP473" s="21"/>
      <c r="AQ473" s="21"/>
      <c r="AR473" s="21"/>
      <c r="AS473" s="181"/>
      <c r="AT473" s="21"/>
      <c r="AU473" s="181"/>
      <c r="AV473" s="21"/>
      <c r="AW473" s="21"/>
      <c r="AX473" s="21"/>
      <c r="AY473" s="21"/>
      <c r="AZ473" s="21"/>
      <c r="BA473" s="20"/>
      <c r="BB473" s="23"/>
      <c r="BC473" s="210"/>
      <c r="BD473" s="20"/>
      <c r="BE473" s="20"/>
      <c r="BF473" s="21"/>
      <c r="BG473" s="21"/>
      <c r="BH473" s="21"/>
      <c r="BI473" s="21"/>
      <c r="BJ473" s="21"/>
      <c r="BK473" s="21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204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10"/>
      <c r="N474" s="20"/>
      <c r="O474" s="20"/>
      <c r="P474" s="20"/>
      <c r="Q474" s="20"/>
      <c r="R474" s="20"/>
      <c r="S474" s="20"/>
      <c r="T474" s="20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181"/>
      <c r="AL474" s="21"/>
      <c r="AM474" s="21"/>
      <c r="AN474" s="21"/>
      <c r="AO474" s="21"/>
      <c r="AP474" s="21"/>
      <c r="AQ474" s="21"/>
      <c r="AR474" s="21"/>
      <c r="AS474" s="181"/>
      <c r="AT474" s="21"/>
      <c r="AU474" s="181"/>
      <c r="AV474" s="21"/>
      <c r="AW474" s="21"/>
      <c r="AX474" s="21"/>
      <c r="AY474" s="21"/>
      <c r="AZ474" s="21"/>
      <c r="BA474" s="20"/>
      <c r="BB474" s="23"/>
      <c r="BC474" s="210"/>
      <c r="BD474" s="23"/>
      <c r="BE474" s="20"/>
      <c r="BF474" s="21"/>
      <c r="BG474" s="21"/>
      <c r="BH474" s="21"/>
      <c r="BI474" s="21"/>
      <c r="BJ474" s="21"/>
      <c r="BK474" s="21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204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10"/>
      <c r="N475" s="28"/>
      <c r="O475" s="18"/>
      <c r="P475" s="28"/>
      <c r="Q475" s="28"/>
      <c r="R475" s="28"/>
      <c r="S475" s="28"/>
      <c r="T475" s="28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181"/>
      <c r="AL475" s="21"/>
      <c r="AM475" s="21"/>
      <c r="AN475" s="21"/>
      <c r="AO475" s="21"/>
      <c r="AP475" s="21"/>
      <c r="AQ475" s="21"/>
      <c r="AR475" s="21"/>
      <c r="AS475" s="181"/>
      <c r="AT475" s="21"/>
      <c r="AU475" s="181"/>
      <c r="AV475" s="21"/>
      <c r="AW475" s="21"/>
      <c r="AX475" s="21"/>
      <c r="AY475" s="21"/>
      <c r="AZ475" s="21"/>
      <c r="BA475" s="20"/>
      <c r="BB475" s="23"/>
      <c r="BC475" s="210"/>
      <c r="BD475" s="23"/>
      <c r="BE475" s="20"/>
      <c r="BF475" s="21"/>
      <c r="BG475" s="21"/>
      <c r="BH475" s="21"/>
      <c r="BI475" s="21"/>
      <c r="BJ475" s="21"/>
      <c r="BK475" s="21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283.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3"/>
      <c r="O476" s="20"/>
      <c r="P476" s="23"/>
      <c r="Q476" s="23"/>
      <c r="R476" s="23"/>
      <c r="S476" s="23"/>
      <c r="T476" s="23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181"/>
      <c r="AL476" s="21"/>
      <c r="AM476" s="21"/>
      <c r="AN476" s="21"/>
      <c r="AO476" s="21"/>
      <c r="AP476" s="21"/>
      <c r="AQ476" s="21"/>
      <c r="AR476" s="21"/>
      <c r="AS476" s="181"/>
      <c r="AT476" s="21"/>
      <c r="AU476" s="181"/>
      <c r="AV476" s="21"/>
      <c r="AW476" s="21"/>
      <c r="AX476" s="21"/>
      <c r="AY476" s="21"/>
      <c r="AZ476" s="21"/>
      <c r="BA476" s="20"/>
      <c r="BB476" s="23"/>
      <c r="BC476" s="210"/>
      <c r="BD476" s="23"/>
      <c r="BE476" s="20"/>
      <c r="BF476" s="21"/>
      <c r="BG476" s="21"/>
      <c r="BH476" s="21"/>
      <c r="BI476" s="21"/>
      <c r="BJ476" s="21"/>
      <c r="BK476" s="21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409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3"/>
      <c r="O477" s="20"/>
      <c r="P477" s="23"/>
      <c r="Q477" s="23"/>
      <c r="R477" s="23"/>
      <c r="S477" s="23"/>
      <c r="T477" s="23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0"/>
      <c r="AH477" s="23"/>
      <c r="AI477" s="23"/>
      <c r="AJ477" s="21"/>
      <c r="AK477" s="210"/>
      <c r="AL477" s="23"/>
      <c r="AM477" s="23"/>
      <c r="AN477" s="21"/>
      <c r="AO477" s="21"/>
      <c r="AP477" s="21"/>
      <c r="AQ477" s="21"/>
      <c r="AR477" s="21"/>
      <c r="AS477" s="210"/>
      <c r="AT477" s="23"/>
      <c r="AU477" s="210"/>
      <c r="AV477" s="23"/>
      <c r="AW477" s="21"/>
      <c r="AX477" s="21"/>
      <c r="AY477" s="21"/>
      <c r="AZ477" s="21"/>
      <c r="BA477" s="20"/>
      <c r="BB477" s="23"/>
      <c r="BC477" s="210"/>
      <c r="BD477" s="23"/>
      <c r="BE477" s="23"/>
      <c r="BF477" s="21"/>
      <c r="BG477" s="21"/>
      <c r="BH477" s="21"/>
      <c r="BI477" s="21"/>
      <c r="BJ477" s="21"/>
      <c r="BK477" s="21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114.7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28"/>
      <c r="O478" s="18"/>
      <c r="P478" s="28"/>
      <c r="Q478" s="28"/>
      <c r="R478" s="28"/>
      <c r="S478" s="28"/>
      <c r="T478" s="28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181"/>
      <c r="AL478" s="21"/>
      <c r="AM478" s="21"/>
      <c r="AN478" s="21"/>
      <c r="AO478" s="21"/>
      <c r="AP478" s="21"/>
      <c r="AQ478" s="21"/>
      <c r="AR478" s="21"/>
      <c r="AS478" s="181"/>
      <c r="AT478" s="21"/>
      <c r="AU478" s="181"/>
      <c r="AV478" s="21"/>
      <c r="AW478" s="21"/>
      <c r="AX478" s="21"/>
      <c r="AY478" s="21"/>
      <c r="AZ478" s="21"/>
      <c r="BA478" s="20"/>
      <c r="BB478" s="23"/>
      <c r="BC478" s="210"/>
      <c r="BD478" s="23"/>
      <c r="BE478" s="20"/>
      <c r="BF478" s="21"/>
      <c r="BG478" s="21"/>
      <c r="BH478" s="21"/>
      <c r="BI478" s="21"/>
      <c r="BJ478" s="21"/>
      <c r="BK478" s="21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114.7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10"/>
      <c r="N479" s="28"/>
      <c r="O479" s="18"/>
      <c r="P479" s="28"/>
      <c r="Q479" s="28"/>
      <c r="R479" s="28"/>
      <c r="S479" s="28"/>
      <c r="T479" s="28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181"/>
      <c r="AL479" s="21"/>
      <c r="AM479" s="21"/>
      <c r="AN479" s="21"/>
      <c r="AO479" s="21"/>
      <c r="AP479" s="21"/>
      <c r="AQ479" s="21"/>
      <c r="AR479" s="21"/>
      <c r="AS479" s="181"/>
      <c r="AT479" s="21"/>
      <c r="AU479" s="181"/>
      <c r="AV479" s="21"/>
      <c r="AW479" s="21"/>
      <c r="AX479" s="21"/>
      <c r="AY479" s="21"/>
      <c r="AZ479" s="21"/>
      <c r="BA479" s="20"/>
      <c r="BB479" s="23"/>
      <c r="BC479" s="210"/>
      <c r="BD479" s="23"/>
      <c r="BE479" s="20"/>
      <c r="BF479" s="21"/>
      <c r="BG479" s="21"/>
      <c r="BH479" s="21"/>
      <c r="BI479" s="21"/>
      <c r="BJ479" s="21"/>
      <c r="BK479" s="21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114.7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10"/>
      <c r="N480" s="28"/>
      <c r="O480" s="18"/>
      <c r="P480" s="28"/>
      <c r="Q480" s="28"/>
      <c r="R480" s="28"/>
      <c r="S480" s="28"/>
      <c r="T480" s="28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181"/>
      <c r="AL480" s="21"/>
      <c r="AM480" s="21"/>
      <c r="AN480" s="21"/>
      <c r="AO480" s="21"/>
      <c r="AP480" s="21"/>
      <c r="AQ480" s="21"/>
      <c r="AR480" s="21"/>
      <c r="AS480" s="181"/>
      <c r="AT480" s="21"/>
      <c r="AU480" s="181"/>
      <c r="AV480" s="21"/>
      <c r="AW480" s="21"/>
      <c r="AX480" s="21"/>
      <c r="AY480" s="21"/>
      <c r="AZ480" s="21"/>
      <c r="BA480" s="20"/>
      <c r="BB480" s="23"/>
      <c r="BC480" s="210"/>
      <c r="BD480" s="23"/>
      <c r="BE480" s="20"/>
      <c r="BF480" s="21"/>
      <c r="BG480" s="21"/>
      <c r="BH480" s="21"/>
      <c r="BI480" s="21"/>
      <c r="BJ480" s="21"/>
      <c r="BK480" s="21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114.7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10"/>
      <c r="N481" s="28"/>
      <c r="O481" s="18"/>
      <c r="P481" s="28"/>
      <c r="Q481" s="28"/>
      <c r="R481" s="28"/>
      <c r="S481" s="28"/>
      <c r="T481" s="28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181"/>
      <c r="AL481" s="21"/>
      <c r="AM481" s="21"/>
      <c r="AN481" s="21"/>
      <c r="AO481" s="21"/>
      <c r="AP481" s="21"/>
      <c r="AQ481" s="21"/>
      <c r="AR481" s="21"/>
      <c r="AS481" s="181"/>
      <c r="AT481" s="21"/>
      <c r="AU481" s="181"/>
      <c r="AV481" s="21"/>
      <c r="AW481" s="21"/>
      <c r="AX481" s="21"/>
      <c r="AY481" s="21"/>
      <c r="AZ481" s="21"/>
      <c r="BA481" s="20"/>
      <c r="BB481" s="23"/>
      <c r="BC481" s="210"/>
      <c r="BD481" s="23"/>
      <c r="BE481" s="20"/>
      <c r="BF481" s="21"/>
      <c r="BG481" s="21"/>
      <c r="BH481" s="21"/>
      <c r="BI481" s="21"/>
      <c r="BJ481" s="21"/>
      <c r="BK481" s="21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114.7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10"/>
      <c r="N482" s="28"/>
      <c r="O482" s="18"/>
      <c r="P482" s="28"/>
      <c r="Q482" s="28"/>
      <c r="R482" s="28"/>
      <c r="S482" s="28"/>
      <c r="T482" s="28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181"/>
      <c r="AL482" s="21"/>
      <c r="AM482" s="21"/>
      <c r="AN482" s="21"/>
      <c r="AO482" s="21"/>
      <c r="AP482" s="21"/>
      <c r="AQ482" s="21"/>
      <c r="AR482" s="21"/>
      <c r="AS482" s="181"/>
      <c r="AT482" s="21"/>
      <c r="AU482" s="181"/>
      <c r="AV482" s="21"/>
      <c r="AW482" s="21"/>
      <c r="AX482" s="21"/>
      <c r="AY482" s="21"/>
      <c r="AZ482" s="21"/>
      <c r="BA482" s="20"/>
      <c r="BB482" s="23"/>
      <c r="BC482" s="210"/>
      <c r="BD482" s="23"/>
      <c r="BE482" s="20"/>
      <c r="BF482" s="21"/>
      <c r="BG482" s="21"/>
      <c r="BH482" s="21"/>
      <c r="BI482" s="21"/>
      <c r="BJ482" s="21"/>
      <c r="BK482" s="21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204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3"/>
      <c r="O483" s="20"/>
      <c r="P483" s="23"/>
      <c r="Q483" s="23"/>
      <c r="R483" s="23"/>
      <c r="S483" s="23"/>
      <c r="T483" s="23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181"/>
      <c r="AL483" s="21"/>
      <c r="AM483" s="21"/>
      <c r="AN483" s="21"/>
      <c r="AO483" s="21"/>
      <c r="AP483" s="21"/>
      <c r="AQ483" s="21"/>
      <c r="AR483" s="21"/>
      <c r="AS483" s="181"/>
      <c r="AT483" s="21"/>
      <c r="AU483" s="181"/>
      <c r="AV483" s="21"/>
      <c r="AW483" s="21"/>
      <c r="AX483" s="21"/>
      <c r="AY483" s="21"/>
      <c r="AZ483" s="21"/>
      <c r="BA483" s="20"/>
      <c r="BB483" s="23"/>
      <c r="BC483" s="210"/>
      <c r="BD483" s="23"/>
      <c r="BE483" s="20"/>
      <c r="BF483" s="21"/>
      <c r="BG483" s="21"/>
      <c r="BH483" s="21"/>
      <c r="BI483" s="21"/>
      <c r="BJ483" s="21"/>
      <c r="BK483" s="21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204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10"/>
      <c r="N484" s="28"/>
      <c r="O484" s="18"/>
      <c r="P484" s="28"/>
      <c r="Q484" s="28"/>
      <c r="R484" s="28"/>
      <c r="S484" s="28"/>
      <c r="T484" s="28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181"/>
      <c r="AL484" s="21"/>
      <c r="AM484" s="21"/>
      <c r="AN484" s="21"/>
      <c r="AO484" s="21"/>
      <c r="AP484" s="21"/>
      <c r="AQ484" s="21"/>
      <c r="AR484" s="21"/>
      <c r="AS484" s="181"/>
      <c r="AT484" s="21"/>
      <c r="AU484" s="181"/>
      <c r="AV484" s="21"/>
      <c r="AW484" s="21"/>
      <c r="AX484" s="21"/>
      <c r="AY484" s="21"/>
      <c r="AZ484" s="21"/>
      <c r="BA484" s="20"/>
      <c r="BB484" s="23"/>
      <c r="BC484" s="210"/>
      <c r="BD484" s="23"/>
      <c r="BE484" s="20"/>
      <c r="BF484" s="21"/>
      <c r="BG484" s="21"/>
      <c r="BH484" s="21"/>
      <c r="BI484" s="21"/>
      <c r="BJ484" s="21"/>
      <c r="BK484" s="21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216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0"/>
      <c r="AJ485" s="63"/>
      <c r="AK485" s="181"/>
      <c r="AL485" s="21"/>
      <c r="AM485" s="21"/>
      <c r="AN485" s="21"/>
      <c r="AO485" s="21"/>
      <c r="AP485" s="21"/>
      <c r="AQ485" s="21"/>
      <c r="AR485" s="21"/>
      <c r="AS485" s="181"/>
      <c r="AT485" s="21"/>
      <c r="AU485" s="181"/>
      <c r="AV485" s="21"/>
      <c r="AW485" s="21"/>
      <c r="AX485" s="21"/>
      <c r="AY485" s="21"/>
      <c r="AZ485" s="21"/>
      <c r="BA485" s="20"/>
      <c r="BB485" s="63"/>
      <c r="BC485" s="210"/>
      <c r="BD485" s="63"/>
      <c r="BE485" s="20"/>
      <c r="BF485" s="21"/>
      <c r="BG485" s="21"/>
      <c r="BH485" s="21"/>
      <c r="BI485" s="21"/>
      <c r="BJ485" s="21"/>
      <c r="BK485" s="21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158.2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63"/>
      <c r="O486" s="63"/>
      <c r="P486" s="63"/>
      <c r="Q486" s="63"/>
      <c r="R486" s="63"/>
      <c r="S486" s="63"/>
      <c r="T486" s="63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181"/>
      <c r="AL486" s="21"/>
      <c r="AM486" s="21"/>
      <c r="AN486" s="21"/>
      <c r="AO486" s="21"/>
      <c r="AP486" s="21"/>
      <c r="AQ486" s="21"/>
      <c r="AR486" s="21"/>
      <c r="AS486" s="181"/>
      <c r="AT486" s="21"/>
      <c r="AU486" s="181"/>
      <c r="AV486" s="21"/>
      <c r="AW486" s="21"/>
      <c r="AX486" s="21"/>
      <c r="AY486" s="21"/>
      <c r="AZ486" s="21"/>
      <c r="BA486" s="20"/>
      <c r="BB486" s="23"/>
      <c r="BC486" s="210"/>
      <c r="BD486" s="23"/>
      <c r="BE486" s="20"/>
      <c r="BF486" s="21"/>
      <c r="BG486" s="21"/>
      <c r="BH486" s="21"/>
      <c r="BI486" s="21"/>
      <c r="BJ486" s="21"/>
      <c r="BK486" s="21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141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63"/>
      <c r="O487" s="63"/>
      <c r="P487" s="63"/>
      <c r="Q487" s="63"/>
      <c r="R487" s="63"/>
      <c r="S487" s="63"/>
      <c r="T487" s="63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181"/>
      <c r="AL487" s="21"/>
      <c r="AM487" s="21"/>
      <c r="AN487" s="21"/>
      <c r="AO487" s="21"/>
      <c r="AP487" s="21"/>
      <c r="AQ487" s="21"/>
      <c r="AR487" s="21"/>
      <c r="AS487" s="181"/>
      <c r="AT487" s="21"/>
      <c r="AU487" s="181"/>
      <c r="AV487" s="21"/>
      <c r="AW487" s="21"/>
      <c r="AX487" s="21"/>
      <c r="AY487" s="21"/>
      <c r="AZ487" s="21"/>
      <c r="BA487" s="20"/>
      <c r="BB487" s="23"/>
      <c r="BC487" s="210"/>
      <c r="BD487" s="23"/>
      <c r="BE487" s="20"/>
      <c r="BF487" s="21"/>
      <c r="BG487" s="21"/>
      <c r="BH487" s="21"/>
      <c r="BI487" s="21"/>
      <c r="BJ487" s="21"/>
      <c r="BK487" s="21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256.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3"/>
      <c r="O488" s="20"/>
      <c r="P488" s="23"/>
      <c r="Q488" s="23"/>
      <c r="R488" s="23"/>
      <c r="S488" s="23"/>
      <c r="T488" s="23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0"/>
      <c r="AH488" s="23"/>
      <c r="AI488" s="23"/>
      <c r="AJ488" s="21"/>
      <c r="AK488" s="210"/>
      <c r="AL488" s="23"/>
      <c r="AM488" s="23"/>
      <c r="AN488" s="21"/>
      <c r="AO488" s="21"/>
      <c r="AP488" s="21"/>
      <c r="AQ488" s="21"/>
      <c r="AR488" s="21"/>
      <c r="AS488" s="210"/>
      <c r="AT488" s="29"/>
      <c r="AU488" s="210"/>
      <c r="AV488" s="23"/>
      <c r="AW488" s="21"/>
      <c r="AX488" s="21"/>
      <c r="AY488" s="21"/>
      <c r="AZ488" s="21"/>
      <c r="BA488" s="20"/>
      <c r="BB488" s="23"/>
      <c r="BC488" s="210"/>
      <c r="BD488" s="23"/>
      <c r="BE488" s="23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153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3"/>
      <c r="O489" s="23"/>
      <c r="P489" s="23"/>
      <c r="Q489" s="23"/>
      <c r="R489" s="23"/>
      <c r="S489" s="23"/>
      <c r="T489" s="23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0"/>
      <c r="AH489" s="23"/>
      <c r="AI489" s="23"/>
      <c r="AJ489" s="21"/>
      <c r="AK489" s="210"/>
      <c r="AL489" s="23"/>
      <c r="AM489" s="23"/>
      <c r="AN489" s="21"/>
      <c r="AO489" s="21"/>
      <c r="AP489" s="21"/>
      <c r="AQ489" s="21"/>
      <c r="AR489" s="21"/>
      <c r="AS489" s="210"/>
      <c r="AT489" s="29"/>
      <c r="AU489" s="210"/>
      <c r="AV489" s="23"/>
      <c r="AW489" s="21"/>
      <c r="AX489" s="21"/>
      <c r="AY489" s="21"/>
      <c r="AZ489" s="21"/>
      <c r="BA489" s="20"/>
      <c r="BB489" s="23"/>
      <c r="BC489" s="210"/>
      <c r="BD489" s="23"/>
      <c r="BE489" s="20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164.2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10"/>
      <c r="N490" s="28"/>
      <c r="O490" s="18"/>
      <c r="P490" s="28"/>
      <c r="Q490" s="28"/>
      <c r="R490" s="28"/>
      <c r="S490" s="28"/>
      <c r="T490" s="28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0"/>
      <c r="AH490" s="23"/>
      <c r="AI490" s="23"/>
      <c r="AJ490" s="21"/>
      <c r="AK490" s="210"/>
      <c r="AL490" s="23"/>
      <c r="AM490" s="23"/>
      <c r="AN490" s="21"/>
      <c r="AO490" s="21"/>
      <c r="AP490" s="21"/>
      <c r="AQ490" s="21"/>
      <c r="AR490" s="21"/>
      <c r="AS490" s="210"/>
      <c r="AT490" s="29"/>
      <c r="AU490" s="210"/>
      <c r="AV490" s="23"/>
      <c r="AW490" s="21"/>
      <c r="AX490" s="21"/>
      <c r="AY490" s="21"/>
      <c r="AZ490" s="21"/>
      <c r="BA490" s="20"/>
      <c r="BB490" s="23"/>
      <c r="BC490" s="210"/>
      <c r="BD490" s="23"/>
      <c r="BE490" s="20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389.2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9"/>
      <c r="O491" s="29"/>
      <c r="P491" s="29"/>
      <c r="Q491" s="29"/>
      <c r="R491" s="29"/>
      <c r="S491" s="29"/>
      <c r="T491" s="29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0"/>
      <c r="AH491" s="29"/>
      <c r="AI491" s="29"/>
      <c r="AJ491" s="21"/>
      <c r="AK491" s="210"/>
      <c r="AL491" s="29"/>
      <c r="AM491" s="29"/>
      <c r="AN491" s="21"/>
      <c r="AO491" s="21"/>
      <c r="AP491" s="21"/>
      <c r="AQ491" s="21"/>
      <c r="AR491" s="21"/>
      <c r="AS491" s="210"/>
      <c r="AT491" s="29"/>
      <c r="AU491" s="210"/>
      <c r="AV491" s="29"/>
      <c r="AW491" s="21"/>
      <c r="AX491" s="21"/>
      <c r="AY491" s="21"/>
      <c r="AZ491" s="21"/>
      <c r="BA491" s="20"/>
      <c r="BB491" s="23"/>
      <c r="BC491" s="210"/>
      <c r="BD491" s="29"/>
      <c r="BE491" s="29"/>
      <c r="BF491" s="21"/>
      <c r="BG491" s="21"/>
      <c r="BH491" s="21"/>
      <c r="BI491" s="21"/>
      <c r="BJ491" s="21"/>
      <c r="BK491" s="21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121.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9"/>
      <c r="O492" s="29"/>
      <c r="P492" s="29"/>
      <c r="Q492" s="29"/>
      <c r="R492" s="29"/>
      <c r="S492" s="29"/>
      <c r="T492" s="29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0"/>
      <c r="AH492" s="23"/>
      <c r="AI492" s="23"/>
      <c r="AJ492" s="21"/>
      <c r="AK492" s="210"/>
      <c r="AL492" s="23"/>
      <c r="AM492" s="23"/>
      <c r="AN492" s="21"/>
      <c r="AO492" s="21"/>
      <c r="AP492" s="21"/>
      <c r="AQ492" s="21"/>
      <c r="AR492" s="21"/>
      <c r="AS492" s="210"/>
      <c r="AT492" s="23"/>
      <c r="AU492" s="210"/>
      <c r="AV492" s="23"/>
      <c r="AW492" s="21"/>
      <c r="AX492" s="21"/>
      <c r="AY492" s="21"/>
      <c r="AZ492" s="21"/>
      <c r="BA492" s="20"/>
      <c r="BB492" s="23"/>
      <c r="BC492" s="210"/>
      <c r="BD492" s="23"/>
      <c r="BE492" s="23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121.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9"/>
      <c r="O493" s="29"/>
      <c r="P493" s="29"/>
      <c r="Q493" s="29"/>
      <c r="R493" s="29"/>
      <c r="S493" s="29"/>
      <c r="T493" s="29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0"/>
      <c r="AH493" s="23"/>
      <c r="AI493" s="23"/>
      <c r="AJ493" s="21"/>
      <c r="AK493" s="210"/>
      <c r="AL493" s="23"/>
      <c r="AM493" s="23"/>
      <c r="AN493" s="21"/>
      <c r="AO493" s="21"/>
      <c r="AP493" s="21"/>
      <c r="AQ493" s="21"/>
      <c r="AR493" s="21"/>
      <c r="AS493" s="210"/>
      <c r="AT493" s="23"/>
      <c r="AU493" s="210"/>
      <c r="AV493" s="23"/>
      <c r="AW493" s="21"/>
      <c r="AX493" s="21"/>
      <c r="AY493" s="21"/>
      <c r="AZ493" s="21"/>
      <c r="BA493" s="20"/>
      <c r="BB493" s="23"/>
      <c r="BC493" s="210"/>
      <c r="BD493" s="23"/>
      <c r="BE493" s="23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121.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9"/>
      <c r="O494" s="29"/>
      <c r="P494" s="29"/>
      <c r="Q494" s="29"/>
      <c r="R494" s="29"/>
      <c r="S494" s="29"/>
      <c r="T494" s="29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0"/>
      <c r="AH494" s="23"/>
      <c r="AI494" s="23"/>
      <c r="AJ494" s="21"/>
      <c r="AK494" s="210"/>
      <c r="AL494" s="23"/>
      <c r="AM494" s="23"/>
      <c r="AN494" s="21"/>
      <c r="AO494" s="21"/>
      <c r="AP494" s="21"/>
      <c r="AQ494" s="21"/>
      <c r="AR494" s="21"/>
      <c r="AS494" s="210"/>
      <c r="AT494" s="23"/>
      <c r="AU494" s="210"/>
      <c r="AV494" s="23"/>
      <c r="AW494" s="21"/>
      <c r="AX494" s="21"/>
      <c r="AY494" s="21"/>
      <c r="AZ494" s="21"/>
      <c r="BA494" s="20"/>
      <c r="BB494" s="23"/>
      <c r="BC494" s="210"/>
      <c r="BD494" s="23"/>
      <c r="BE494" s="23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121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9"/>
      <c r="O495" s="29"/>
      <c r="P495" s="29"/>
      <c r="Q495" s="29"/>
      <c r="R495" s="29"/>
      <c r="S495" s="29"/>
      <c r="T495" s="29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0"/>
      <c r="AH495" s="23"/>
      <c r="AI495" s="23"/>
      <c r="AJ495" s="21"/>
      <c r="AK495" s="210"/>
      <c r="AL495" s="23"/>
      <c r="AM495" s="23"/>
      <c r="AN495" s="21"/>
      <c r="AO495" s="21"/>
      <c r="AP495" s="21"/>
      <c r="AQ495" s="21"/>
      <c r="AR495" s="21"/>
      <c r="AS495" s="210"/>
      <c r="AT495" s="23"/>
      <c r="AU495" s="210"/>
      <c r="AV495" s="23"/>
      <c r="AW495" s="21"/>
      <c r="AX495" s="21"/>
      <c r="AY495" s="21"/>
      <c r="AZ495" s="21"/>
      <c r="BA495" s="20"/>
      <c r="BB495" s="23"/>
      <c r="BC495" s="210"/>
      <c r="BD495" s="23"/>
      <c r="BE495" s="23"/>
      <c r="BF495" s="21"/>
      <c r="BG495" s="21"/>
      <c r="BH495" s="21"/>
      <c r="BI495" s="21"/>
      <c r="BJ495" s="21"/>
      <c r="BK495" s="21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121.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9"/>
      <c r="O496" s="29"/>
      <c r="P496" s="29"/>
      <c r="Q496" s="29"/>
      <c r="R496" s="29"/>
      <c r="S496" s="29"/>
      <c r="T496" s="29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0"/>
      <c r="AH496" s="23"/>
      <c r="AI496" s="23"/>
      <c r="AJ496" s="21"/>
      <c r="AK496" s="210"/>
      <c r="AL496" s="23"/>
      <c r="AM496" s="23"/>
      <c r="AN496" s="21"/>
      <c r="AO496" s="21"/>
      <c r="AP496" s="21"/>
      <c r="AQ496" s="21"/>
      <c r="AR496" s="21"/>
      <c r="AS496" s="210"/>
      <c r="AT496" s="23"/>
      <c r="AU496" s="210"/>
      <c r="AV496" s="23"/>
      <c r="AW496" s="21"/>
      <c r="AX496" s="21"/>
      <c r="AY496" s="21"/>
      <c r="AZ496" s="21"/>
      <c r="BA496" s="20"/>
      <c r="BB496" s="23"/>
      <c r="BC496" s="210"/>
      <c r="BD496" s="23"/>
      <c r="BE496" s="23"/>
      <c r="BF496" s="21"/>
      <c r="BG496" s="21"/>
      <c r="BH496" s="21"/>
      <c r="BI496" s="21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409.6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3"/>
      <c r="O497" s="20"/>
      <c r="P497" s="23"/>
      <c r="Q497" s="23"/>
      <c r="R497" s="23"/>
      <c r="S497" s="23"/>
      <c r="T497" s="23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181"/>
      <c r="AL497" s="21"/>
      <c r="AM497" s="21"/>
      <c r="AN497" s="21"/>
      <c r="AO497" s="21"/>
      <c r="AP497" s="21"/>
      <c r="AQ497" s="21"/>
      <c r="AR497" s="21"/>
      <c r="AS497" s="181"/>
      <c r="AT497" s="21"/>
      <c r="AU497" s="181"/>
      <c r="AV497" s="21"/>
      <c r="AW497" s="21"/>
      <c r="AX497" s="21"/>
      <c r="AY497" s="21"/>
      <c r="AZ497" s="21"/>
      <c r="BA497" s="20"/>
      <c r="BB497" s="23"/>
      <c r="BC497" s="210"/>
      <c r="BD497" s="23"/>
      <c r="BE497" s="20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409.6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10"/>
      <c r="N498" s="63"/>
      <c r="O498" s="63"/>
      <c r="P498" s="63"/>
      <c r="Q498" s="63"/>
      <c r="R498" s="63"/>
      <c r="S498" s="63"/>
      <c r="T498" s="63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181"/>
      <c r="AL498" s="21"/>
      <c r="AM498" s="21"/>
      <c r="AN498" s="21"/>
      <c r="AO498" s="21"/>
      <c r="AP498" s="21"/>
      <c r="AQ498" s="21"/>
      <c r="AR498" s="21"/>
      <c r="AS498" s="181"/>
      <c r="AT498" s="21"/>
      <c r="AU498" s="181"/>
      <c r="AV498" s="21"/>
      <c r="AW498" s="21"/>
      <c r="AX498" s="21"/>
      <c r="AY498" s="21"/>
      <c r="AZ498" s="21"/>
      <c r="BA498" s="20"/>
      <c r="BB498" s="23"/>
      <c r="BC498" s="210"/>
      <c r="BD498" s="23"/>
      <c r="BE498" s="20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409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29"/>
      <c r="O499" s="29"/>
      <c r="P499" s="29"/>
      <c r="Q499" s="29"/>
      <c r="R499" s="29"/>
      <c r="S499" s="29"/>
      <c r="T499" s="29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181"/>
      <c r="AL499" s="21"/>
      <c r="AM499" s="21"/>
      <c r="AN499" s="21"/>
      <c r="AO499" s="21"/>
      <c r="AP499" s="21"/>
      <c r="AQ499" s="21"/>
      <c r="AR499" s="21"/>
      <c r="AS499" s="181"/>
      <c r="AT499" s="21"/>
      <c r="AU499" s="181"/>
      <c r="AV499" s="21"/>
      <c r="AW499" s="21"/>
      <c r="AX499" s="21"/>
      <c r="AY499" s="21"/>
      <c r="AZ499" s="21"/>
      <c r="BA499" s="20"/>
      <c r="BB499" s="23"/>
      <c r="BC499" s="210"/>
      <c r="BD499" s="29"/>
      <c r="BE499" s="29"/>
      <c r="BF499" s="21"/>
      <c r="BG499" s="21"/>
      <c r="BH499" s="21"/>
      <c r="BI499" s="21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409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0"/>
      <c r="BD500" s="20"/>
      <c r="BE500" s="20"/>
      <c r="BF500" s="20"/>
      <c r="BG500" s="20"/>
      <c r="BH500" s="23"/>
      <c r="BI500" s="20"/>
      <c r="BJ500" s="20"/>
      <c r="BK500" s="23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171.7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0"/>
      <c r="BD501" s="210"/>
      <c r="BE501" s="20"/>
      <c r="BF501" s="20"/>
      <c r="BG501" s="20"/>
      <c r="BH501" s="23"/>
      <c r="BI501" s="20"/>
      <c r="BJ501" s="20"/>
      <c r="BK501" s="23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251.2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10"/>
      <c r="N502" s="28"/>
      <c r="O502" s="18"/>
      <c r="P502" s="28"/>
      <c r="Q502" s="28"/>
      <c r="R502" s="28"/>
      <c r="S502" s="28"/>
      <c r="T502" s="28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0"/>
      <c r="AH502" s="23"/>
      <c r="AI502" s="23"/>
      <c r="AJ502" s="21"/>
      <c r="AK502" s="210"/>
      <c r="AL502" s="23"/>
      <c r="AM502" s="23"/>
      <c r="AN502" s="21"/>
      <c r="AO502" s="21"/>
      <c r="AP502" s="21"/>
      <c r="AQ502" s="21"/>
      <c r="AR502" s="21"/>
      <c r="AS502" s="210"/>
      <c r="AT502" s="23"/>
      <c r="AU502" s="210"/>
      <c r="AV502" s="23"/>
      <c r="AW502" s="21"/>
      <c r="AX502" s="21"/>
      <c r="AY502" s="21"/>
      <c r="AZ502" s="21"/>
      <c r="BA502" s="20"/>
      <c r="BB502" s="23"/>
      <c r="BC502" s="210"/>
      <c r="BD502" s="23"/>
      <c r="BE502" s="23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409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3"/>
      <c r="O503" s="20"/>
      <c r="P503" s="23"/>
      <c r="Q503" s="23"/>
      <c r="R503" s="23"/>
      <c r="S503" s="23"/>
      <c r="T503" s="23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0"/>
      <c r="AH503" s="23"/>
      <c r="AI503" s="23"/>
      <c r="AJ503" s="21"/>
      <c r="AK503" s="210"/>
      <c r="AL503" s="23"/>
      <c r="AM503" s="23"/>
      <c r="AN503" s="21"/>
      <c r="AO503" s="21"/>
      <c r="AP503" s="21"/>
      <c r="AQ503" s="21"/>
      <c r="AR503" s="21"/>
      <c r="AS503" s="210"/>
      <c r="AT503" s="23"/>
      <c r="AU503" s="210"/>
      <c r="AV503" s="23"/>
      <c r="AW503" s="21"/>
      <c r="AX503" s="21"/>
      <c r="AY503" s="21"/>
      <c r="AZ503" s="21"/>
      <c r="BA503" s="20"/>
      <c r="BB503" s="23"/>
      <c r="BC503" s="210"/>
      <c r="BD503" s="23"/>
      <c r="BE503" s="23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209.2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10"/>
      <c r="N504" s="28"/>
      <c r="O504" s="18"/>
      <c r="P504" s="28"/>
      <c r="Q504" s="28"/>
      <c r="R504" s="28"/>
      <c r="S504" s="28"/>
      <c r="T504" s="28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0"/>
      <c r="AH504" s="23"/>
      <c r="AI504" s="23"/>
      <c r="AJ504" s="21"/>
      <c r="AK504" s="210"/>
      <c r="AL504" s="23"/>
      <c r="AM504" s="23"/>
      <c r="AN504" s="21"/>
      <c r="AO504" s="21"/>
      <c r="AP504" s="21"/>
      <c r="AQ504" s="21"/>
      <c r="AR504" s="21"/>
      <c r="AS504" s="210"/>
      <c r="AT504" s="23"/>
      <c r="AU504" s="210"/>
      <c r="AV504" s="23"/>
      <c r="AW504" s="21"/>
      <c r="AX504" s="21"/>
      <c r="AY504" s="21"/>
      <c r="AZ504" s="21"/>
      <c r="BA504" s="20"/>
      <c r="BB504" s="23"/>
      <c r="BC504" s="210"/>
      <c r="BD504" s="23"/>
      <c r="BE504" s="23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198.7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10"/>
      <c r="N505" s="28"/>
      <c r="O505" s="18"/>
      <c r="P505" s="28"/>
      <c r="Q505" s="28"/>
      <c r="R505" s="28"/>
      <c r="S505" s="28"/>
      <c r="T505" s="28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181"/>
      <c r="AL505" s="21"/>
      <c r="AM505" s="21"/>
      <c r="AN505" s="21"/>
      <c r="AO505" s="21"/>
      <c r="AP505" s="21"/>
      <c r="AQ505" s="21"/>
      <c r="AR505" s="21"/>
      <c r="AS505" s="181"/>
      <c r="AT505" s="21"/>
      <c r="AU505" s="181"/>
      <c r="AV505" s="21"/>
      <c r="AW505" s="21"/>
      <c r="AX505" s="21"/>
      <c r="AY505" s="21"/>
      <c r="AZ505" s="21"/>
      <c r="BA505" s="20"/>
      <c r="BB505" s="23"/>
      <c r="BC505" s="210"/>
      <c r="BD505" s="23"/>
      <c r="BE505" s="20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408.7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10"/>
      <c r="N506" s="28"/>
      <c r="O506" s="18"/>
      <c r="P506" s="28"/>
      <c r="Q506" s="28"/>
      <c r="R506" s="28"/>
      <c r="S506" s="28"/>
      <c r="T506" s="28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181"/>
      <c r="AL506" s="21"/>
      <c r="AM506" s="21"/>
      <c r="AN506" s="21"/>
      <c r="AO506" s="21"/>
      <c r="AP506" s="21"/>
      <c r="AQ506" s="21"/>
      <c r="AR506" s="21"/>
      <c r="AS506" s="181"/>
      <c r="AT506" s="21"/>
      <c r="AU506" s="181"/>
      <c r="AV506" s="21"/>
      <c r="AW506" s="21"/>
      <c r="AX506" s="21"/>
      <c r="AY506" s="21"/>
      <c r="AZ506" s="21"/>
      <c r="BA506" s="20"/>
      <c r="BB506" s="23"/>
      <c r="BC506" s="210"/>
      <c r="BD506" s="23"/>
      <c r="BE506" s="20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254.2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10"/>
      <c r="N507" s="28"/>
      <c r="O507" s="18"/>
      <c r="P507" s="28"/>
      <c r="Q507" s="28"/>
      <c r="R507" s="28"/>
      <c r="S507" s="28"/>
      <c r="T507" s="28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181"/>
      <c r="AL507" s="21"/>
      <c r="AM507" s="21"/>
      <c r="AN507" s="21"/>
      <c r="AO507" s="21"/>
      <c r="AP507" s="21"/>
      <c r="AQ507" s="21"/>
      <c r="AR507" s="21"/>
      <c r="AS507" s="181"/>
      <c r="AT507" s="21"/>
      <c r="AU507" s="181"/>
      <c r="AV507" s="21"/>
      <c r="AW507" s="21"/>
      <c r="AX507" s="21"/>
      <c r="AY507" s="21"/>
      <c r="AZ507" s="21"/>
      <c r="BA507" s="20"/>
      <c r="BB507" s="23"/>
      <c r="BC507" s="210"/>
      <c r="BD507" s="23"/>
      <c r="BE507" s="20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26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29"/>
      <c r="O508" s="29"/>
      <c r="P508" s="29"/>
      <c r="Q508" s="29"/>
      <c r="R508" s="29"/>
      <c r="S508" s="29"/>
      <c r="T508" s="29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181"/>
      <c r="AL508" s="21"/>
      <c r="AM508" s="21"/>
      <c r="AN508" s="21"/>
      <c r="AO508" s="21"/>
      <c r="AP508" s="21"/>
      <c r="AQ508" s="21"/>
      <c r="AR508" s="21"/>
      <c r="AS508" s="181"/>
      <c r="AT508" s="21"/>
      <c r="AU508" s="181"/>
      <c r="AV508" s="21"/>
      <c r="AW508" s="21"/>
      <c r="AX508" s="21"/>
      <c r="AY508" s="21"/>
      <c r="AZ508" s="21"/>
      <c r="BA508" s="20"/>
      <c r="BB508" s="23"/>
      <c r="BC508" s="210"/>
      <c r="BD508" s="23"/>
      <c r="BE508" s="20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149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8"/>
      <c r="O509" s="18"/>
      <c r="P509" s="28"/>
      <c r="Q509" s="28"/>
      <c r="R509" s="28"/>
      <c r="S509" s="28"/>
      <c r="T509" s="28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181"/>
      <c r="AL509" s="21"/>
      <c r="AM509" s="21"/>
      <c r="AN509" s="21"/>
      <c r="AO509" s="21"/>
      <c r="AP509" s="21"/>
      <c r="AQ509" s="21"/>
      <c r="AR509" s="21"/>
      <c r="AS509" s="181"/>
      <c r="AT509" s="21"/>
      <c r="AU509" s="181"/>
      <c r="AV509" s="21"/>
      <c r="AW509" s="21"/>
      <c r="AX509" s="21"/>
      <c r="AY509" s="21"/>
      <c r="AZ509" s="21"/>
      <c r="BA509" s="20"/>
      <c r="BB509" s="23"/>
      <c r="BC509" s="210"/>
      <c r="BD509" s="23"/>
      <c r="BE509" s="20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149.2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10"/>
      <c r="N510" s="28"/>
      <c r="O510" s="18"/>
      <c r="P510" s="28"/>
      <c r="Q510" s="28"/>
      <c r="R510" s="28"/>
      <c r="S510" s="28"/>
      <c r="T510" s="28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181"/>
      <c r="AL510" s="21"/>
      <c r="AM510" s="21"/>
      <c r="AN510" s="21"/>
      <c r="AO510" s="21"/>
      <c r="AP510" s="21"/>
      <c r="AQ510" s="21"/>
      <c r="AR510" s="21"/>
      <c r="AS510" s="181"/>
      <c r="AT510" s="21"/>
      <c r="AU510" s="181"/>
      <c r="AV510" s="21"/>
      <c r="AW510" s="21"/>
      <c r="AX510" s="21"/>
      <c r="AY510" s="21"/>
      <c r="AZ510" s="21"/>
      <c r="BA510" s="20"/>
      <c r="BB510" s="23"/>
      <c r="BC510" s="210"/>
      <c r="BD510" s="23"/>
      <c r="BE510" s="20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14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10"/>
      <c r="N511" s="23"/>
      <c r="O511" s="23"/>
      <c r="P511" s="23"/>
      <c r="Q511" s="23"/>
      <c r="R511" s="23"/>
      <c r="S511" s="23"/>
      <c r="T511" s="28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181"/>
      <c r="AL511" s="21"/>
      <c r="AM511" s="21"/>
      <c r="AN511" s="21"/>
      <c r="AO511" s="21"/>
      <c r="AP511" s="21"/>
      <c r="AQ511" s="21"/>
      <c r="AR511" s="21"/>
      <c r="AS511" s="181"/>
      <c r="AT511" s="21"/>
      <c r="AU511" s="181"/>
      <c r="AV511" s="21"/>
      <c r="AW511" s="21"/>
      <c r="AX511" s="21"/>
      <c r="AY511" s="21"/>
      <c r="AZ511" s="21"/>
      <c r="BA511" s="20"/>
      <c r="BB511" s="23"/>
      <c r="BC511" s="210"/>
      <c r="BD511" s="23"/>
      <c r="BE511" s="20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149.2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10"/>
      <c r="N512" s="28"/>
      <c r="O512" s="18"/>
      <c r="P512" s="28"/>
      <c r="Q512" s="28"/>
      <c r="R512" s="28"/>
      <c r="S512" s="28"/>
      <c r="T512" s="28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181"/>
      <c r="AL512" s="21"/>
      <c r="AM512" s="21"/>
      <c r="AN512" s="21"/>
      <c r="AO512" s="21"/>
      <c r="AP512" s="21"/>
      <c r="AQ512" s="21"/>
      <c r="AR512" s="21"/>
      <c r="AS512" s="181"/>
      <c r="AT512" s="21"/>
      <c r="AU512" s="181"/>
      <c r="AV512" s="21"/>
      <c r="AW512" s="21"/>
      <c r="AX512" s="21"/>
      <c r="AY512" s="21"/>
      <c r="AZ512" s="21"/>
      <c r="BA512" s="20"/>
      <c r="BB512" s="23"/>
      <c r="BC512" s="210"/>
      <c r="BD512" s="23"/>
      <c r="BE512" s="20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149.2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10"/>
      <c r="N513" s="28"/>
      <c r="O513" s="18"/>
      <c r="P513" s="28"/>
      <c r="Q513" s="28"/>
      <c r="R513" s="28"/>
      <c r="S513" s="28"/>
      <c r="T513" s="28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181"/>
      <c r="AL513" s="21"/>
      <c r="AM513" s="21"/>
      <c r="AN513" s="21"/>
      <c r="AO513" s="21"/>
      <c r="AP513" s="21"/>
      <c r="AQ513" s="21"/>
      <c r="AR513" s="21"/>
      <c r="AS513" s="181"/>
      <c r="AT513" s="21"/>
      <c r="AU513" s="181"/>
      <c r="AV513" s="21"/>
      <c r="AW513" s="21"/>
      <c r="AX513" s="21"/>
      <c r="AY513" s="21"/>
      <c r="AZ513" s="21"/>
      <c r="BA513" s="20"/>
      <c r="BB513" s="23"/>
      <c r="BC513" s="210"/>
      <c r="BD513" s="23"/>
      <c r="BE513" s="20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267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181"/>
      <c r="AL514" s="21"/>
      <c r="AM514" s="21"/>
      <c r="AN514" s="21"/>
      <c r="AO514" s="21"/>
      <c r="AP514" s="21"/>
      <c r="AQ514" s="21"/>
      <c r="AR514" s="21"/>
      <c r="AS514" s="181"/>
      <c r="AT514" s="21"/>
      <c r="AU514" s="181"/>
      <c r="AV514" s="21"/>
      <c r="AW514" s="21"/>
      <c r="AX514" s="21"/>
      <c r="AY514" s="21"/>
      <c r="AZ514" s="21"/>
      <c r="BA514" s="20"/>
      <c r="BB514" s="23"/>
      <c r="BC514" s="210"/>
      <c r="BD514" s="23"/>
      <c r="BE514" s="23"/>
      <c r="BF514" s="21"/>
      <c r="BG514" s="21"/>
      <c r="BH514" s="21"/>
      <c r="BI514" s="20"/>
      <c r="BJ514" s="23"/>
      <c r="BK514" s="23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154.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181"/>
      <c r="AL515" s="21"/>
      <c r="AM515" s="21"/>
      <c r="AN515" s="21"/>
      <c r="AO515" s="21"/>
      <c r="AP515" s="21"/>
      <c r="AQ515" s="21"/>
      <c r="AR515" s="21"/>
      <c r="AS515" s="181"/>
      <c r="AT515" s="21"/>
      <c r="AU515" s="181"/>
      <c r="AV515" s="21"/>
      <c r="AW515" s="21"/>
      <c r="AX515" s="21"/>
      <c r="AY515" s="21"/>
      <c r="AZ515" s="21"/>
      <c r="BA515" s="20"/>
      <c r="BB515" s="23"/>
      <c r="BC515" s="210"/>
      <c r="BD515" s="63"/>
      <c r="BE515" s="29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144.7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181"/>
      <c r="AL516" s="21"/>
      <c r="AM516" s="21"/>
      <c r="AN516" s="21"/>
      <c r="AO516" s="21"/>
      <c r="AP516" s="21"/>
      <c r="AQ516" s="21"/>
      <c r="AR516" s="21"/>
      <c r="AS516" s="181"/>
      <c r="AT516" s="21"/>
      <c r="AU516" s="181"/>
      <c r="AV516" s="21"/>
      <c r="AW516" s="21"/>
      <c r="AX516" s="21"/>
      <c r="AY516" s="21"/>
      <c r="AZ516" s="21"/>
      <c r="BA516" s="20"/>
      <c r="BB516" s="23"/>
      <c r="BC516" s="210"/>
      <c r="BD516" s="63"/>
      <c r="BE516" s="29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409.6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181"/>
      <c r="AL517" s="21"/>
      <c r="AM517" s="21"/>
      <c r="AN517" s="21"/>
      <c r="AO517" s="21"/>
      <c r="AP517" s="21"/>
      <c r="AQ517" s="21"/>
      <c r="AR517" s="21"/>
      <c r="AS517" s="181"/>
      <c r="AT517" s="21"/>
      <c r="AU517" s="181"/>
      <c r="AV517" s="21"/>
      <c r="AW517" s="21"/>
      <c r="AX517" s="21"/>
      <c r="AY517" s="21"/>
      <c r="AZ517" s="21"/>
      <c r="BA517" s="20"/>
      <c r="BB517" s="20"/>
      <c r="BC517" s="20"/>
      <c r="BD517" s="23"/>
      <c r="BE517" s="20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252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181"/>
      <c r="AL518" s="21"/>
      <c r="AM518" s="21"/>
      <c r="AN518" s="21"/>
      <c r="AO518" s="21"/>
      <c r="AP518" s="21"/>
      <c r="AQ518" s="21"/>
      <c r="AR518" s="21"/>
      <c r="AS518" s="181"/>
      <c r="AT518" s="21"/>
      <c r="AU518" s="181"/>
      <c r="AV518" s="21"/>
      <c r="AW518" s="21"/>
      <c r="AX518" s="21"/>
      <c r="AY518" s="21"/>
      <c r="AZ518" s="21"/>
      <c r="BA518" s="20"/>
      <c r="BB518" s="23"/>
      <c r="BC518" s="210"/>
      <c r="BD518" s="23"/>
      <c r="BE518" s="20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220.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9"/>
      <c r="O519" s="29"/>
      <c r="P519" s="29"/>
      <c r="Q519" s="29"/>
      <c r="R519" s="29"/>
      <c r="S519" s="29"/>
      <c r="T519" s="29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181"/>
      <c r="AL519" s="21"/>
      <c r="AM519" s="21"/>
      <c r="AN519" s="21"/>
      <c r="AO519" s="21"/>
      <c r="AP519" s="21"/>
      <c r="AQ519" s="21"/>
      <c r="AR519" s="21"/>
      <c r="AS519" s="181"/>
      <c r="AT519" s="21"/>
      <c r="AU519" s="181"/>
      <c r="AV519" s="21"/>
      <c r="AW519" s="21"/>
      <c r="AX519" s="21"/>
      <c r="AY519" s="21"/>
      <c r="AZ519" s="21"/>
      <c r="BA519" s="20"/>
      <c r="BB519" s="23"/>
      <c r="BC519" s="210"/>
      <c r="BD519" s="29"/>
      <c r="BE519" s="29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220.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181"/>
      <c r="AL520" s="21"/>
      <c r="AM520" s="21"/>
      <c r="AN520" s="21"/>
      <c r="AO520" s="21"/>
      <c r="AP520" s="21"/>
      <c r="AQ520" s="21"/>
      <c r="AR520" s="21"/>
      <c r="AS520" s="181"/>
      <c r="AT520" s="21"/>
      <c r="AU520" s="181"/>
      <c r="AV520" s="21"/>
      <c r="AW520" s="21"/>
      <c r="AX520" s="21"/>
      <c r="AY520" s="21"/>
      <c r="AZ520" s="21"/>
      <c r="BA520" s="20"/>
      <c r="BB520" s="23"/>
      <c r="BC520" s="210"/>
      <c r="BD520" s="20"/>
      <c r="BE520" s="20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220.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181"/>
      <c r="AL521" s="21"/>
      <c r="AM521" s="21"/>
      <c r="AN521" s="21"/>
      <c r="AO521" s="21"/>
      <c r="AP521" s="21"/>
      <c r="AQ521" s="21"/>
      <c r="AR521" s="21"/>
      <c r="AS521" s="181"/>
      <c r="AT521" s="21"/>
      <c r="AU521" s="181"/>
      <c r="AV521" s="21"/>
      <c r="AW521" s="21"/>
      <c r="AX521" s="21"/>
      <c r="AY521" s="21"/>
      <c r="AZ521" s="21"/>
      <c r="BA521" s="20"/>
      <c r="BB521" s="23"/>
      <c r="BC521" s="210"/>
      <c r="BD521" s="23"/>
      <c r="BE521" s="20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409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9"/>
      <c r="O522" s="29"/>
      <c r="P522" s="29"/>
      <c r="Q522" s="29"/>
      <c r="R522" s="29"/>
      <c r="S522" s="29"/>
      <c r="T522" s="29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0"/>
      <c r="AH522" s="29"/>
      <c r="AI522" s="29"/>
      <c r="AJ522" s="21"/>
      <c r="AK522" s="210"/>
      <c r="AL522" s="29"/>
      <c r="AM522" s="29"/>
      <c r="AN522" s="21"/>
      <c r="AO522" s="21"/>
      <c r="AP522" s="21"/>
      <c r="AQ522" s="21"/>
      <c r="AR522" s="21"/>
      <c r="AS522" s="210"/>
      <c r="AT522" s="29"/>
      <c r="AU522" s="210"/>
      <c r="AV522" s="29"/>
      <c r="AW522" s="21"/>
      <c r="AX522" s="21"/>
      <c r="AY522" s="21"/>
      <c r="AZ522" s="21"/>
      <c r="BA522" s="20"/>
      <c r="BB522" s="23"/>
      <c r="BC522" s="210"/>
      <c r="BD522" s="29"/>
      <c r="BE522" s="29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9"/>
      <c r="O523" s="29"/>
      <c r="P523" s="29"/>
      <c r="Q523" s="29"/>
      <c r="R523" s="29"/>
      <c r="S523" s="29"/>
      <c r="T523" s="29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0"/>
      <c r="AH523" s="29"/>
      <c r="AI523" s="29"/>
      <c r="AJ523" s="21"/>
      <c r="AK523" s="210"/>
      <c r="AL523" s="29"/>
      <c r="AM523" s="29"/>
      <c r="AN523" s="21"/>
      <c r="AO523" s="21"/>
      <c r="AP523" s="21"/>
      <c r="AQ523" s="21"/>
      <c r="AR523" s="21"/>
      <c r="AS523" s="210"/>
      <c r="AT523" s="29"/>
      <c r="AU523" s="210"/>
      <c r="AV523" s="29"/>
      <c r="AW523" s="21"/>
      <c r="AX523" s="21"/>
      <c r="AY523" s="21"/>
      <c r="AZ523" s="21"/>
      <c r="BA523" s="20"/>
      <c r="BB523" s="23"/>
      <c r="BC523" s="210"/>
      <c r="BD523" s="29"/>
      <c r="BE523" s="29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144.7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9"/>
      <c r="O524" s="29"/>
      <c r="P524" s="29"/>
      <c r="Q524" s="29"/>
      <c r="R524" s="29"/>
      <c r="S524" s="29"/>
      <c r="T524" s="29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0"/>
      <c r="AH524" s="29"/>
      <c r="AI524" s="29"/>
      <c r="AJ524" s="21"/>
      <c r="AK524" s="210"/>
      <c r="AL524" s="29"/>
      <c r="AM524" s="29"/>
      <c r="AN524" s="21"/>
      <c r="AO524" s="21"/>
      <c r="AP524" s="21"/>
      <c r="AQ524" s="21"/>
      <c r="AR524" s="21"/>
      <c r="AS524" s="210"/>
      <c r="AT524" s="29"/>
      <c r="AU524" s="210"/>
      <c r="AV524" s="29"/>
      <c r="AW524" s="21"/>
      <c r="AX524" s="21"/>
      <c r="AY524" s="21"/>
      <c r="AZ524" s="21"/>
      <c r="BA524" s="20"/>
      <c r="BB524" s="23"/>
      <c r="BC524" s="210"/>
      <c r="BD524" s="29"/>
      <c r="BE524" s="29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144.7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9"/>
      <c r="O525" s="29"/>
      <c r="P525" s="29"/>
      <c r="Q525" s="29"/>
      <c r="R525" s="29"/>
      <c r="S525" s="29"/>
      <c r="T525" s="29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0"/>
      <c r="AH525" s="29"/>
      <c r="AI525" s="29"/>
      <c r="AJ525" s="21"/>
      <c r="AK525" s="210"/>
      <c r="AL525" s="29"/>
      <c r="AM525" s="29"/>
      <c r="AN525" s="21"/>
      <c r="AO525" s="21"/>
      <c r="AP525" s="21"/>
      <c r="AQ525" s="21"/>
      <c r="AR525" s="21"/>
      <c r="AS525" s="210"/>
      <c r="AT525" s="29"/>
      <c r="AU525" s="210"/>
      <c r="AV525" s="29"/>
      <c r="AW525" s="21"/>
      <c r="AX525" s="21"/>
      <c r="AY525" s="21"/>
      <c r="AZ525" s="21"/>
      <c r="BA525" s="20"/>
      <c r="BB525" s="23"/>
      <c r="BC525" s="210"/>
      <c r="BD525" s="29"/>
      <c r="BE525" s="29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144.7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9"/>
      <c r="O526" s="29"/>
      <c r="P526" s="29"/>
      <c r="Q526" s="29"/>
      <c r="R526" s="29"/>
      <c r="S526" s="29"/>
      <c r="T526" s="29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0"/>
      <c r="AH526" s="29"/>
      <c r="AI526" s="29"/>
      <c r="AJ526" s="21"/>
      <c r="AK526" s="210"/>
      <c r="AL526" s="29"/>
      <c r="AM526" s="29"/>
      <c r="AN526" s="21"/>
      <c r="AO526" s="21"/>
      <c r="AP526" s="21"/>
      <c r="AQ526" s="21"/>
      <c r="AR526" s="21"/>
      <c r="AS526" s="210"/>
      <c r="AT526" s="29"/>
      <c r="AU526" s="210"/>
      <c r="AV526" s="29"/>
      <c r="AW526" s="21"/>
      <c r="AX526" s="21"/>
      <c r="AY526" s="21"/>
      <c r="AZ526" s="21"/>
      <c r="BA526" s="20"/>
      <c r="BB526" s="23"/>
      <c r="BC526" s="210"/>
      <c r="BD526" s="29"/>
      <c r="BE526" s="29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144.7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9"/>
      <c r="O527" s="29"/>
      <c r="P527" s="29"/>
      <c r="Q527" s="29"/>
      <c r="R527" s="29"/>
      <c r="S527" s="29"/>
      <c r="T527" s="29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0"/>
      <c r="AH527" s="29"/>
      <c r="AI527" s="29"/>
      <c r="AJ527" s="21"/>
      <c r="AK527" s="210"/>
      <c r="AL527" s="29"/>
      <c r="AM527" s="29"/>
      <c r="AN527" s="21"/>
      <c r="AO527" s="21"/>
      <c r="AP527" s="21"/>
      <c r="AQ527" s="21"/>
      <c r="AR527" s="21"/>
      <c r="AS527" s="210"/>
      <c r="AT527" s="29"/>
      <c r="AU527" s="210"/>
      <c r="AV527" s="29"/>
      <c r="AW527" s="21"/>
      <c r="AX527" s="21"/>
      <c r="AY527" s="21"/>
      <c r="AZ527" s="21"/>
      <c r="BA527" s="20"/>
      <c r="BB527" s="23"/>
      <c r="BC527" s="210"/>
      <c r="BD527" s="29"/>
      <c r="BE527" s="29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409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9"/>
      <c r="O528" s="29"/>
      <c r="P528" s="29"/>
      <c r="Q528" s="29"/>
      <c r="R528" s="29"/>
      <c r="S528" s="29"/>
      <c r="T528" s="29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181"/>
      <c r="AL528" s="21"/>
      <c r="AM528" s="21"/>
      <c r="AN528" s="21"/>
      <c r="AO528" s="21"/>
      <c r="AP528" s="21"/>
      <c r="AQ528" s="21"/>
      <c r="AR528" s="21"/>
      <c r="AS528" s="181"/>
      <c r="AT528" s="21"/>
      <c r="AU528" s="181"/>
      <c r="AV528" s="21"/>
      <c r="AW528" s="21"/>
      <c r="AX528" s="21"/>
      <c r="AY528" s="21"/>
      <c r="AZ528" s="21"/>
      <c r="BA528" s="20"/>
      <c r="BB528" s="23"/>
      <c r="BC528" s="210"/>
      <c r="BD528" s="63"/>
      <c r="BE528" s="29"/>
      <c r="BF528" s="21"/>
      <c r="BG528" s="21"/>
      <c r="BH528" s="21"/>
      <c r="BI528" s="21"/>
      <c r="BJ528" s="21"/>
      <c r="BK528" s="21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408.7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181"/>
      <c r="AL529" s="21"/>
      <c r="AM529" s="21"/>
      <c r="AN529" s="21"/>
      <c r="AO529" s="21"/>
      <c r="AP529" s="21"/>
      <c r="AQ529" s="21"/>
      <c r="AR529" s="21"/>
      <c r="AS529" s="181"/>
      <c r="AT529" s="21"/>
      <c r="AU529" s="181"/>
      <c r="AV529" s="21"/>
      <c r="AW529" s="21"/>
      <c r="AX529" s="21"/>
      <c r="AY529" s="21"/>
      <c r="AZ529" s="21"/>
      <c r="BA529" s="20"/>
      <c r="BB529" s="23"/>
      <c r="BC529" s="210"/>
      <c r="BD529" s="20"/>
      <c r="BE529" s="20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146.2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181"/>
      <c r="AL530" s="21"/>
      <c r="AM530" s="21"/>
      <c r="AN530" s="21"/>
      <c r="AO530" s="21"/>
      <c r="AP530" s="21"/>
      <c r="AQ530" s="21"/>
      <c r="AR530" s="21"/>
      <c r="AS530" s="181"/>
      <c r="AT530" s="21"/>
      <c r="AU530" s="181"/>
      <c r="AV530" s="21"/>
      <c r="AW530" s="21"/>
      <c r="AX530" s="21"/>
      <c r="AY530" s="21"/>
      <c r="AZ530" s="21"/>
      <c r="BA530" s="20"/>
      <c r="BB530" s="23"/>
      <c r="BC530" s="210"/>
      <c r="BD530" s="63"/>
      <c r="BE530" s="29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408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181"/>
      <c r="AL531" s="21"/>
      <c r="AM531" s="21"/>
      <c r="AN531" s="21"/>
      <c r="AO531" s="21"/>
      <c r="AP531" s="21"/>
      <c r="AQ531" s="21"/>
      <c r="AR531" s="21"/>
      <c r="AS531" s="181"/>
      <c r="AT531" s="21"/>
      <c r="AU531" s="181"/>
      <c r="AV531" s="21"/>
      <c r="AW531" s="21"/>
      <c r="AX531" s="21"/>
      <c r="AY531" s="21"/>
      <c r="AZ531" s="21"/>
      <c r="BA531" s="20"/>
      <c r="BB531" s="23"/>
      <c r="BC531" s="210"/>
      <c r="BD531" s="20"/>
      <c r="BE531" s="20"/>
      <c r="BF531" s="21"/>
      <c r="BG531" s="21"/>
      <c r="BH531" s="21"/>
      <c r="BI531" s="21"/>
      <c r="BJ531" s="21"/>
      <c r="BK531" s="21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156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181"/>
      <c r="AL532" s="21"/>
      <c r="AM532" s="21"/>
      <c r="AN532" s="21"/>
      <c r="AO532" s="21"/>
      <c r="AP532" s="21"/>
      <c r="AQ532" s="21"/>
      <c r="AR532" s="21"/>
      <c r="AS532" s="181"/>
      <c r="AT532" s="21"/>
      <c r="AU532" s="181"/>
      <c r="AV532" s="21"/>
      <c r="AW532" s="21"/>
      <c r="AX532" s="21"/>
      <c r="AY532" s="21"/>
      <c r="AZ532" s="21"/>
      <c r="BA532" s="20"/>
      <c r="BB532" s="23"/>
      <c r="BC532" s="210"/>
      <c r="BD532" s="63"/>
      <c r="BE532" s="29"/>
      <c r="BF532" s="21"/>
      <c r="BG532" s="21"/>
      <c r="BH532" s="21"/>
      <c r="BI532" s="21"/>
      <c r="BJ532" s="21"/>
      <c r="BK532" s="21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132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"/>
      <c r="N533" s="29"/>
      <c r="O533" s="29"/>
      <c r="P533" s="29"/>
      <c r="Q533" s="29"/>
      <c r="R533" s="29"/>
      <c r="S533" s="29"/>
      <c r="T533" s="29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181"/>
      <c r="AL533" s="21"/>
      <c r="AM533" s="21"/>
      <c r="AN533" s="21"/>
      <c r="AO533" s="21"/>
      <c r="AP533" s="21"/>
      <c r="AQ533" s="21"/>
      <c r="AR533" s="21"/>
      <c r="AS533" s="181"/>
      <c r="AT533" s="21"/>
      <c r="AU533" s="181"/>
      <c r="AV533" s="21"/>
      <c r="AW533" s="21"/>
      <c r="AX533" s="21"/>
      <c r="AY533" s="21"/>
      <c r="AZ533" s="21"/>
      <c r="BA533" s="20"/>
      <c r="BB533" s="23"/>
      <c r="BC533" s="210"/>
      <c r="BD533" s="29"/>
      <c r="BE533" s="29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132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9"/>
      <c r="O534" s="29"/>
      <c r="P534" s="29"/>
      <c r="Q534" s="29"/>
      <c r="R534" s="29"/>
      <c r="S534" s="29"/>
      <c r="T534" s="29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181"/>
      <c r="AL534" s="21"/>
      <c r="AM534" s="21"/>
      <c r="AN534" s="21"/>
      <c r="AO534" s="21"/>
      <c r="AP534" s="21"/>
      <c r="AQ534" s="21"/>
      <c r="AR534" s="21"/>
      <c r="AS534" s="181"/>
      <c r="AT534" s="21"/>
      <c r="AU534" s="181"/>
      <c r="AV534" s="21"/>
      <c r="AW534" s="21"/>
      <c r="AX534" s="21"/>
      <c r="AY534" s="21"/>
      <c r="AZ534" s="21"/>
      <c r="BA534" s="20"/>
      <c r="BB534" s="23"/>
      <c r="BC534" s="210"/>
      <c r="BD534" s="63"/>
      <c r="BE534" s="29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246.7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3"/>
      <c r="O535" s="20"/>
      <c r="P535" s="23"/>
      <c r="Q535" s="23"/>
      <c r="R535" s="23"/>
      <c r="S535" s="23"/>
      <c r="T535" s="23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181"/>
      <c r="AL535" s="21"/>
      <c r="AM535" s="21"/>
      <c r="AN535" s="21"/>
      <c r="AO535" s="21"/>
      <c r="AP535" s="21"/>
      <c r="AQ535" s="21"/>
      <c r="AR535" s="21"/>
      <c r="AS535" s="181"/>
      <c r="AT535" s="21"/>
      <c r="AU535" s="181"/>
      <c r="AV535" s="21"/>
      <c r="AW535" s="21"/>
      <c r="AX535" s="21"/>
      <c r="AY535" s="21"/>
      <c r="AZ535" s="21"/>
      <c r="BA535" s="20"/>
      <c r="BB535" s="23"/>
      <c r="BC535" s="210"/>
      <c r="BD535" s="23"/>
      <c r="BE535" s="23"/>
      <c r="BF535" s="21"/>
      <c r="BG535" s="21"/>
      <c r="BH535" s="21"/>
      <c r="BI535" s="21"/>
      <c r="BJ535" s="21"/>
      <c r="BK535" s="21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184.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3"/>
      <c r="O536" s="23"/>
      <c r="P536" s="23"/>
      <c r="Q536" s="23"/>
      <c r="R536" s="23"/>
      <c r="S536" s="23"/>
      <c r="T536" s="23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181"/>
      <c r="AL536" s="21"/>
      <c r="AM536" s="21"/>
      <c r="AN536" s="21"/>
      <c r="AO536" s="21"/>
      <c r="AP536" s="21"/>
      <c r="AQ536" s="21"/>
      <c r="AR536" s="21"/>
      <c r="AS536" s="181"/>
      <c r="AT536" s="21"/>
      <c r="AU536" s="181"/>
      <c r="AV536" s="21"/>
      <c r="AW536" s="21"/>
      <c r="AX536" s="21"/>
      <c r="AY536" s="21"/>
      <c r="AZ536" s="21"/>
      <c r="BA536" s="20"/>
      <c r="BB536" s="23"/>
      <c r="BC536" s="184"/>
      <c r="BD536" s="185"/>
      <c r="BE536" s="29"/>
      <c r="BF536" s="21"/>
      <c r="BG536" s="21"/>
      <c r="BH536" s="21"/>
      <c r="BI536" s="21"/>
      <c r="BJ536" s="21"/>
      <c r="BK536" s="21"/>
      <c r="BL536" s="21"/>
      <c r="BM536" s="197"/>
      <c r="BN536" s="24"/>
      <c r="BO536" s="21"/>
      <c r="BP536" s="21"/>
      <c r="BQ536" s="23"/>
      <c r="BR536" s="23"/>
      <c r="BS536" s="24"/>
      <c r="BT536" s="25"/>
    </row>
    <row r="537" spans="1:72" s="22" customFormat="1" ht="184.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10"/>
      <c r="N537" s="28"/>
      <c r="O537" s="18"/>
      <c r="P537" s="28"/>
      <c r="Q537" s="28"/>
      <c r="R537" s="28"/>
      <c r="S537" s="28"/>
      <c r="T537" s="28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181"/>
      <c r="AL537" s="21"/>
      <c r="AM537" s="21"/>
      <c r="AN537" s="21"/>
      <c r="AO537" s="21"/>
      <c r="AP537" s="21"/>
      <c r="AQ537" s="21"/>
      <c r="AR537" s="21"/>
      <c r="AS537" s="181"/>
      <c r="AT537" s="21"/>
      <c r="AU537" s="181"/>
      <c r="AV537" s="21"/>
      <c r="AW537" s="21"/>
      <c r="AX537" s="21"/>
      <c r="AY537" s="21"/>
      <c r="AZ537" s="21"/>
      <c r="BA537" s="20"/>
      <c r="BB537" s="23"/>
      <c r="BC537" s="184"/>
      <c r="BD537" s="185"/>
      <c r="BE537" s="29"/>
      <c r="BF537" s="21"/>
      <c r="BG537" s="21"/>
      <c r="BH537" s="21"/>
      <c r="BI537" s="21"/>
      <c r="BJ537" s="21"/>
      <c r="BK537" s="21"/>
      <c r="BL537" s="21"/>
      <c r="BM537" s="197"/>
      <c r="BN537" s="24"/>
      <c r="BO537" s="21"/>
      <c r="BP537" s="21"/>
      <c r="BQ537" s="23"/>
      <c r="BR537" s="23"/>
      <c r="BS537" s="24"/>
      <c r="BT537" s="25"/>
    </row>
    <row r="538" spans="1:72" s="22" customFormat="1" ht="184.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181"/>
      <c r="AL538" s="21"/>
      <c r="AM538" s="21"/>
      <c r="AN538" s="21"/>
      <c r="AO538" s="21"/>
      <c r="AP538" s="21"/>
      <c r="AQ538" s="21"/>
      <c r="AR538" s="21"/>
      <c r="AS538" s="181"/>
      <c r="AT538" s="21"/>
      <c r="AU538" s="181"/>
      <c r="AV538" s="21"/>
      <c r="AW538" s="21"/>
      <c r="AX538" s="21"/>
      <c r="AY538" s="21"/>
      <c r="AZ538" s="21"/>
      <c r="BA538" s="20"/>
      <c r="BB538" s="23"/>
      <c r="BC538" s="210"/>
      <c r="BD538" s="20"/>
      <c r="BE538" s="20"/>
      <c r="BF538" s="21"/>
      <c r="BG538" s="21"/>
      <c r="BH538" s="21"/>
      <c r="BI538" s="21"/>
      <c r="BJ538" s="21"/>
      <c r="BK538" s="21"/>
      <c r="BL538" s="21"/>
      <c r="BM538" s="21"/>
      <c r="BN538" s="24"/>
      <c r="BO538" s="21"/>
      <c r="BP538" s="21"/>
      <c r="BQ538" s="23"/>
      <c r="BR538" s="23"/>
      <c r="BS538" s="24"/>
      <c r="BT538" s="25"/>
    </row>
    <row r="539" spans="1:72" s="22" customFormat="1" ht="184.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181"/>
      <c r="AL539" s="21"/>
      <c r="AM539" s="21"/>
      <c r="AN539" s="21"/>
      <c r="AO539" s="21"/>
      <c r="AP539" s="21"/>
      <c r="AQ539" s="21"/>
      <c r="AR539" s="21"/>
      <c r="AS539" s="181"/>
      <c r="AT539" s="21"/>
      <c r="AU539" s="181"/>
      <c r="AV539" s="21"/>
      <c r="AW539" s="21"/>
      <c r="AX539" s="21"/>
      <c r="AY539" s="21"/>
      <c r="AZ539" s="21"/>
      <c r="BA539" s="20"/>
      <c r="BB539" s="23"/>
      <c r="BC539" s="184"/>
      <c r="BD539" s="185"/>
      <c r="BE539" s="20"/>
      <c r="BF539" s="21"/>
      <c r="BG539" s="21"/>
      <c r="BH539" s="21"/>
      <c r="BI539" s="21"/>
      <c r="BJ539" s="21"/>
      <c r="BK539" s="21"/>
      <c r="BL539" s="21"/>
      <c r="BM539" s="197"/>
      <c r="BN539" s="24"/>
      <c r="BO539" s="21"/>
      <c r="BP539" s="21"/>
      <c r="BQ539" s="23"/>
      <c r="BR539" s="23"/>
      <c r="BS539" s="24"/>
      <c r="BT539" s="25"/>
    </row>
    <row r="540" spans="1:72" s="22" customFormat="1" ht="189.7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"/>
      <c r="N540" s="63"/>
      <c r="O540" s="63"/>
      <c r="P540" s="63"/>
      <c r="Q540" s="63"/>
      <c r="R540" s="63"/>
      <c r="S540" s="63"/>
      <c r="T540" s="63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181"/>
      <c r="AL540" s="21"/>
      <c r="AM540" s="21"/>
      <c r="AN540" s="21"/>
      <c r="AO540" s="21"/>
      <c r="AP540" s="21"/>
      <c r="AQ540" s="21"/>
      <c r="AR540" s="21"/>
      <c r="AS540" s="181"/>
      <c r="AT540" s="21"/>
      <c r="AU540" s="181"/>
      <c r="AV540" s="21"/>
      <c r="AW540" s="21"/>
      <c r="AX540" s="21"/>
      <c r="AY540" s="21"/>
      <c r="AZ540" s="21"/>
      <c r="BA540" s="20"/>
      <c r="BB540" s="23"/>
      <c r="BC540" s="184"/>
      <c r="BD540" s="185"/>
      <c r="BE540" s="20"/>
      <c r="BF540" s="21"/>
      <c r="BG540" s="21"/>
      <c r="BH540" s="21"/>
      <c r="BI540" s="21"/>
      <c r="BJ540" s="21"/>
      <c r="BK540" s="21"/>
      <c r="BL540" s="21"/>
      <c r="BM540" s="197"/>
      <c r="BN540" s="24"/>
      <c r="BO540" s="21"/>
      <c r="BP540" s="21"/>
      <c r="BQ540" s="23"/>
      <c r="BR540" s="23"/>
      <c r="BS540" s="24"/>
      <c r="BT540" s="25"/>
    </row>
    <row r="541" spans="1:72" s="22" customFormat="1" ht="184.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181"/>
      <c r="AL541" s="21"/>
      <c r="AM541" s="21"/>
      <c r="AN541" s="21"/>
      <c r="AO541" s="21"/>
      <c r="AP541" s="21"/>
      <c r="AQ541" s="21"/>
      <c r="AR541" s="21"/>
      <c r="AS541" s="181"/>
      <c r="AT541" s="21"/>
      <c r="AU541" s="181"/>
      <c r="AV541" s="21"/>
      <c r="AW541" s="21"/>
      <c r="AX541" s="21"/>
      <c r="AY541" s="21"/>
      <c r="AZ541" s="21"/>
      <c r="BA541" s="20"/>
      <c r="BB541" s="23"/>
      <c r="BC541" s="210"/>
      <c r="BD541" s="20"/>
      <c r="BE541" s="20"/>
      <c r="BF541" s="21"/>
      <c r="BG541" s="21"/>
      <c r="BH541" s="21"/>
      <c r="BI541" s="20"/>
      <c r="BJ541" s="23"/>
      <c r="BK541" s="23"/>
      <c r="BL541" s="21"/>
      <c r="BM541" s="21"/>
      <c r="BN541" s="24"/>
      <c r="BO541" s="21"/>
      <c r="BP541" s="21"/>
      <c r="BQ541" s="23"/>
      <c r="BR541" s="23"/>
      <c r="BS541" s="24"/>
      <c r="BT541" s="25"/>
    </row>
    <row r="542" spans="1:72" s="22" customFormat="1" ht="184.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181"/>
      <c r="AL542" s="21"/>
      <c r="AM542" s="21"/>
      <c r="AN542" s="21"/>
      <c r="AO542" s="21"/>
      <c r="AP542" s="21"/>
      <c r="AQ542" s="21"/>
      <c r="AR542" s="21"/>
      <c r="AS542" s="181"/>
      <c r="AT542" s="21"/>
      <c r="AU542" s="181"/>
      <c r="AV542" s="21"/>
      <c r="AW542" s="21"/>
      <c r="AX542" s="21"/>
      <c r="AY542" s="21"/>
      <c r="AZ542" s="21"/>
      <c r="BA542" s="20"/>
      <c r="BB542" s="23"/>
      <c r="BC542" s="186"/>
      <c r="BD542" s="185"/>
      <c r="BE542" s="20"/>
      <c r="BF542" s="21"/>
      <c r="BG542" s="21"/>
      <c r="BH542" s="21"/>
      <c r="BI542" s="20"/>
      <c r="BJ542" s="23"/>
      <c r="BK542" s="23"/>
      <c r="BL542" s="21"/>
      <c r="BM542" s="197"/>
      <c r="BN542" s="24"/>
      <c r="BO542" s="21"/>
      <c r="BP542" s="21"/>
      <c r="BQ542" s="23"/>
      <c r="BR542" s="23"/>
      <c r="BS542" s="24"/>
      <c r="BT542" s="25"/>
    </row>
    <row r="543" spans="1:72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29"/>
      <c r="O543" s="29"/>
      <c r="P543" s="29"/>
      <c r="Q543" s="29"/>
      <c r="R543" s="29"/>
      <c r="S543" s="29"/>
      <c r="T543" s="29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181"/>
      <c r="AL543" s="21"/>
      <c r="AM543" s="21"/>
      <c r="AN543" s="21"/>
      <c r="AO543" s="21"/>
      <c r="AP543" s="21"/>
      <c r="AQ543" s="21"/>
      <c r="AR543" s="21"/>
      <c r="AS543" s="181"/>
      <c r="AT543" s="21"/>
      <c r="AU543" s="181"/>
      <c r="AV543" s="21"/>
      <c r="AW543" s="21"/>
      <c r="AX543" s="21"/>
      <c r="AY543" s="21"/>
      <c r="AZ543" s="21"/>
      <c r="BA543" s="20"/>
      <c r="BB543" s="23"/>
      <c r="BC543" s="210"/>
      <c r="BD543" s="29"/>
      <c r="BE543" s="29"/>
      <c r="BF543" s="21"/>
      <c r="BG543" s="21"/>
      <c r="BH543" s="21"/>
      <c r="BI543" s="21"/>
      <c r="BJ543" s="21"/>
      <c r="BK543" s="21"/>
      <c r="BL543" s="21"/>
      <c r="BM543" s="21"/>
      <c r="BN543" s="24"/>
      <c r="BO543" s="21"/>
      <c r="BP543" s="21"/>
      <c r="BQ543" s="23"/>
      <c r="BR543" s="23"/>
      <c r="BS543" s="24"/>
      <c r="BT543" s="25"/>
    </row>
    <row r="544" spans="1:72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9"/>
      <c r="O544" s="29"/>
      <c r="P544" s="29"/>
      <c r="Q544" s="29"/>
      <c r="R544" s="29"/>
      <c r="S544" s="29"/>
      <c r="T544" s="29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181"/>
      <c r="AL544" s="21"/>
      <c r="AM544" s="21"/>
      <c r="AN544" s="21"/>
      <c r="AO544" s="21"/>
      <c r="AP544" s="21"/>
      <c r="AQ544" s="21"/>
      <c r="AR544" s="21"/>
      <c r="AS544" s="181"/>
      <c r="AT544" s="21"/>
      <c r="AU544" s="181"/>
      <c r="AV544" s="21"/>
      <c r="AW544" s="21"/>
      <c r="AX544" s="21"/>
      <c r="AY544" s="21"/>
      <c r="AZ544" s="21"/>
      <c r="BA544" s="20"/>
      <c r="BB544" s="23"/>
      <c r="BC544" s="210"/>
      <c r="BD544" s="23"/>
      <c r="BE544" s="20"/>
      <c r="BF544" s="21"/>
      <c r="BG544" s="21"/>
      <c r="BH544" s="21"/>
      <c r="BI544" s="21"/>
      <c r="BJ544" s="21"/>
      <c r="BK544" s="21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9"/>
      <c r="O545" s="29"/>
      <c r="P545" s="29"/>
      <c r="Q545" s="29"/>
      <c r="R545" s="29"/>
      <c r="S545" s="29"/>
      <c r="T545" s="29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181"/>
      <c r="AL545" s="21"/>
      <c r="AM545" s="21"/>
      <c r="AN545" s="21"/>
      <c r="AO545" s="21"/>
      <c r="AP545" s="21"/>
      <c r="AQ545" s="21"/>
      <c r="AR545" s="21"/>
      <c r="AS545" s="181"/>
      <c r="AT545" s="21"/>
      <c r="AU545" s="181"/>
      <c r="AV545" s="21"/>
      <c r="AW545" s="21"/>
      <c r="AX545" s="21"/>
      <c r="AY545" s="21"/>
      <c r="AZ545" s="21"/>
      <c r="BA545" s="20"/>
      <c r="BB545" s="23"/>
      <c r="BC545" s="210"/>
      <c r="BD545" s="29"/>
      <c r="BE545" s="29"/>
      <c r="BF545" s="21"/>
      <c r="BG545" s="21"/>
      <c r="BH545" s="21"/>
      <c r="BI545" s="21"/>
      <c r="BJ545" s="21"/>
      <c r="BK545" s="21"/>
      <c r="BL545" s="21"/>
      <c r="BM545" s="21"/>
      <c r="BN545" s="24"/>
      <c r="BO545" s="21"/>
      <c r="BP545" s="21"/>
      <c r="BQ545" s="23"/>
      <c r="BR545" s="23"/>
      <c r="BS545" s="24"/>
      <c r="BT545" s="25"/>
    </row>
    <row r="546" spans="1:72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9"/>
      <c r="O546" s="29"/>
      <c r="P546" s="29"/>
      <c r="Q546" s="29"/>
      <c r="R546" s="29"/>
      <c r="S546" s="29"/>
      <c r="T546" s="29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181"/>
      <c r="AL546" s="21"/>
      <c r="AM546" s="21"/>
      <c r="AN546" s="21"/>
      <c r="AO546" s="21"/>
      <c r="AP546" s="21"/>
      <c r="AQ546" s="21"/>
      <c r="AR546" s="21"/>
      <c r="AS546" s="181"/>
      <c r="AT546" s="21"/>
      <c r="AU546" s="181"/>
      <c r="AV546" s="21"/>
      <c r="AW546" s="21"/>
      <c r="AX546" s="21"/>
      <c r="AY546" s="21"/>
      <c r="AZ546" s="21"/>
      <c r="BA546" s="20"/>
      <c r="BB546" s="23"/>
      <c r="BC546" s="210"/>
      <c r="BD546" s="23"/>
      <c r="BE546" s="20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212.2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23"/>
      <c r="O547" s="23"/>
      <c r="P547" s="23"/>
      <c r="Q547" s="23"/>
      <c r="R547" s="23"/>
      <c r="S547" s="23"/>
      <c r="T547" s="23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0"/>
      <c r="BD547" s="23"/>
      <c r="BE547" s="23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409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3"/>
      <c r="O548" s="20"/>
      <c r="P548" s="23"/>
      <c r="Q548" s="23"/>
      <c r="R548" s="23"/>
      <c r="S548" s="23"/>
      <c r="T548" s="23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0"/>
      <c r="BD548" s="23"/>
      <c r="BE548" s="23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186.7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10"/>
      <c r="N549" s="28"/>
      <c r="O549" s="18"/>
      <c r="P549" s="28"/>
      <c r="Q549" s="28"/>
      <c r="R549" s="28"/>
      <c r="S549" s="28"/>
      <c r="T549" s="28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181"/>
      <c r="BD549" s="21"/>
      <c r="BE549" s="21"/>
      <c r="BF549" s="21"/>
      <c r="BG549" s="21"/>
      <c r="BH549" s="21"/>
      <c r="BI549" s="21"/>
      <c r="BJ549" s="21"/>
      <c r="BK549" s="21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222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0"/>
      <c r="BD550" s="23"/>
      <c r="BE550" s="23"/>
      <c r="BF550" s="21"/>
      <c r="BG550" s="21"/>
      <c r="BH550" s="21"/>
      <c r="BI550" s="21"/>
      <c r="BJ550" s="21"/>
      <c r="BK550" s="20"/>
      <c r="BL550" s="23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222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0"/>
      <c r="O551" s="20"/>
      <c r="P551" s="23"/>
      <c r="Q551" s="23"/>
      <c r="R551" s="23"/>
      <c r="S551" s="23"/>
      <c r="T551" s="23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181"/>
      <c r="BD551" s="21"/>
      <c r="BE551" s="21"/>
      <c r="BF551" s="21"/>
      <c r="BG551" s="21"/>
      <c r="BH551" s="21"/>
      <c r="BI551" s="21"/>
      <c r="BJ551" s="21"/>
      <c r="BK551" s="21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222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0"/>
      <c r="O552" s="20"/>
      <c r="P552" s="23"/>
      <c r="Q552" s="23"/>
      <c r="R552" s="23"/>
      <c r="S552" s="23"/>
      <c r="T552" s="23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181"/>
      <c r="BD552" s="21"/>
      <c r="BE552" s="21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257.2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3"/>
      <c r="O553" s="20"/>
      <c r="P553" s="23"/>
      <c r="Q553" s="23"/>
      <c r="R553" s="23"/>
      <c r="S553" s="23"/>
      <c r="T553" s="23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0"/>
      <c r="BD553" s="23"/>
      <c r="BE553" s="23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18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10"/>
      <c r="N554" s="28"/>
      <c r="O554" s="18"/>
      <c r="P554" s="28"/>
      <c r="Q554" s="28"/>
      <c r="R554" s="28"/>
      <c r="S554" s="28"/>
      <c r="T554" s="28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181"/>
      <c r="BD554" s="21"/>
      <c r="BE554" s="21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22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9"/>
      <c r="O555" s="29"/>
      <c r="P555" s="29"/>
      <c r="Q555" s="29"/>
      <c r="R555" s="29"/>
      <c r="S555" s="29"/>
      <c r="T555" s="29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181"/>
      <c r="BD555" s="21"/>
      <c r="BE555" s="21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409.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3"/>
      <c r="O556" s="20"/>
      <c r="P556" s="23"/>
      <c r="Q556" s="23"/>
      <c r="R556" s="23"/>
      <c r="S556" s="23"/>
      <c r="T556" s="23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0"/>
      <c r="AH556" s="23"/>
      <c r="AI556" s="23"/>
      <c r="AJ556" s="23"/>
      <c r="AK556" s="210"/>
      <c r="AL556" s="23"/>
      <c r="AM556" s="23"/>
      <c r="AN556" s="21"/>
      <c r="AO556" s="21"/>
      <c r="AP556" s="21"/>
      <c r="AQ556" s="21"/>
      <c r="AR556" s="21"/>
      <c r="AS556" s="210"/>
      <c r="AT556" s="23"/>
      <c r="AU556" s="210"/>
      <c r="AV556" s="23"/>
      <c r="AW556" s="21"/>
      <c r="AX556" s="21"/>
      <c r="AY556" s="21"/>
      <c r="AZ556" s="21"/>
      <c r="BA556" s="20"/>
      <c r="BB556" s="23"/>
      <c r="BC556" s="210"/>
      <c r="BD556" s="23"/>
      <c r="BE556" s="23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141.7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8"/>
      <c r="O557" s="18"/>
      <c r="P557" s="28"/>
      <c r="Q557" s="28"/>
      <c r="R557" s="28"/>
      <c r="S557" s="28"/>
      <c r="T557" s="28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0"/>
      <c r="AJ557" s="23"/>
      <c r="AK557" s="23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0"/>
      <c r="BB557" s="23"/>
      <c r="BC557" s="210"/>
      <c r="BD557" s="23"/>
      <c r="BE557" s="23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3"/>
      <c r="BR557" s="23"/>
      <c r="BS557" s="24"/>
      <c r="BT557" s="25"/>
    </row>
    <row r="558" spans="1:72" s="22" customFormat="1" ht="141.7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10"/>
      <c r="N558" s="28"/>
      <c r="O558" s="18"/>
      <c r="P558" s="28"/>
      <c r="Q558" s="28"/>
      <c r="R558" s="28"/>
      <c r="S558" s="28"/>
      <c r="T558" s="28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0"/>
      <c r="AJ558" s="23"/>
      <c r="AK558" s="23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0"/>
      <c r="BB558" s="23"/>
      <c r="BC558" s="210"/>
      <c r="BD558" s="23"/>
      <c r="BE558" s="23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3"/>
      <c r="BR558" s="23"/>
      <c r="BS558" s="24"/>
      <c r="BT558" s="25"/>
    </row>
    <row r="559" spans="1:72" s="22" customFormat="1" ht="141.7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10"/>
      <c r="N559" s="23"/>
      <c r="O559" s="23"/>
      <c r="P559" s="23"/>
      <c r="Q559" s="23"/>
      <c r="R559" s="23"/>
      <c r="S559" s="23"/>
      <c r="T559" s="28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0"/>
      <c r="AJ559" s="23"/>
      <c r="AK559" s="23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0"/>
      <c r="BB559" s="23"/>
      <c r="BC559" s="210"/>
      <c r="BD559" s="23"/>
      <c r="BE559" s="23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141.7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10"/>
      <c r="N560" s="28"/>
      <c r="O560" s="18"/>
      <c r="P560" s="28"/>
      <c r="Q560" s="28"/>
      <c r="R560" s="28"/>
      <c r="S560" s="28"/>
      <c r="T560" s="28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0"/>
      <c r="AJ560" s="23"/>
      <c r="AK560" s="23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0"/>
      <c r="BB560" s="23"/>
      <c r="BC560" s="210"/>
      <c r="BD560" s="23"/>
      <c r="BE560" s="23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  <c r="BP560" s="21"/>
      <c r="BQ560" s="23"/>
      <c r="BR560" s="23"/>
      <c r="BS560" s="24"/>
      <c r="BT560" s="25"/>
    </row>
    <row r="561" spans="1:72" s="22" customFormat="1" ht="141.7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10"/>
      <c r="N561" s="28"/>
      <c r="O561" s="18"/>
      <c r="P561" s="28"/>
      <c r="Q561" s="28"/>
      <c r="R561" s="28"/>
      <c r="S561" s="28"/>
      <c r="T561" s="28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0"/>
      <c r="AJ561" s="23"/>
      <c r="AK561" s="23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0"/>
      <c r="BB561" s="23"/>
      <c r="BC561" s="210"/>
      <c r="BD561" s="23"/>
      <c r="BE561" s="23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3"/>
      <c r="BR561" s="23"/>
      <c r="BS561" s="24"/>
      <c r="BT561" s="25"/>
    </row>
    <row r="562" spans="1:72" s="22" customFormat="1" ht="201.7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3"/>
      <c r="O562" s="20"/>
      <c r="P562" s="23"/>
      <c r="Q562" s="23"/>
      <c r="R562" s="23"/>
      <c r="S562" s="23"/>
      <c r="T562" s="23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0"/>
      <c r="BD562" s="23"/>
      <c r="BE562" s="23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201.7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10"/>
      <c r="N563" s="28"/>
      <c r="O563" s="18"/>
      <c r="P563" s="28"/>
      <c r="Q563" s="28"/>
      <c r="R563" s="28"/>
      <c r="S563" s="28"/>
      <c r="T563" s="28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181"/>
      <c r="BD563" s="21"/>
      <c r="BE563" s="21"/>
      <c r="BF563" s="21"/>
      <c r="BG563" s="21"/>
      <c r="BH563" s="21"/>
      <c r="BI563" s="21"/>
      <c r="BJ563" s="21"/>
      <c r="BK563" s="21"/>
      <c r="BL563" s="21"/>
      <c r="BM563" s="21"/>
      <c r="BN563" s="24"/>
      <c r="BO563" s="21"/>
      <c r="BP563" s="21"/>
      <c r="BQ563" s="23"/>
      <c r="BR563" s="23"/>
      <c r="BS563" s="24"/>
      <c r="BT563" s="25"/>
    </row>
    <row r="564" spans="1:72" s="22" customFormat="1" ht="20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"/>
      <c r="N564" s="23"/>
      <c r="O564" s="20"/>
      <c r="P564" s="23"/>
      <c r="Q564" s="23"/>
      <c r="R564" s="23"/>
      <c r="S564" s="23"/>
      <c r="T564" s="23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0"/>
      <c r="BD564" s="23"/>
      <c r="BE564" s="23"/>
      <c r="BF564" s="21"/>
      <c r="BG564" s="21"/>
      <c r="BH564" s="21"/>
      <c r="BI564" s="21"/>
      <c r="BJ564" s="21"/>
      <c r="BK564" s="21"/>
      <c r="BL564" s="21"/>
      <c r="BM564" s="21"/>
      <c r="BN564" s="24"/>
      <c r="BO564" s="21"/>
      <c r="BP564" s="21"/>
      <c r="BQ564" s="23"/>
      <c r="BR564" s="23"/>
      <c r="BS564" s="24"/>
      <c r="BT564" s="25"/>
    </row>
    <row r="565" spans="1:72" s="22" customFormat="1" ht="20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10"/>
      <c r="N565" s="28"/>
      <c r="O565" s="18"/>
      <c r="P565" s="28"/>
      <c r="Q565" s="28"/>
      <c r="R565" s="28"/>
      <c r="S565" s="28"/>
      <c r="T565" s="28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181"/>
      <c r="BD565" s="21"/>
      <c r="BE565" s="21"/>
      <c r="BF565" s="21"/>
      <c r="BG565" s="21"/>
      <c r="BH565" s="21"/>
      <c r="BI565" s="21"/>
      <c r="BJ565" s="21"/>
      <c r="BK565" s="21"/>
      <c r="BL565" s="21"/>
      <c r="BM565" s="21"/>
      <c r="BN565" s="24"/>
      <c r="BO565" s="21"/>
      <c r="BP565" s="21"/>
      <c r="BQ565" s="23"/>
      <c r="BR565" s="23"/>
      <c r="BS565" s="24"/>
      <c r="BT565" s="25"/>
    </row>
    <row r="566" spans="1:72" s="22" customFormat="1" ht="409.6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3"/>
      <c r="O566" s="20"/>
      <c r="P566" s="20"/>
      <c r="Q566" s="20"/>
      <c r="R566" s="20"/>
      <c r="S566" s="20"/>
      <c r="T566" s="23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181"/>
      <c r="BD566" s="21"/>
      <c r="BE566" s="21"/>
      <c r="BF566" s="21"/>
      <c r="BG566" s="21"/>
      <c r="BH566" s="21"/>
      <c r="BI566" s="21"/>
      <c r="BJ566" s="21"/>
      <c r="BK566" s="21"/>
      <c r="BL566" s="21"/>
      <c r="BM566" s="21"/>
      <c r="BN566" s="24"/>
      <c r="BO566" s="21"/>
      <c r="BP566" s="21"/>
      <c r="BQ566" s="23"/>
      <c r="BR566" s="23"/>
      <c r="BS566" s="24"/>
      <c r="BT566" s="25"/>
    </row>
    <row r="567" spans="1:72" s="22" customFormat="1" ht="20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3"/>
      <c r="O567" s="20"/>
      <c r="P567" s="20"/>
      <c r="Q567" s="20"/>
      <c r="R567" s="20"/>
      <c r="S567" s="20"/>
      <c r="T567" s="23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181"/>
      <c r="BD567" s="21"/>
      <c r="BE567" s="21"/>
      <c r="BF567" s="21"/>
      <c r="BG567" s="21"/>
      <c r="BH567" s="21"/>
      <c r="BI567" s="21"/>
      <c r="BJ567" s="21"/>
      <c r="BK567" s="21"/>
      <c r="BL567" s="21"/>
      <c r="BM567" s="21"/>
      <c r="BN567" s="24"/>
      <c r="BO567" s="21"/>
      <c r="BP567" s="21"/>
      <c r="BQ567" s="23"/>
      <c r="BR567" s="23"/>
      <c r="BS567" s="24"/>
      <c r="BT567" s="25"/>
    </row>
    <row r="568" spans="1:72" s="22" customFormat="1" ht="20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3"/>
      <c r="O568" s="20"/>
      <c r="P568" s="23"/>
      <c r="Q568" s="23"/>
      <c r="R568" s="23"/>
      <c r="S568" s="23"/>
      <c r="T568" s="23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0"/>
      <c r="AJ568" s="23"/>
      <c r="AK568" s="23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0"/>
      <c r="BB568" s="23"/>
      <c r="BC568" s="210"/>
      <c r="BD568" s="23"/>
      <c r="BE568" s="23"/>
      <c r="BF568" s="21"/>
      <c r="BG568" s="21"/>
      <c r="BH568" s="21"/>
      <c r="BI568" s="21"/>
      <c r="BJ568" s="21"/>
      <c r="BK568" s="21"/>
      <c r="BL568" s="21"/>
      <c r="BM568" s="21"/>
      <c r="BN568" s="24"/>
      <c r="BO568" s="21"/>
      <c r="BP568" s="21"/>
      <c r="BQ568" s="23"/>
      <c r="BR568" s="23"/>
      <c r="BS568" s="24"/>
      <c r="BT568" s="25"/>
    </row>
    <row r="569" spans="1:72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3"/>
      <c r="O569" s="20"/>
      <c r="P569" s="28"/>
      <c r="Q569" s="28"/>
      <c r="R569" s="28"/>
      <c r="S569" s="28"/>
      <c r="T569" s="28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18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1"/>
      <c r="BN569" s="24"/>
      <c r="BO569" s="21"/>
      <c r="BP569" s="21"/>
      <c r="BQ569" s="23"/>
      <c r="BR569" s="23"/>
      <c r="BS569" s="24"/>
      <c r="BT569" s="25"/>
    </row>
    <row r="570" spans="1:72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3"/>
      <c r="O570" s="20"/>
      <c r="P570" s="20"/>
      <c r="Q570" s="20"/>
      <c r="R570" s="20"/>
      <c r="S570" s="20"/>
      <c r="T570" s="23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181"/>
      <c r="BD570" s="21"/>
      <c r="BE570" s="21"/>
      <c r="BF570" s="21"/>
      <c r="BG570" s="21"/>
      <c r="BH570" s="21"/>
      <c r="BI570" s="21"/>
      <c r="BJ570" s="21"/>
      <c r="BK570" s="21"/>
      <c r="BL570" s="21"/>
      <c r="BM570" s="21"/>
      <c r="BN570" s="24"/>
      <c r="BO570" s="21"/>
      <c r="BP570" s="21"/>
      <c r="BQ570" s="23"/>
      <c r="BR570" s="23"/>
      <c r="BS570" s="24"/>
      <c r="BT570" s="25"/>
    </row>
    <row r="571" spans="1:72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10"/>
      <c r="N571" s="28"/>
      <c r="O571" s="18"/>
      <c r="P571" s="28"/>
      <c r="Q571" s="28"/>
      <c r="R571" s="28"/>
      <c r="S571" s="28"/>
      <c r="T571" s="28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181"/>
      <c r="BD571" s="21"/>
      <c r="BE571" s="21"/>
      <c r="BF571" s="21"/>
      <c r="BG571" s="21"/>
      <c r="BH571" s="21"/>
      <c r="BI571" s="21"/>
      <c r="BJ571" s="21"/>
      <c r="BK571" s="21"/>
      <c r="BL571" s="21"/>
      <c r="BM571" s="21"/>
      <c r="BN571" s="24"/>
      <c r="BO571" s="21"/>
      <c r="BP571" s="21"/>
      <c r="BQ571" s="23"/>
      <c r="BR571" s="23"/>
      <c r="BS571" s="24"/>
      <c r="BT571" s="25"/>
    </row>
    <row r="572" spans="1:72" s="22" customFormat="1" ht="259.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9"/>
      <c r="O572" s="29"/>
      <c r="P572" s="29"/>
      <c r="Q572" s="29"/>
      <c r="R572" s="29"/>
      <c r="S572" s="29"/>
      <c r="T572" s="29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0"/>
      <c r="BD572" s="29"/>
      <c r="BE572" s="29"/>
      <c r="BF572" s="21"/>
      <c r="BG572" s="21"/>
      <c r="BH572" s="21"/>
      <c r="BI572" s="20"/>
      <c r="BJ572" s="63"/>
      <c r="BK572" s="29"/>
      <c r="BL572" s="21"/>
      <c r="BM572" s="197"/>
      <c r="BN572" s="24"/>
      <c r="BO572" s="21"/>
      <c r="BP572" s="21"/>
      <c r="BQ572" s="23"/>
      <c r="BR572" s="23"/>
      <c r="BS572" s="24"/>
      <c r="BT572" s="25"/>
    </row>
    <row r="573" spans="1:72" s="22" customFormat="1" ht="244.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0"/>
      <c r="O573" s="20"/>
      <c r="P573" s="29"/>
      <c r="Q573" s="29"/>
      <c r="R573" s="29"/>
      <c r="S573" s="29"/>
      <c r="T573" s="29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210"/>
      <c r="BD573" s="187"/>
      <c r="BE573" s="29"/>
      <c r="BF573" s="21"/>
      <c r="BG573" s="21"/>
      <c r="BH573" s="21"/>
      <c r="BI573" s="20"/>
      <c r="BJ573" s="63"/>
      <c r="BK573" s="29"/>
      <c r="BL573" s="21"/>
      <c r="BM573" s="197"/>
      <c r="BN573" s="24"/>
      <c r="BO573" s="21"/>
      <c r="BP573" s="21"/>
      <c r="BQ573" s="23"/>
      <c r="BR573" s="23"/>
      <c r="BS573" s="24"/>
      <c r="BT573" s="25"/>
    </row>
    <row r="574" spans="1:72" s="22" customFormat="1" ht="219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63"/>
      <c r="O574" s="63"/>
      <c r="P574" s="63"/>
      <c r="Q574" s="63"/>
      <c r="R574" s="63"/>
      <c r="S574" s="63"/>
      <c r="T574" s="63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186"/>
      <c r="BD574" s="188"/>
      <c r="BE574" s="189"/>
      <c r="BF574" s="21"/>
      <c r="BG574" s="21"/>
      <c r="BH574" s="21"/>
      <c r="BI574" s="21"/>
      <c r="BJ574" s="21"/>
      <c r="BK574" s="21"/>
      <c r="BL574" s="21"/>
      <c r="BM574" s="197"/>
      <c r="BN574" s="24"/>
      <c r="BO574" s="21"/>
      <c r="BP574" s="21"/>
      <c r="BQ574" s="23"/>
      <c r="BR574" s="23"/>
      <c r="BS574" s="24"/>
      <c r="BT574" s="25"/>
    </row>
    <row r="575" spans="1:72" s="22" customFormat="1" ht="219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9"/>
      <c r="O575" s="29"/>
      <c r="P575" s="29"/>
      <c r="Q575" s="29"/>
      <c r="R575" s="29"/>
      <c r="S575" s="29"/>
      <c r="T575" s="29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210"/>
      <c r="BD575" s="29"/>
      <c r="BE575" s="29"/>
      <c r="BF575" s="21"/>
      <c r="BG575" s="21"/>
      <c r="BH575" s="21"/>
      <c r="BI575" s="21"/>
      <c r="BJ575" s="21"/>
      <c r="BK575" s="21"/>
      <c r="BL575" s="21"/>
      <c r="BM575" s="197"/>
      <c r="BN575" s="24"/>
      <c r="BO575" s="21"/>
      <c r="BP575" s="21"/>
      <c r="BQ575" s="23"/>
      <c r="BR575" s="23"/>
      <c r="BS575" s="24"/>
      <c r="BT575" s="25"/>
    </row>
    <row r="576" spans="1:72" s="22" customFormat="1" ht="219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9"/>
      <c r="O576" s="29"/>
      <c r="P576" s="29"/>
      <c r="Q576" s="29"/>
      <c r="R576" s="29"/>
      <c r="S576" s="29"/>
      <c r="T576" s="29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186"/>
      <c r="BD576" s="188"/>
      <c r="BE576" s="189"/>
      <c r="BF576" s="21"/>
      <c r="BG576" s="21"/>
      <c r="BH576" s="21"/>
      <c r="BI576" s="21"/>
      <c r="BJ576" s="21"/>
      <c r="BK576" s="21"/>
      <c r="BL576" s="21"/>
      <c r="BM576" s="197"/>
      <c r="BN576" s="24"/>
      <c r="BO576" s="21"/>
      <c r="BP576" s="21"/>
      <c r="BQ576" s="23"/>
      <c r="BR576" s="23"/>
      <c r="BS576" s="24"/>
      <c r="BT576" s="25"/>
    </row>
    <row r="577" spans="1:74" s="22" customFormat="1" ht="409.6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9"/>
      <c r="O577" s="29"/>
      <c r="P577" s="29"/>
      <c r="Q577" s="29"/>
      <c r="R577" s="29"/>
      <c r="S577" s="29"/>
      <c r="T577" s="29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210"/>
      <c r="BD577" s="29"/>
      <c r="BE577" s="20"/>
      <c r="BF577" s="21"/>
      <c r="BG577" s="21"/>
      <c r="BH577" s="21"/>
      <c r="BI577" s="21"/>
      <c r="BJ577" s="21"/>
      <c r="BK577" s="21"/>
      <c r="BL577" s="21"/>
      <c r="BM577" s="197"/>
      <c r="BN577" s="24"/>
      <c r="BO577" s="21"/>
      <c r="BP577" s="21"/>
      <c r="BQ577" s="23"/>
      <c r="BR577" s="23"/>
      <c r="BS577" s="24"/>
      <c r="BT577" s="25"/>
    </row>
    <row r="578" spans="1:74" s="22" customFormat="1" ht="409.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9"/>
      <c r="O578" s="29"/>
      <c r="P578" s="29"/>
      <c r="Q578" s="29"/>
      <c r="R578" s="29"/>
      <c r="S578" s="29"/>
      <c r="T578" s="29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0"/>
      <c r="AH578" s="29"/>
      <c r="AI578" s="29"/>
      <c r="AJ578" s="21"/>
      <c r="AK578" s="210"/>
      <c r="AL578" s="29"/>
      <c r="AM578" s="29"/>
      <c r="AN578" s="21"/>
      <c r="AO578" s="21"/>
      <c r="AP578" s="21"/>
      <c r="AQ578" s="21"/>
      <c r="AR578" s="21"/>
      <c r="AS578" s="210"/>
      <c r="AT578" s="29"/>
      <c r="AU578" s="210"/>
      <c r="AV578" s="29"/>
      <c r="AW578" s="21"/>
      <c r="AX578" s="21"/>
      <c r="AY578" s="21"/>
      <c r="AZ578" s="21"/>
      <c r="BA578" s="21"/>
      <c r="BB578" s="21"/>
      <c r="BC578" s="210"/>
      <c r="BD578" s="29"/>
      <c r="BE578" s="29"/>
      <c r="BF578" s="21"/>
      <c r="BG578" s="21"/>
      <c r="BH578" s="21"/>
      <c r="BI578" s="21"/>
      <c r="BJ578" s="21"/>
      <c r="BK578" s="21"/>
      <c r="BL578" s="21"/>
      <c r="BM578" s="197"/>
      <c r="BN578" s="24"/>
      <c r="BO578" s="21"/>
      <c r="BP578" s="21"/>
      <c r="BQ578" s="23"/>
      <c r="BR578" s="23"/>
      <c r="BS578" s="24"/>
      <c r="BT578" s="25"/>
    </row>
    <row r="579" spans="1:74" s="22" customFormat="1" ht="137.2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9"/>
      <c r="O579" s="29"/>
      <c r="P579" s="29"/>
      <c r="Q579" s="29"/>
      <c r="R579" s="29"/>
      <c r="S579" s="29"/>
      <c r="T579" s="29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186"/>
      <c r="BD579" s="188"/>
      <c r="BE579" s="189"/>
      <c r="BF579" s="21"/>
      <c r="BG579" s="21"/>
      <c r="BH579" s="21"/>
      <c r="BI579" s="21"/>
      <c r="BJ579" s="21"/>
      <c r="BK579" s="21"/>
      <c r="BL579" s="21"/>
      <c r="BM579" s="197"/>
      <c r="BN579" s="24"/>
      <c r="BO579" s="21"/>
      <c r="BP579" s="21"/>
      <c r="BQ579" s="23"/>
      <c r="BR579" s="23"/>
      <c r="BS579" s="24"/>
      <c r="BT579" s="25"/>
    </row>
    <row r="580" spans="1:74" s="22" customFormat="1" ht="137.2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9"/>
      <c r="O580" s="29"/>
      <c r="P580" s="29"/>
      <c r="Q580" s="29"/>
      <c r="R580" s="29"/>
      <c r="S580" s="29"/>
      <c r="T580" s="29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186"/>
      <c r="BD580" s="188"/>
      <c r="BE580" s="189"/>
      <c r="BF580" s="21"/>
      <c r="BG580" s="21"/>
      <c r="BH580" s="21"/>
      <c r="BI580" s="21"/>
      <c r="BJ580" s="21"/>
      <c r="BK580" s="21"/>
      <c r="BL580" s="21"/>
      <c r="BM580" s="197"/>
      <c r="BN580" s="24"/>
      <c r="BO580" s="21"/>
      <c r="BP580" s="21"/>
      <c r="BQ580" s="23"/>
      <c r="BR580" s="23"/>
      <c r="BS580" s="24"/>
      <c r="BT580" s="25"/>
    </row>
    <row r="581" spans="1:74" s="22" customFormat="1" ht="137.2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9"/>
      <c r="O581" s="29"/>
      <c r="P581" s="29"/>
      <c r="Q581" s="29"/>
      <c r="R581" s="29"/>
      <c r="S581" s="29"/>
      <c r="T581" s="29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186"/>
      <c r="BD581" s="188"/>
      <c r="BE581" s="189"/>
      <c r="BF581" s="21"/>
      <c r="BG581" s="21"/>
      <c r="BH581" s="21"/>
      <c r="BI581" s="21"/>
      <c r="BJ581" s="21"/>
      <c r="BK581" s="21"/>
      <c r="BL581" s="21"/>
      <c r="BM581" s="197"/>
      <c r="BN581" s="24"/>
      <c r="BO581" s="21"/>
      <c r="BP581" s="21"/>
      <c r="BQ581" s="23"/>
      <c r="BR581" s="23"/>
      <c r="BS581" s="24"/>
      <c r="BT581" s="25"/>
    </row>
    <row r="582" spans="1:74" s="22" customFormat="1" ht="137.2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9"/>
      <c r="O582" s="29"/>
      <c r="P582" s="29"/>
      <c r="Q582" s="29"/>
      <c r="R582" s="29"/>
      <c r="S582" s="29"/>
      <c r="T582" s="29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186"/>
      <c r="BD582" s="188"/>
      <c r="BE582" s="189"/>
      <c r="BF582" s="21"/>
      <c r="BG582" s="21"/>
      <c r="BH582" s="21"/>
      <c r="BI582" s="21"/>
      <c r="BJ582" s="21"/>
      <c r="BK582" s="21"/>
      <c r="BL582" s="21"/>
      <c r="BM582" s="197"/>
      <c r="BN582" s="24"/>
      <c r="BO582" s="21"/>
      <c r="BP582" s="21"/>
      <c r="BQ582" s="23"/>
      <c r="BR582" s="23"/>
      <c r="BS582" s="24"/>
      <c r="BT582" s="25"/>
    </row>
    <row r="583" spans="1:74" s="22" customFormat="1" ht="137.2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29"/>
      <c r="O583" s="29"/>
      <c r="P583" s="29"/>
      <c r="Q583" s="29"/>
      <c r="R583" s="29"/>
      <c r="S583" s="29"/>
      <c r="T583" s="29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186"/>
      <c r="BD583" s="188"/>
      <c r="BE583" s="189"/>
      <c r="BF583" s="21"/>
      <c r="BG583" s="21"/>
      <c r="BH583" s="21"/>
      <c r="BI583" s="21"/>
      <c r="BJ583" s="21"/>
      <c r="BK583" s="21"/>
      <c r="BL583" s="21"/>
      <c r="BM583" s="197"/>
      <c r="BN583" s="24"/>
      <c r="BO583" s="21"/>
      <c r="BP583" s="21"/>
      <c r="BQ583" s="23"/>
      <c r="BR583" s="23"/>
      <c r="BS583" s="24"/>
      <c r="BT583" s="25"/>
    </row>
    <row r="584" spans="1:74" s="22" customFormat="1" ht="291.7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9"/>
      <c r="O584" s="29"/>
      <c r="P584" s="29"/>
      <c r="Q584" s="29"/>
      <c r="R584" s="29"/>
      <c r="S584" s="29"/>
      <c r="T584" s="29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0"/>
      <c r="BB584" s="21"/>
      <c r="BC584" s="210"/>
      <c r="BD584" s="29"/>
      <c r="BE584" s="20"/>
      <c r="BF584" s="23"/>
      <c r="BG584" s="21"/>
      <c r="BH584" s="21"/>
      <c r="BI584" s="21"/>
      <c r="BJ584" s="21"/>
      <c r="BK584" s="21"/>
      <c r="BL584" s="21"/>
      <c r="BM584" s="21"/>
      <c r="BN584" s="24"/>
      <c r="BO584" s="21"/>
      <c r="BP584" s="21"/>
      <c r="BQ584" s="23"/>
      <c r="BR584" s="23"/>
      <c r="BS584" s="24"/>
      <c r="BT584" s="25"/>
    </row>
    <row r="585" spans="1:74" s="22" customFormat="1" ht="291.7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"/>
      <c r="N585" s="29"/>
      <c r="O585" s="29"/>
      <c r="P585" s="29"/>
      <c r="Q585" s="29"/>
      <c r="R585" s="29"/>
      <c r="S585" s="29"/>
      <c r="T585" s="29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0"/>
      <c r="BB585" s="21"/>
      <c r="BC585" s="210"/>
      <c r="BD585" s="182"/>
      <c r="BE585" s="20"/>
      <c r="BF585" s="23"/>
      <c r="BG585" s="21"/>
      <c r="BH585" s="21"/>
      <c r="BI585" s="21"/>
      <c r="BJ585" s="21"/>
      <c r="BK585" s="21"/>
      <c r="BL585" s="21"/>
      <c r="BM585" s="21"/>
      <c r="BN585" s="24"/>
      <c r="BO585" s="21"/>
      <c r="BP585" s="21"/>
      <c r="BQ585" s="23"/>
      <c r="BR585" s="23"/>
      <c r="BS585" s="24"/>
      <c r="BT585" s="25"/>
    </row>
    <row r="586" spans="1:74" s="22" customFormat="1" ht="19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"/>
      <c r="N586" s="23"/>
      <c r="O586" s="23"/>
      <c r="P586" s="23"/>
      <c r="Q586" s="23"/>
      <c r="R586" s="23"/>
      <c r="S586" s="23"/>
      <c r="T586" s="20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210"/>
      <c r="BD586" s="20"/>
      <c r="BE586" s="20"/>
      <c r="BF586" s="21"/>
      <c r="BG586" s="21"/>
      <c r="BH586" s="21"/>
      <c r="BI586" s="21"/>
      <c r="BJ586" s="21"/>
      <c r="BK586" s="21"/>
      <c r="BL586" s="21"/>
      <c r="BM586" s="197"/>
      <c r="BN586" s="24"/>
      <c r="BO586" s="21"/>
      <c r="BP586" s="21"/>
      <c r="BQ586" s="23"/>
      <c r="BR586" s="23"/>
      <c r="BS586" s="24"/>
      <c r="BT586" s="25"/>
    </row>
    <row r="587" spans="1:74" s="22" customFormat="1" ht="19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23"/>
      <c r="O587" s="23"/>
      <c r="P587" s="23"/>
      <c r="Q587" s="23"/>
      <c r="R587" s="23"/>
      <c r="S587" s="23"/>
      <c r="T587" s="20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184"/>
      <c r="BD587" s="189"/>
      <c r="BE587" s="189"/>
      <c r="BF587" s="21"/>
      <c r="BG587" s="21"/>
      <c r="BH587" s="21"/>
      <c r="BI587" s="21"/>
      <c r="BJ587" s="21"/>
      <c r="BK587" s="21"/>
      <c r="BL587" s="21"/>
      <c r="BM587" s="197"/>
      <c r="BN587" s="24"/>
      <c r="BO587" s="21"/>
      <c r="BP587" s="21"/>
      <c r="BQ587" s="23"/>
      <c r="BR587" s="23"/>
      <c r="BS587" s="24"/>
      <c r="BT587" s="25"/>
    </row>
    <row r="588" spans="1:74" s="22" customFormat="1" ht="279.7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"/>
      <c r="N588" s="190"/>
      <c r="O588" s="190"/>
      <c r="P588" s="190"/>
      <c r="Q588" s="190"/>
      <c r="R588" s="190"/>
      <c r="S588" s="190"/>
      <c r="T588" s="190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210"/>
      <c r="BD588" s="63"/>
      <c r="BE588" s="63"/>
      <c r="BF588" s="21"/>
      <c r="BG588" s="21"/>
      <c r="BH588" s="21"/>
      <c r="BI588" s="21"/>
      <c r="BJ588" s="21"/>
      <c r="BK588" s="21"/>
      <c r="BL588" s="21"/>
      <c r="BM588" s="21"/>
      <c r="BN588" s="24"/>
      <c r="BO588" s="21"/>
      <c r="BP588" s="21"/>
      <c r="BQ588" s="23"/>
      <c r="BR588" s="23"/>
      <c r="BS588" s="24"/>
      <c r="BT588" s="25"/>
    </row>
    <row r="589" spans="1:74" s="22" customFormat="1" ht="171.7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"/>
      <c r="N589" s="23"/>
      <c r="O589" s="23"/>
      <c r="P589" s="23"/>
      <c r="Q589" s="23"/>
      <c r="R589" s="23"/>
      <c r="S589" s="23"/>
      <c r="T589" s="23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210"/>
      <c r="BD589" s="23"/>
      <c r="BE589" s="23"/>
      <c r="BF589" s="21"/>
      <c r="BG589" s="21"/>
      <c r="BH589" s="21"/>
      <c r="BI589" s="21"/>
      <c r="BJ589" s="21"/>
      <c r="BK589" s="21"/>
      <c r="BL589" s="21"/>
      <c r="BM589" s="21"/>
      <c r="BN589" s="24"/>
      <c r="BO589" s="21"/>
      <c r="BP589" s="21"/>
      <c r="BQ589" s="23"/>
      <c r="BR589" s="23"/>
      <c r="BS589" s="24"/>
      <c r="BT589" s="25"/>
    </row>
    <row r="590" spans="1:74" s="22" customFormat="1" ht="129.7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0"/>
      <c r="N590" s="23"/>
      <c r="O590" s="23"/>
      <c r="P590" s="23"/>
      <c r="Q590" s="23"/>
      <c r="R590" s="23"/>
      <c r="S590" s="23"/>
      <c r="T590" s="23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191"/>
      <c r="BD590" s="29"/>
      <c r="BE590" s="29"/>
      <c r="BF590" s="21"/>
      <c r="BG590" s="21"/>
      <c r="BH590" s="21"/>
      <c r="BI590" s="21"/>
      <c r="BJ590" s="21"/>
      <c r="BK590" s="21"/>
      <c r="BL590" s="21"/>
      <c r="BM590" s="197"/>
      <c r="BN590" s="24"/>
      <c r="BO590" s="21"/>
      <c r="BP590" s="21"/>
      <c r="BQ590" s="23"/>
      <c r="BR590" s="23"/>
      <c r="BS590" s="24"/>
      <c r="BT590" s="25"/>
    </row>
    <row r="591" spans="1:74" s="22" customFormat="1" ht="187.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9"/>
      <c r="N591" s="29"/>
      <c r="O591" s="29"/>
      <c r="P591" s="29"/>
      <c r="Q591" s="29"/>
      <c r="R591" s="29"/>
      <c r="S591" s="29"/>
      <c r="T591" s="29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210"/>
      <c r="BD591" s="23"/>
      <c r="BE591" s="23"/>
      <c r="BF591" s="21"/>
      <c r="BG591" s="21"/>
      <c r="BH591" s="21"/>
      <c r="BI591" s="21"/>
      <c r="BJ591" s="21"/>
      <c r="BK591" s="21"/>
      <c r="BL591" s="23"/>
      <c r="BM591" s="21"/>
      <c r="BN591" s="24"/>
      <c r="BO591" s="21"/>
      <c r="BP591" s="21"/>
      <c r="BQ591" s="21"/>
      <c r="BR591" s="21"/>
      <c r="BS591" s="23"/>
      <c r="BT591" s="24"/>
      <c r="BU591" s="25"/>
      <c r="BV591" s="30"/>
    </row>
    <row r="592" spans="1:74" s="22" customFormat="1" ht="187.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210"/>
      <c r="N592" s="28"/>
      <c r="O592" s="18"/>
      <c r="P592" s="28"/>
      <c r="Q592" s="28"/>
      <c r="R592" s="28"/>
      <c r="S592" s="28"/>
      <c r="T592" s="28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21"/>
      <c r="BD592" s="21"/>
      <c r="BE592" s="21"/>
      <c r="BF592" s="21"/>
      <c r="BG592" s="21"/>
      <c r="BH592" s="21"/>
      <c r="BI592" s="21"/>
      <c r="BJ592" s="21"/>
      <c r="BK592" s="21"/>
      <c r="BL592" s="23"/>
      <c r="BM592" s="21"/>
      <c r="BN592" s="24"/>
      <c r="BO592" s="25"/>
      <c r="BP592" s="21"/>
      <c r="BQ592" s="21"/>
      <c r="BR592" s="21"/>
      <c r="BS592" s="23"/>
      <c r="BT592" s="24"/>
      <c r="BU592" s="25"/>
      <c r="BV592" s="30"/>
    </row>
    <row r="593" spans="1:74" s="22" customFormat="1" ht="409.6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"/>
      <c r="N593" s="23"/>
      <c r="O593" s="23"/>
      <c r="P593" s="23"/>
      <c r="Q593" s="23"/>
      <c r="R593" s="23"/>
      <c r="S593" s="23"/>
      <c r="T593" s="23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3"/>
      <c r="AU593" s="21"/>
      <c r="AV593" s="23"/>
      <c r="AW593" s="21"/>
      <c r="AX593" s="21"/>
      <c r="AY593" s="21"/>
      <c r="AZ593" s="21"/>
      <c r="BA593" s="21"/>
      <c r="BB593" s="21"/>
      <c r="BC593" s="21"/>
      <c r="BD593" s="21"/>
      <c r="BE593" s="21"/>
      <c r="BF593" s="21"/>
      <c r="BG593" s="21"/>
      <c r="BH593" s="21"/>
      <c r="BI593" s="21"/>
      <c r="BJ593" s="21"/>
      <c r="BK593" s="21"/>
      <c r="BL593" s="23"/>
      <c r="BM593" s="21"/>
      <c r="BN593" s="24"/>
      <c r="BO593" s="25"/>
      <c r="BP593" s="21"/>
      <c r="BQ593" s="21"/>
      <c r="BR593" s="21"/>
      <c r="BS593" s="23"/>
      <c r="BT593" s="24"/>
      <c r="BU593" s="25"/>
      <c r="BV593" s="30"/>
    </row>
    <row r="594" spans="1:74" s="22" customFormat="1" ht="409.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0"/>
      <c r="N594" s="23"/>
      <c r="O594" s="23"/>
      <c r="P594" s="23"/>
      <c r="Q594" s="23"/>
      <c r="R594" s="23"/>
      <c r="S594" s="23"/>
      <c r="T594" s="23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210"/>
      <c r="BD594" s="23"/>
      <c r="BE594" s="23"/>
      <c r="BF594" s="21"/>
      <c r="BG594" s="21"/>
      <c r="BH594" s="21"/>
      <c r="BI594" s="21"/>
      <c r="BJ594" s="21"/>
      <c r="BK594" s="21"/>
      <c r="BL594" s="23"/>
      <c r="BM594" s="21"/>
      <c r="BN594" s="24"/>
      <c r="BO594" s="25"/>
      <c r="BP594" s="21"/>
      <c r="BQ594" s="21"/>
      <c r="BR594" s="21"/>
      <c r="BS594" s="23"/>
      <c r="BT594" s="24"/>
      <c r="BU594" s="25"/>
      <c r="BV594" s="30"/>
    </row>
    <row r="595" spans="1:74" s="22" customFormat="1" ht="194.2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210"/>
      <c r="N595" s="28"/>
      <c r="O595" s="18"/>
      <c r="P595" s="28"/>
      <c r="Q595" s="28"/>
      <c r="R595" s="28"/>
      <c r="S595" s="28"/>
      <c r="T595" s="28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1"/>
      <c r="BD595" s="21"/>
      <c r="BE595" s="21"/>
      <c r="BF595" s="21"/>
      <c r="BG595" s="21"/>
      <c r="BH595" s="21"/>
      <c r="BI595" s="21"/>
      <c r="BJ595" s="21"/>
      <c r="BK595" s="21"/>
      <c r="BL595" s="23"/>
      <c r="BM595" s="21"/>
      <c r="BN595" s="24"/>
      <c r="BO595" s="25"/>
      <c r="BP595" s="36"/>
      <c r="BQ595" s="36"/>
      <c r="BR595" s="36"/>
      <c r="BS595" s="40"/>
      <c r="BT595" s="26"/>
      <c r="BU595" s="36"/>
      <c r="BV595" s="30"/>
    </row>
    <row r="596" spans="1:74" s="22" customFormat="1" ht="219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21"/>
      <c r="BD596" s="21"/>
      <c r="BE596" s="21"/>
      <c r="BF596" s="21"/>
      <c r="BG596" s="21"/>
      <c r="BH596" s="21"/>
      <c r="BI596" s="21"/>
      <c r="BJ596" s="21"/>
      <c r="BK596" s="21"/>
      <c r="BL596" s="21"/>
      <c r="BM596" s="21"/>
      <c r="BN596" s="24"/>
      <c r="BO596" s="25"/>
      <c r="BP596" s="36"/>
      <c r="BQ596" s="36"/>
      <c r="BR596" s="36"/>
      <c r="BS596" s="40"/>
      <c r="BT596" s="26"/>
      <c r="BU596" s="36"/>
      <c r="BV596" s="30"/>
    </row>
    <row r="597" spans="1:74" s="22" customFormat="1" ht="198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18"/>
      <c r="L597" s="20"/>
      <c r="M597" s="21"/>
      <c r="N597" s="182"/>
      <c r="O597" s="182"/>
      <c r="P597" s="182"/>
      <c r="Q597" s="182"/>
      <c r="R597" s="182"/>
      <c r="S597" s="182"/>
      <c r="T597" s="182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21"/>
      <c r="BD597" s="21"/>
      <c r="BE597" s="21"/>
      <c r="BF597" s="21"/>
      <c r="BG597" s="21"/>
      <c r="BH597" s="21"/>
      <c r="BI597" s="21"/>
      <c r="BJ597" s="21"/>
      <c r="BK597" s="21"/>
      <c r="BL597" s="23"/>
      <c r="BM597" s="21"/>
      <c r="BN597" s="24"/>
      <c r="BO597" s="25"/>
      <c r="BP597" s="21"/>
      <c r="BQ597" s="21"/>
      <c r="BR597" s="21"/>
      <c r="BS597" s="23"/>
      <c r="BT597" s="24"/>
      <c r="BU597" s="25"/>
      <c r="BV597" s="30"/>
    </row>
    <row r="598" spans="1:74" s="22" customFormat="1" ht="198.7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18"/>
      <c r="L598" s="20"/>
      <c r="M598" s="21"/>
      <c r="N598" s="23"/>
      <c r="O598" s="23"/>
      <c r="P598" s="23"/>
      <c r="Q598" s="23"/>
      <c r="R598" s="23"/>
      <c r="S598" s="23"/>
      <c r="T598" s="23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21"/>
      <c r="BE598" s="21"/>
      <c r="BF598" s="21"/>
      <c r="BG598" s="21"/>
      <c r="BH598" s="21"/>
      <c r="BI598" s="21"/>
      <c r="BJ598" s="21"/>
      <c r="BK598" s="21"/>
      <c r="BL598" s="23"/>
      <c r="BM598" s="21"/>
      <c r="BN598" s="24"/>
      <c r="BO598" s="25"/>
      <c r="BP598" s="21"/>
      <c r="BQ598" s="21"/>
      <c r="BR598" s="21"/>
      <c r="BS598" s="23"/>
      <c r="BT598" s="24"/>
      <c r="BU598" s="25"/>
      <c r="BV598" s="30"/>
    </row>
    <row r="599" spans="1:74" s="22" customFormat="1" ht="198.7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18"/>
      <c r="L599" s="20"/>
      <c r="M599" s="21"/>
      <c r="N599" s="28"/>
      <c r="O599" s="18"/>
      <c r="P599" s="28"/>
      <c r="Q599" s="28"/>
      <c r="R599" s="28"/>
      <c r="S599" s="28"/>
      <c r="T599" s="28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1"/>
      <c r="BD599" s="21"/>
      <c r="BE599" s="21"/>
      <c r="BF599" s="21"/>
      <c r="BG599" s="21"/>
      <c r="BH599" s="21"/>
      <c r="BI599" s="21"/>
      <c r="BJ599" s="21"/>
      <c r="BK599" s="21"/>
      <c r="BL599" s="23"/>
      <c r="BM599" s="21"/>
      <c r="BN599" s="24"/>
      <c r="BO599" s="25"/>
      <c r="BP599" s="21"/>
      <c r="BQ599" s="21"/>
      <c r="BR599" s="21"/>
      <c r="BS599" s="23"/>
      <c r="BT599" s="24"/>
      <c r="BU599" s="25"/>
      <c r="BV599" s="30"/>
    </row>
    <row r="600" spans="1:74" s="22" customFormat="1" ht="146.2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18"/>
      <c r="L600" s="20"/>
      <c r="M600" s="21"/>
      <c r="N600" s="28"/>
      <c r="O600" s="18"/>
      <c r="P600" s="28"/>
      <c r="Q600" s="28"/>
      <c r="R600" s="28"/>
      <c r="S600" s="28"/>
      <c r="T600" s="28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21"/>
      <c r="BD600" s="21"/>
      <c r="BE600" s="21"/>
      <c r="BF600" s="21"/>
      <c r="BG600" s="21"/>
      <c r="BH600" s="21"/>
      <c r="BI600" s="21"/>
      <c r="BJ600" s="21"/>
      <c r="BK600" s="21"/>
      <c r="BL600" s="23"/>
      <c r="BM600" s="21"/>
      <c r="BN600" s="24"/>
      <c r="BO600" s="25"/>
      <c r="BP600" s="21"/>
      <c r="BQ600" s="21"/>
      <c r="BR600" s="21"/>
      <c r="BS600" s="23"/>
      <c r="BT600" s="24"/>
      <c r="BU600" s="25"/>
      <c r="BV600" s="30"/>
    </row>
    <row r="601" spans="1:74" s="22" customFormat="1" ht="227.2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18"/>
      <c r="L601" s="20"/>
      <c r="M601" s="21"/>
      <c r="N601" s="28"/>
      <c r="O601" s="18"/>
      <c r="P601" s="28"/>
      <c r="Q601" s="28"/>
      <c r="R601" s="28"/>
      <c r="S601" s="28"/>
      <c r="T601" s="28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21"/>
      <c r="BD601" s="21"/>
      <c r="BE601" s="21"/>
      <c r="BF601" s="21"/>
      <c r="BG601" s="21"/>
      <c r="BH601" s="21"/>
      <c r="BI601" s="21"/>
      <c r="BJ601" s="21"/>
      <c r="BK601" s="21"/>
      <c r="BL601" s="23"/>
      <c r="BM601" s="21"/>
      <c r="BN601" s="24"/>
      <c r="BO601" s="25"/>
      <c r="BP601" s="21"/>
      <c r="BQ601" s="21"/>
      <c r="BR601" s="21"/>
      <c r="BS601" s="23"/>
      <c r="BT601" s="24"/>
      <c r="BU601" s="25"/>
      <c r="BV601" s="30"/>
    </row>
    <row r="602" spans="1:74" s="22" customFormat="1" ht="154.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18"/>
      <c r="L602" s="20"/>
      <c r="M602" s="21"/>
      <c r="N602" s="28"/>
      <c r="O602" s="28"/>
      <c r="P602" s="28"/>
      <c r="Q602" s="28"/>
      <c r="R602" s="28"/>
      <c r="S602" s="28"/>
      <c r="T602" s="28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21"/>
      <c r="BD602" s="21"/>
      <c r="BE602" s="21"/>
      <c r="BF602" s="21"/>
      <c r="BG602" s="21"/>
      <c r="BH602" s="21"/>
      <c r="BI602" s="21"/>
      <c r="BJ602" s="21"/>
      <c r="BK602" s="21"/>
      <c r="BL602" s="23"/>
      <c r="BM602" s="21"/>
      <c r="BN602" s="24"/>
      <c r="BO602" s="25"/>
      <c r="BP602" s="21"/>
      <c r="BQ602" s="21"/>
      <c r="BR602" s="21"/>
      <c r="BS602" s="23"/>
      <c r="BT602" s="24"/>
      <c r="BU602" s="25"/>
      <c r="BV602" s="30"/>
    </row>
    <row r="603" spans="1:74" s="22" customFormat="1" ht="154.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18"/>
      <c r="L603" s="20"/>
      <c r="M603" s="21"/>
      <c r="N603" s="28"/>
      <c r="O603" s="18"/>
      <c r="P603" s="28"/>
      <c r="Q603" s="28"/>
      <c r="R603" s="28"/>
      <c r="S603" s="28"/>
      <c r="T603" s="28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1"/>
      <c r="BD603" s="21"/>
      <c r="BE603" s="21"/>
      <c r="BF603" s="21"/>
      <c r="BG603" s="21"/>
      <c r="BH603" s="21"/>
      <c r="BI603" s="21"/>
      <c r="BJ603" s="21"/>
      <c r="BK603" s="21"/>
      <c r="BL603" s="23"/>
      <c r="BM603" s="21"/>
      <c r="BN603" s="24"/>
      <c r="BO603" s="25"/>
      <c r="BP603" s="36"/>
      <c r="BQ603" s="36"/>
      <c r="BR603" s="36"/>
      <c r="BS603" s="40"/>
      <c r="BT603" s="26"/>
      <c r="BU603" s="36"/>
      <c r="BV603" s="30"/>
    </row>
    <row r="604" spans="1:74" s="22" customFormat="1" ht="182.2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18"/>
      <c r="L604" s="20"/>
      <c r="M604" s="21"/>
      <c r="N604" s="23"/>
      <c r="O604" s="23"/>
      <c r="P604" s="23"/>
      <c r="Q604" s="23"/>
      <c r="R604" s="23"/>
      <c r="S604" s="23"/>
      <c r="T604" s="23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1"/>
      <c r="BD604" s="21"/>
      <c r="BE604" s="21"/>
      <c r="BF604" s="21"/>
      <c r="BG604" s="21"/>
      <c r="BH604" s="21"/>
      <c r="BI604" s="21"/>
      <c r="BJ604" s="21"/>
      <c r="BK604" s="23"/>
      <c r="BL604" s="21"/>
      <c r="BM604" s="21"/>
      <c r="BN604" s="24"/>
      <c r="BO604" s="25"/>
      <c r="BP604" s="36"/>
      <c r="BQ604" s="36"/>
      <c r="BR604" s="36"/>
      <c r="BS604" s="40"/>
      <c r="BT604" s="26"/>
      <c r="BU604" s="36"/>
      <c r="BV604" s="30"/>
    </row>
    <row r="605" spans="1:74" s="22" customFormat="1" ht="182.2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18"/>
      <c r="L605" s="20"/>
      <c r="M605" s="21"/>
      <c r="N605" s="23"/>
      <c r="O605" s="23"/>
      <c r="P605" s="23"/>
      <c r="Q605" s="23"/>
      <c r="R605" s="23"/>
      <c r="S605" s="23"/>
      <c r="T605" s="28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21"/>
      <c r="BD605" s="21"/>
      <c r="BE605" s="21"/>
      <c r="BF605" s="21"/>
      <c r="BG605" s="21"/>
      <c r="BH605" s="21"/>
      <c r="BI605" s="21"/>
      <c r="BJ605" s="21"/>
      <c r="BK605" s="21"/>
      <c r="BL605" s="21"/>
      <c r="BM605" s="21"/>
      <c r="BN605" s="24"/>
      <c r="BO605" s="25"/>
      <c r="BP605" s="36"/>
      <c r="BQ605" s="36"/>
      <c r="BR605" s="36"/>
      <c r="BS605" s="40"/>
      <c r="BT605" s="26"/>
      <c r="BU605" s="36"/>
      <c r="BV605" s="30"/>
    </row>
    <row r="606" spans="1:74" s="22" customFormat="1" ht="312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18"/>
      <c r="L606" s="20"/>
      <c r="M606" s="21"/>
      <c r="N606" s="28"/>
      <c r="O606" s="28"/>
      <c r="P606" s="28"/>
      <c r="Q606" s="28"/>
      <c r="R606" s="28"/>
      <c r="S606" s="28"/>
      <c r="T606" s="28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181"/>
      <c r="BD606" s="21"/>
      <c r="BE606" s="21"/>
      <c r="BF606" s="23"/>
      <c r="BG606" s="21"/>
      <c r="BH606" s="21"/>
      <c r="BI606" s="21"/>
      <c r="BJ606" s="21"/>
      <c r="BK606" s="23"/>
      <c r="BL606" s="21"/>
      <c r="BM606" s="21"/>
      <c r="BN606" s="24"/>
      <c r="BO606" s="25"/>
      <c r="BP606" s="26"/>
    </row>
    <row r="607" spans="1:74" s="22" customFormat="1" ht="174.7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18"/>
      <c r="L607" s="20"/>
      <c r="M607" s="21"/>
      <c r="N607" s="28"/>
      <c r="O607" s="18"/>
      <c r="P607" s="28"/>
      <c r="Q607" s="28"/>
      <c r="R607" s="28"/>
      <c r="S607" s="28"/>
      <c r="T607" s="28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21"/>
      <c r="BD607" s="21"/>
      <c r="BE607" s="21"/>
      <c r="BF607" s="23"/>
      <c r="BG607" s="21"/>
      <c r="BH607" s="21"/>
      <c r="BI607" s="21"/>
      <c r="BJ607" s="21"/>
      <c r="BK607" s="23"/>
      <c r="BL607" s="21"/>
      <c r="BM607" s="21"/>
      <c r="BN607" s="24"/>
      <c r="BO607" s="25"/>
      <c r="BP607" s="26"/>
    </row>
    <row r="608" spans="1:74" s="22" customFormat="1" ht="16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18"/>
      <c r="L608" s="20"/>
      <c r="M608" s="21"/>
      <c r="N608" s="23"/>
      <c r="O608" s="23"/>
      <c r="P608" s="23"/>
      <c r="Q608" s="23"/>
      <c r="R608" s="23"/>
      <c r="S608" s="23"/>
      <c r="T608" s="23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181"/>
      <c r="BD608" s="21"/>
      <c r="BE608" s="21"/>
      <c r="BF608" s="23"/>
      <c r="BG608" s="21"/>
      <c r="BH608" s="21"/>
      <c r="BI608" s="21"/>
      <c r="BJ608" s="21"/>
      <c r="BK608" s="23"/>
      <c r="BL608" s="21"/>
      <c r="BM608" s="21"/>
      <c r="BN608" s="24"/>
      <c r="BO608" s="25"/>
      <c r="BP608" s="26"/>
    </row>
    <row r="609" spans="1:72" s="22" customFormat="1" ht="167.2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18"/>
      <c r="L609" s="20"/>
      <c r="M609" s="21"/>
      <c r="N609" s="23"/>
      <c r="O609" s="23"/>
      <c r="P609" s="23"/>
      <c r="Q609" s="23"/>
      <c r="R609" s="23"/>
      <c r="S609" s="23"/>
      <c r="T609" s="23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21"/>
      <c r="BD609" s="21"/>
      <c r="BE609" s="21"/>
      <c r="BF609" s="23"/>
      <c r="BG609" s="21"/>
      <c r="BH609" s="21"/>
      <c r="BI609" s="21"/>
      <c r="BJ609" s="21"/>
      <c r="BK609" s="23"/>
      <c r="BL609" s="21"/>
      <c r="BM609" s="21"/>
      <c r="BN609" s="24"/>
      <c r="BO609" s="25"/>
      <c r="BP609" s="26"/>
    </row>
    <row r="610" spans="1:72" s="22" customFormat="1" ht="167.2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18"/>
      <c r="L610" s="20"/>
      <c r="M610" s="21"/>
      <c r="N610" s="23"/>
      <c r="O610" s="23"/>
      <c r="P610" s="28"/>
      <c r="Q610" s="28"/>
      <c r="R610" s="28"/>
      <c r="S610" s="28"/>
      <c r="T610" s="28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21"/>
      <c r="BD610" s="21"/>
      <c r="BE610" s="21"/>
      <c r="BF610" s="23"/>
      <c r="BG610" s="21"/>
      <c r="BH610" s="21"/>
      <c r="BI610" s="21"/>
      <c r="BJ610" s="21"/>
      <c r="BK610" s="23"/>
      <c r="BL610" s="21"/>
      <c r="BM610" s="21"/>
      <c r="BN610" s="24"/>
      <c r="BO610" s="25"/>
      <c r="BP610" s="26"/>
    </row>
    <row r="611" spans="1:72" s="22" customFormat="1" ht="372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18"/>
      <c r="L611" s="20"/>
      <c r="M611" s="21"/>
      <c r="N611" s="18"/>
      <c r="O611" s="18"/>
      <c r="P611" s="18"/>
      <c r="Q611" s="18"/>
      <c r="R611" s="18"/>
      <c r="S611" s="18"/>
      <c r="T611" s="18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21"/>
      <c r="BD611" s="21"/>
      <c r="BE611" s="21"/>
      <c r="BF611" s="21"/>
      <c r="BG611" s="21"/>
      <c r="BH611" s="21"/>
      <c r="BI611" s="21"/>
      <c r="BJ611" s="21"/>
      <c r="BK611" s="21"/>
      <c r="BL611" s="21"/>
      <c r="BM611" s="21"/>
      <c r="BN611" s="24"/>
      <c r="BO611" s="21"/>
      <c r="BP611" s="21"/>
      <c r="BQ611" s="21"/>
      <c r="BR611" s="21"/>
    </row>
    <row r="612" spans="1:72" s="22" customFormat="1" ht="257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18"/>
      <c r="L612" s="20"/>
      <c r="M612" s="21"/>
      <c r="N612" s="18"/>
      <c r="O612" s="18"/>
      <c r="P612" s="27"/>
      <c r="Q612" s="27"/>
      <c r="R612" s="27"/>
      <c r="S612" s="27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21"/>
      <c r="BD612" s="21"/>
      <c r="BE612" s="21"/>
      <c r="BF612" s="21"/>
      <c r="BG612" s="21"/>
      <c r="BH612" s="21"/>
      <c r="BI612" s="21"/>
      <c r="BJ612" s="21"/>
      <c r="BK612" s="21"/>
      <c r="BL612" s="21"/>
      <c r="BM612" s="21"/>
      <c r="BN612" s="24"/>
      <c r="BO612" s="21"/>
      <c r="BP612" s="21"/>
      <c r="BQ612" s="21"/>
      <c r="BR612" s="21"/>
    </row>
    <row r="613" spans="1:72" s="22" customFormat="1" ht="254.25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18"/>
      <c r="L613" s="20"/>
      <c r="M613" s="21"/>
      <c r="N613" s="18"/>
      <c r="O613" s="18"/>
      <c r="P613" s="27"/>
      <c r="Q613" s="27"/>
      <c r="R613" s="27"/>
      <c r="S613" s="27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21"/>
      <c r="BD613" s="21"/>
      <c r="BE613" s="21"/>
      <c r="BF613" s="21"/>
      <c r="BG613" s="21"/>
      <c r="BH613" s="21"/>
      <c r="BI613" s="21"/>
      <c r="BJ613" s="21"/>
      <c r="BK613" s="21"/>
      <c r="BL613" s="21"/>
      <c r="BM613" s="21"/>
      <c r="BN613" s="24"/>
      <c r="BO613" s="21"/>
      <c r="BP613" s="21"/>
      <c r="BQ613" s="21"/>
      <c r="BR613" s="21"/>
    </row>
    <row r="614" spans="1:72" s="22" customFormat="1" ht="319.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18"/>
      <c r="L614" s="20"/>
      <c r="M614" s="21"/>
      <c r="N614" s="23"/>
      <c r="O614" s="23"/>
      <c r="P614" s="23"/>
      <c r="Q614" s="23"/>
      <c r="R614" s="23"/>
      <c r="S614" s="23"/>
      <c r="T614" s="28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21"/>
      <c r="BD614" s="21"/>
      <c r="BE614" s="21"/>
      <c r="BF614" s="21"/>
      <c r="BG614" s="21"/>
      <c r="BH614" s="21"/>
      <c r="BI614" s="21"/>
      <c r="BJ614" s="21"/>
      <c r="BK614" s="21"/>
      <c r="BL614" s="21"/>
      <c r="BM614" s="21"/>
      <c r="BN614" s="24"/>
      <c r="BO614" s="21"/>
      <c r="BP614" s="21"/>
      <c r="BQ614" s="21"/>
      <c r="BR614" s="21"/>
    </row>
    <row r="615" spans="1:72" s="22" customFormat="1" ht="409.6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18"/>
      <c r="L615" s="18"/>
      <c r="M615" s="18"/>
      <c r="N615" s="28"/>
      <c r="O615" s="18"/>
      <c r="P615" s="28"/>
      <c r="Q615" s="28"/>
      <c r="R615" s="28"/>
      <c r="S615" s="28"/>
      <c r="T615" s="28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21"/>
      <c r="BD615" s="21"/>
      <c r="BE615" s="21"/>
      <c r="BF615" s="21"/>
      <c r="BG615" s="21"/>
      <c r="BH615" s="21"/>
      <c r="BI615" s="21"/>
      <c r="BJ615" s="21"/>
      <c r="BK615" s="21"/>
      <c r="BL615" s="21"/>
      <c r="BM615" s="21"/>
      <c r="BN615" s="24"/>
      <c r="BO615" s="21"/>
      <c r="BP615" s="21"/>
      <c r="BQ615" s="21"/>
      <c r="BR615" s="21"/>
    </row>
    <row r="616" spans="1:72" s="22" customFormat="1" ht="141.7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18"/>
      <c r="L616" s="20"/>
      <c r="M616" s="21"/>
      <c r="N616" s="23"/>
      <c r="O616" s="23"/>
      <c r="P616" s="23"/>
      <c r="Q616" s="23"/>
      <c r="R616" s="23"/>
      <c r="S616" s="23"/>
      <c r="T616" s="28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21"/>
      <c r="BD616" s="21"/>
      <c r="BE616" s="21"/>
      <c r="BF616" s="21"/>
      <c r="BG616" s="21"/>
      <c r="BH616" s="21"/>
      <c r="BI616" s="21"/>
      <c r="BJ616" s="21"/>
      <c r="BK616" s="21"/>
      <c r="BL616" s="21"/>
      <c r="BM616" s="21"/>
      <c r="BN616" s="24"/>
      <c r="BO616" s="21"/>
      <c r="BP616" s="21"/>
      <c r="BQ616" s="21"/>
      <c r="BR616" s="21"/>
    </row>
    <row r="617" spans="1:72" s="22" customFormat="1" ht="141.7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18"/>
      <c r="L617" s="20"/>
      <c r="M617" s="18"/>
      <c r="N617" s="23"/>
      <c r="O617" s="23"/>
      <c r="P617" s="23"/>
      <c r="Q617" s="23"/>
      <c r="R617" s="23"/>
      <c r="S617" s="23"/>
      <c r="T617" s="23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21"/>
      <c r="BD617" s="21"/>
      <c r="BE617" s="21"/>
      <c r="BF617" s="21"/>
      <c r="BG617" s="21"/>
      <c r="BH617" s="21"/>
      <c r="BI617" s="21"/>
      <c r="BJ617" s="21"/>
      <c r="BK617" s="21"/>
      <c r="BL617" s="21"/>
      <c r="BM617" s="21"/>
      <c r="BN617" s="24"/>
      <c r="BO617" s="21"/>
      <c r="BP617" s="21"/>
      <c r="BQ617" s="21"/>
      <c r="BR617" s="21"/>
    </row>
    <row r="618" spans="1:72" s="22" customFormat="1" ht="292.5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18"/>
      <c r="L618" s="20"/>
      <c r="M618" s="21"/>
      <c r="N618" s="27"/>
      <c r="O618" s="18"/>
      <c r="P618" s="27"/>
      <c r="Q618" s="27"/>
      <c r="R618" s="27"/>
      <c r="S618" s="27"/>
      <c r="T618" s="27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1"/>
      <c r="BM618" s="21"/>
      <c r="BN618" s="24"/>
      <c r="BO618" s="21"/>
      <c r="BP618" s="21"/>
      <c r="BQ618" s="21"/>
      <c r="BR618" s="24"/>
      <c r="BS618" s="25"/>
      <c r="BT618" s="26"/>
    </row>
    <row r="619" spans="1:72" s="22" customFormat="1" ht="177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18"/>
      <c r="L619" s="20"/>
      <c r="M619" s="21"/>
      <c r="N619" s="18"/>
      <c r="O619" s="18"/>
      <c r="P619" s="27"/>
      <c r="Q619" s="27"/>
      <c r="R619" s="27"/>
      <c r="S619" s="27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1"/>
      <c r="BM619" s="21"/>
      <c r="BN619" s="21"/>
      <c r="BO619" s="21"/>
      <c r="BP619" s="21"/>
      <c r="BQ619" s="21"/>
      <c r="BR619" s="24"/>
      <c r="BS619" s="25"/>
      <c r="BT619" s="26"/>
    </row>
  </sheetData>
  <autoFilter ref="A2:BV61"/>
  <mergeCells count="6">
    <mergeCell ref="H3:H4"/>
    <mergeCell ref="A1:V1"/>
    <mergeCell ref="A9:M9"/>
    <mergeCell ref="L86:L87"/>
    <mergeCell ref="L335:L336"/>
    <mergeCell ref="I3:I8"/>
  </mergeCells>
  <pageMargins left="0" right="0" top="0" bottom="0" header="0" footer="0"/>
  <pageSetup paperSize="9" scale="11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3" sqref="K3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87_лот_(Всего)</vt:lpstr>
      <vt:lpstr>109_Юго-запад_от 15 до 150</vt:lpstr>
      <vt:lpstr>Лист1</vt:lpstr>
      <vt:lpstr>'109_Юго-запад_от 15 до 150'!Заголовки_для_печати</vt:lpstr>
      <vt:lpstr>'87_лот_(Всего)'!Заголовки_для_печати</vt:lpstr>
      <vt:lpstr>'109_Юго-запад_от 15 до 150'!Область_печати</vt:lpstr>
      <vt:lpstr>'87_лот_(Всего)'!Область_печати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2018-06-04T12:21:43Z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