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  <sheet name="Лист1" sheetId="5" r:id="rId3"/>
    <sheet name="Лист2" sheetId="6" r:id="rId4"/>
  </sheets>
  <definedNames>
    <definedName name="_xlnm._FilterDatabase" localSheetId="0" hidden="1">'87_лот_(Всего)'!$A$2:$BT$2</definedName>
    <definedName name="_xlnm._FilterDatabase" localSheetId="1" hidden="1">шаблон!$A$2:$BV$18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шаблон!$A$1:$BO$21</definedName>
  </definedNames>
  <calcPr calcId="145621" refMode="R1C1"/>
</workbook>
</file>

<file path=xl/calcChain.xml><?xml version="1.0" encoding="utf-8"?>
<calcChain xmlns="http://schemas.openxmlformats.org/spreadsheetml/2006/main">
  <c r="O21" i="4" l="1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H21" i="4"/>
  <c r="AI21" i="4"/>
  <c r="AJ21" i="4"/>
  <c r="AL21" i="4"/>
  <c r="AN21" i="4"/>
  <c r="AP21" i="4"/>
  <c r="AQ21" i="4"/>
  <c r="AR21" i="4"/>
  <c r="AT21" i="4"/>
  <c r="AU21" i="4"/>
  <c r="AV21" i="4"/>
  <c r="AW21" i="4"/>
  <c r="AX21" i="4"/>
  <c r="AY21" i="4"/>
  <c r="AZ21" i="4"/>
  <c r="BB21" i="4"/>
  <c r="BD21" i="4"/>
  <c r="BF21" i="4"/>
  <c r="BG21" i="4"/>
  <c r="BH21" i="4"/>
  <c r="BI21" i="4"/>
  <c r="BJ21" i="4"/>
  <c r="BK21" i="4"/>
  <c r="BL21" i="4"/>
  <c r="BM21" i="4"/>
  <c r="N21" i="4"/>
  <c r="T20" i="4" l="1"/>
  <c r="N20" i="4" s="1"/>
  <c r="N19" i="4" s="1"/>
  <c r="M20" i="4"/>
  <c r="BR19" i="4"/>
  <c r="BS19" i="4" s="1"/>
  <c r="BF19" i="4"/>
  <c r="BM19" i="4" s="1"/>
  <c r="S19" i="4"/>
  <c r="R19" i="4"/>
  <c r="Q19" i="4"/>
  <c r="P19" i="4"/>
  <c r="O19" i="4"/>
  <c r="T19" i="4" l="1"/>
  <c r="M18" i="4" l="1"/>
  <c r="N18" i="4" s="1"/>
  <c r="S18" i="4" s="1"/>
  <c r="S16" i="4" s="1"/>
  <c r="T17" i="4"/>
  <c r="N17" i="4" s="1"/>
  <c r="M17" i="4"/>
  <c r="R16" i="4"/>
  <c r="O16" i="4"/>
  <c r="S15" i="4"/>
  <c r="R15" i="4"/>
  <c r="Q15" i="4"/>
  <c r="P15" i="4"/>
  <c r="M15" i="4"/>
  <c r="M14" i="4"/>
  <c r="N14" i="4" s="1"/>
  <c r="O13" i="4"/>
  <c r="R13" i="4"/>
  <c r="N16" i="4" l="1"/>
  <c r="BB16" i="4"/>
  <c r="Q18" i="4"/>
  <c r="Q16" i="4" s="1"/>
  <c r="P18" i="4"/>
  <c r="T15" i="4"/>
  <c r="N15" i="4" s="1"/>
  <c r="N13" i="4" s="1"/>
  <c r="Q14" i="4"/>
  <c r="Q13" i="4" s="1"/>
  <c r="S14" i="4"/>
  <c r="S13" i="4" s="1"/>
  <c r="P14" i="4"/>
  <c r="P16" i="4" l="1"/>
  <c r="T18" i="4"/>
  <c r="AL13" i="4"/>
  <c r="T14" i="4"/>
  <c r="P13" i="4"/>
  <c r="T16" i="4" l="1"/>
  <c r="BD16" i="4"/>
  <c r="AH13" i="4"/>
  <c r="T13" i="4"/>
  <c r="O8" i="4" l="1"/>
  <c r="R8" i="4"/>
  <c r="M12" i="4"/>
  <c r="N12" i="4" s="1"/>
  <c r="S12" i="4" s="1"/>
  <c r="T11" i="4"/>
  <c r="N11" i="4" s="1"/>
  <c r="M11" i="4"/>
  <c r="T10" i="4"/>
  <c r="AL8" i="4" s="1"/>
  <c r="M10" i="4"/>
  <c r="M9" i="4"/>
  <c r="N9" i="4" s="1"/>
  <c r="S9" i="4" s="1"/>
  <c r="O3" i="4"/>
  <c r="R3" i="4"/>
  <c r="M7" i="4"/>
  <c r="N7" i="4" s="1"/>
  <c r="S7" i="4" s="1"/>
  <c r="T6" i="4"/>
  <c r="N6" i="4" s="1"/>
  <c r="M6" i="4"/>
  <c r="T5" i="4"/>
  <c r="AL3" i="4" s="1"/>
  <c r="M5" i="4"/>
  <c r="M4" i="4"/>
  <c r="N4" i="4" s="1"/>
  <c r="S4" i="4" s="1"/>
  <c r="S8" i="4" l="1"/>
  <c r="S3" i="4"/>
  <c r="N5" i="4"/>
  <c r="N3" i="4" s="1"/>
  <c r="N10" i="4"/>
  <c r="N8" i="4" s="1"/>
  <c r="AT3" i="4"/>
  <c r="AT8" i="4"/>
  <c r="Q9" i="4"/>
  <c r="Q12" i="4"/>
  <c r="P9" i="4"/>
  <c r="P12" i="4"/>
  <c r="T12" i="4" s="1"/>
  <c r="BD8" i="4" s="1"/>
  <c r="Q4" i="4"/>
  <c r="Q7" i="4"/>
  <c r="P4" i="4"/>
  <c r="P7" i="4"/>
  <c r="T7" i="4" s="1"/>
  <c r="BD3" i="4" s="1"/>
  <c r="Q8" i="4" l="1"/>
  <c r="T9" i="4"/>
  <c r="P8" i="4"/>
  <c r="T4" i="4"/>
  <c r="P3" i="4"/>
  <c r="Q3" i="4"/>
  <c r="T3" i="4" l="1"/>
  <c r="AH3" i="4"/>
  <c r="AH8" i="4"/>
  <c r="T8" i="4"/>
  <c r="BM3" i="4" l="1"/>
  <c r="BR3" i="4"/>
  <c r="BS3" i="4" s="1"/>
  <c r="BM8" i="4"/>
  <c r="BR8" i="4"/>
  <c r="BS8" i="4" s="1"/>
  <c r="BM13" i="4"/>
  <c r="BR13" i="4"/>
  <c r="BS13" i="4" s="1"/>
  <c r="BM16" i="4"/>
  <c r="BR16" i="4"/>
  <c r="BS16" i="4" s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7" i="2"/>
  <c r="S37" i="2" s="1"/>
  <c r="O35" i="2"/>
  <c r="R35" i="2"/>
  <c r="M37" i="2"/>
  <c r="M36" i="2"/>
  <c r="N36" i="2" s="1"/>
  <c r="O29" i="2"/>
  <c r="R29" i="2"/>
  <c r="N38" i="2" l="1"/>
  <c r="N70" i="2"/>
  <c r="Q42" i="2"/>
  <c r="Q41" i="2" s="1"/>
  <c r="S42" i="2"/>
  <c r="S41" i="2" s="1"/>
  <c r="P42" i="2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Q36" i="2"/>
  <c r="Q35" i="2" s="1"/>
  <c r="P35" i="2" l="1"/>
  <c r="T59" i="2"/>
  <c r="BB55" i="2" s="1"/>
  <c r="T42" i="2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41" i="2" l="1"/>
  <c r="BK41" i="2" s="1"/>
  <c r="T41" i="2"/>
  <c r="BB73" i="2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<sst xmlns="http://schemas.openxmlformats.org/spreadsheetml/2006/main" count="515" uniqueCount="373">
  <si>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</si>
  <si>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</si>
  <si>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</si>
  <si>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</si>
  <si>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</si>
  <si>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</si>
  <si>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</si>
  <si>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</si>
  <si>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</si>
  <si>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</si>
  <si>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</si>
  <si>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</si>
  <si>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</si>
  <si>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</si>
  <si>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</si>
  <si>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</si>
  <si>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</si>
  <si>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</si>
  <si>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</si>
  <si>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</si>
  <si>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</si>
  <si>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</si>
  <si>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</si>
  <si>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</si>
  <si>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</si>
  <si>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</si>
  <si>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</si>
  <si>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</si>
  <si>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</si>
  <si>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</si>
  <si>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</si>
  <si>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</si>
  <si>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</si>
  <si>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</si>
  <si>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</si>
  <si>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</si>
  <si>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</si>
  <si>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</si>
  <si>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</si>
  <si>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</si>
  <si>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</si>
  <si>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</si>
  <si>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</si>
  <si>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</si>
  <si>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</si>
  <si>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</si>
  <si>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</si>
  <si>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</si>
  <si>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</si>
  <si>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</si>
  <si>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</si>
  <si>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</si>
  <si>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</si>
  <si>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</si>
  <si>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</si>
  <si>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</si>
  <si>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</si>
  <si>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</si>
  <si>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</si>
  <si>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</si>
  <si>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</si>
  <si>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</si>
  <si>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</si>
  <si>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</si>
  <si>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</si>
  <si>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</si>
  <si>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</si>
  <si>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</si>
  <si>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</si>
  <si>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</si>
  <si>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</si>
  <si>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</si>
  <si>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</si>
  <si>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</si>
  <si>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</si>
  <si>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</si>
  <si>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</si>
  <si>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</si>
  <si>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</si>
  <si>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</si>
  <si>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</si>
  <si>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</si>
  <si>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</si>
  <si>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</si>
  <si>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</si>
  <si>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</si>
  <si>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</si>
  <si>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</si>
  <si>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</si>
  <si>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</si>
  <si>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</si>
  <si>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</si>
  <si>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</si>
  <si>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</si>
  <si>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</si>
  <si>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</si>
  <si>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</si>
  <si>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</si>
  <si>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</si>
  <si>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</si>
  <si>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</si>
  <si>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</si>
  <si>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</si>
  <si>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</si>
  <si>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</si>
  <si>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</si>
  <si>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</si>
  <si>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</si>
  <si>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</si>
  <si>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</si>
  <si>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</si>
  <si>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</si>
  <si>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</si>
  <si>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</si>
  <si>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</si>
  <si>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</si>
  <si>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</si>
  <si>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</si>
  <si>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</si>
  <si>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</si>
  <si>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</si>
  <si>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</si>
  <si>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</si>
  <si>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</si>
  <si>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</si>
  <si>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</si>
  <si>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</si>
  <si>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</si>
  <si>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</si>
  <si>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</si>
  <si>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</si>
  <si>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</si>
  <si>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</si>
  <si>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</si>
  <si>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</si>
  <si>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</si>
  <si>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</si>
  <si>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</si>
  <si>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</si>
  <si>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</si>
  <si>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</si>
  <si>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</si>
  <si>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</si>
  <si>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</si>
  <si>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</si>
  <si>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</si>
  <si>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</si>
  <si>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</si>
  <si>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</si>
  <si>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</si>
  <si>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</si>
  <si>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</si>
  <si>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</si>
  <si>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</si>
  <si>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</si>
  <si>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</si>
  <si>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</si>
  <si>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</si>
  <si>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</si>
  <si>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</si>
  <si>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</si>
  <si>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</si>
  <si>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</si>
  <si>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</si>
  <si>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</si>
  <si>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</si>
  <si>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</si>
  <si>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</si>
  <si>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</si>
  <si>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</si>
  <si>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</si>
  <si>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</si>
  <si>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</si>
  <si>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</si>
  <si>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</si>
  <si>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</si>
  <si>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</si>
  <si>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</si>
  <si>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</si>
  <si>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</si>
  <si>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</si>
  <si>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</si>
  <si>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</si>
  <si>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</si>
  <si>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</si>
  <si>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</si>
  <si>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</si>
  <si>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</si>
  <si>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</si>
  <si>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</si>
  <si>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</si>
  <si>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</si>
  <si>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</si>
  <si>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</si>
  <si>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</si>
  <si>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</si>
  <si>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</si>
  <si>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</si>
  <si>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</si>
  <si>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</si>
  <si>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</si>
  <si>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</si>
  <si>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</si>
  <si>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</si>
  <si>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</si>
  <si>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</si>
  <si>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</si>
  <si>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</si>
  <si>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</si>
  <si>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</si>
  <si>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</si>
  <si>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</si>
  <si>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</si>
  <si>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</si>
  <si>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</si>
  <si>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</si>
  <si>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</si>
  <si>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</si>
  <si>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</si>
  <si>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</si>
  <si>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</si>
  <si>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</si>
  <si>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</si>
  <si>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</si>
  <si>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</si>
  <si>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</si>
  <si>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</si>
  <si>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</si>
  <si>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</si>
  <si>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</si>
  <si>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</si>
  <si>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</si>
  <si>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</si>
  <si>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</si>
  <si>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</si>
  <si>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</si>
  <si>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</si>
  <si>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</si>
  <si>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</si>
  <si>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</si>
  <si>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</si>
  <si>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</si>
  <si>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</si>
  <si>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</si>
  <si>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</si>
  <si>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</si>
  <si>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</si>
  <si>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</si>
  <si>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</si>
  <si>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</si>
  <si>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</si>
  <si>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</si>
  <si>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</si>
  <si>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</si>
  <si>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</si>
  <si>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</si>
  <si>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</si>
  <si>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</si>
  <si>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</si>
  <si>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</si>
  <si>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</si>
  <si>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</si>
  <si>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</si>
  <si>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</si>
  <si>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</si>
  <si>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</si>
  <si>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</si>
  <si>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</si>
  <si>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</si>
  <si>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</si>
  <si>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</si>
  <si>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</si>
  <si>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</si>
  <si>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</si>
  <si>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</si>
  <si>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</si>
  <si>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</si>
  <si>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</si>
  <si>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</si>
  <si>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</si>
  <si>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</si>
  <si>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</si>
  <si>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</si>
  <si>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</si>
  <si>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</si>
  <si>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</si>
  <si>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</si>
  <si>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</si>
  <si>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</si>
  <si>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</si>
  <si>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</si>
  <si>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</si>
  <si>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</si>
  <si>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</si>
  <si>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</si>
  <si>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</si>
  <si>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</si>
  <si>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</si>
  <si>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</si>
  <si>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</si>
  <si>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</si>
  <si>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</si>
  <si>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</si>
  <si>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</si>
  <si>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</si>
  <si>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</si>
  <si>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</si>
  <si>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</si>
  <si>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</si>
  <si>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</si>
  <si>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</si>
  <si>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</si>
  <si>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</si>
  <si>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</si>
  <si>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</si>
  <si>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</si>
  <si>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</si>
  <si>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</si>
  <si>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</si>
  <si>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</si>
  <si>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</si>
  <si>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</si>
  <si>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</si>
  <si>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</si>
  <si>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</si>
  <si>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</si>
  <si>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</si>
  <si>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</si>
  <si>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</si>
  <si>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</si>
  <si>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</si>
  <si>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41532487 (ЗЭС-3249/2017)</t>
  </si>
  <si>
    <t>41556226 (ЗЭС-3272/2017)</t>
  </si>
  <si>
    <t>41529553 (СЭС-3476/2017)</t>
  </si>
  <si>
    <t>41557256 (СЭС-3521/2017)</t>
  </si>
  <si>
    <t>41532487</t>
  </si>
  <si>
    <t>41556226</t>
  </si>
  <si>
    <t>41529553</t>
  </si>
  <si>
    <t>41557256</t>
  </si>
  <si>
    <t>ИП Борисов Андрей Александрович</t>
  </si>
  <si>
    <t>Индивидуальный предприниматель Рагулина Ольга Юрьевна</t>
  </si>
  <si>
    <t>ООО"Михайловский комбинат строительных материалов"</t>
  </si>
  <si>
    <t>Елисеенко Дмитрий Леонидович</t>
  </si>
  <si>
    <t>ЛРЭС</t>
  </si>
  <si>
    <t>ФРЭС</t>
  </si>
  <si>
    <t>г.Льгов, ул.Красная, 72 А</t>
  </si>
  <si>
    <t>г.Льгов, ул.Красная, в районе д.77</t>
  </si>
  <si>
    <t>Курская обл., Железногорский район, Михайловский с/с, п. Зеленый</t>
  </si>
  <si>
    <t>Курская обл, Фатежский р-н, Большежировский сельсовет, с. Большое Жирово, кад. № 46:25:041201:10</t>
  </si>
  <si>
    <t>строительство ВЛ-10 кВ защищенным проводом - ответвления протяженностью 0,05 км от опоры существующей  ВЛ-10 кВ № 108  (инв. № 12014094-00) до проектируемой ТП-10/0,4 кВ с увеличением протяженности существующей ВЛ-10 кВ (марку и сечение провода, протяженность уточнить при проектировании); 
монтаж линейного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0,03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столбового типа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</si>
  <si>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воздушной линии электропередачи 10 кВ защищенным проводом – ответвления протяженностью 0,1 км от опоры № 33 существующей ВЛ-10 кВ № 116 (инв. № 27004694-00)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116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киоскового типа, с одним силовым трансформатором мощностью до 100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</si>
  <si>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защищенным проводом – ответвления протяженностью  0,65 км от опоры  существующей ВЛ-10 кВ № 03 (инв. № 303150762101) до границы земельного участка заявителя, с увеличением протяженности существующей ВЛ-10 кВ (точку врезки, марку и сечение провода, протяженность, тип разъединителя уточнить при проектировании);
монтаж двух линейных разъединителей 10 кВ: на концевой опоре ответвления и в точке врезки в ВЛ-10 кВ № 03 (тип и технические характеристики уточнить при проектировании).</t>
  </si>
  <si>
    <t>строительство воздушной линии электропередачи 0,4 кВ самонесущим изолированным проводом (ВЛИ-0,4 кВ) протяженностью 0,25 км от ТП-10/0,4 кВ № 3/250 (инв. № 41618400)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</si>
  <si>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ВЛ-10 кВ № 108  (инв. № 12014094-00)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</si>
  <si>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116 (инв. № 27004694-00)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</si>
  <si>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03 (инв. № 303150762101)  в части монтажа ответвительной арматуры в точке врезки (объем реконструкции уточнить при проектировании) - за счет средств тарифа на передачу  электроэнергии.</t>
  </si>
  <si>
    <t>реконструкция существующей ТП-10/0,4 кВ № 3/250 (инв. № 41618400) в части монтажа дополнительного коммутационного аппарата 0,4 кВ (объем реконструкции уточнить при проектировании) –за счет средств тарифа на передачу электроэнергии</t>
  </si>
  <si>
    <t>ВЛ-10 кВ № 108  (инв. № 12014094-00)</t>
  </si>
  <si>
    <t>СТП 63 кВА (по патенту МРСК)</t>
  </si>
  <si>
    <t xml:space="preserve"> ВЛ-10 кВ № 116 (инв. № 27004694-00)</t>
  </si>
  <si>
    <t>КТП 100 кВА</t>
  </si>
  <si>
    <t>ВЛ-10 кВ № 03 (инв. № 303150762101)</t>
  </si>
  <si>
    <t>ТП-10/0,4 кВ № 3/250 (инв. № 41618400)</t>
  </si>
  <si>
    <t>Монтаж АВ-0,4 кВ (125 А)</t>
  </si>
  <si>
    <t>Реконструкция ВЛ-0,4 кВ, км</t>
  </si>
  <si>
    <t>ИТОГО:</t>
  </si>
  <si>
    <t>41552307 (ЦЭС-15203/2017)</t>
  </si>
  <si>
    <t>Сорокин Александр Николаевич</t>
  </si>
  <si>
    <t>Курская обл., г. Курск, ул. Магистральная, д. 32-а</t>
  </si>
  <si>
    <t>реконструкция ЛЭП-0,4 кВ «ИП Сорокина» (инв. № 12011978-00) в части замены кабеля головного участка протяженностью 0,14 км на кабель большего сечения (марку и сечение кабеля и объем реконструкции уточнить при проектировании) – за счет средств тарифа на передачу электроэнергии.</t>
  </si>
  <si>
    <t xml:space="preserve">ЛЭП-0,4 кВ «ИП Сорокина» (инв. № 12011978-00) </t>
  </si>
  <si>
    <r>
      <t xml:space="preserve">реконструкция ЛЭП-0,4 кВ «ИП Сорокина» в части замены кабеля головного участка протяженностью </t>
    </r>
    <r>
      <rPr>
        <b/>
        <sz val="28"/>
        <color theme="1"/>
        <rFont val="Arial"/>
        <family val="2"/>
        <charset val="204"/>
      </rPr>
      <t>0,14 км</t>
    </r>
    <r>
      <rPr>
        <sz val="28"/>
        <color theme="1"/>
        <rFont val="Arial"/>
        <family val="2"/>
        <charset val="204"/>
      </rPr>
      <t xml:space="preserve"> на кабель большего сечения (120 мм2)</t>
    </r>
  </si>
  <si>
    <t>Реконструкция ЛЭП-10-0,4 кВ,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</si>
</sst>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 applyProtection="1">
      <alignment vertical="center" wrapText="1"/>
    </xf>
    <xf numFmtId="0" fontId="8" fillId="3" borderId="0" xfId="0" applyFont="1" applyFill="1" applyAlignment="1">
      <alignment horizontal="center" vertical="center" wrapText="1"/>
    </xf>
    <xf numFmtId="168" fontId="8" fillId="3" borderId="0" xfId="0" applyNumberFormat="1" applyFont="1" applyFill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 applyProtection="1">
      <alignment vertical="center" wrapText="1"/>
    </xf>
    <xf numFmtId="168" fontId="8" fillId="5" borderId="0" xfId="0" applyNumberFormat="1" applyFont="1" applyFill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2" fontId="15" fillId="9" borderId="1" xfId="0" applyNumberFormat="1" applyFont="1" applyFill="1" applyBorder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15" fillId="9" borderId="0" xfId="0" applyFont="1" applyFill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10" borderId="0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6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7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44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5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578"/>
  <sheetViews>
    <sheetView tabSelected="1" view="pageBreakPreview" zoomScale="30" zoomScaleNormal="30" zoomScaleSheetLayoutView="30" workbookViewId="0">
      <pane ySplit="2" topLeftCell="A18" activePane="bottomLeft" state="frozen"/>
      <selection pane="bottomLeft" activeCell="BE21" sqref="BE21"/>
    </sheetView>
  </sheetViews>
  <sheetFormatPr defaultColWidth="9.140625" defaultRowHeight="34.5" x14ac:dyDescent="0.45"/>
  <cols>
    <col min="1" max="1" width="36" style="176" customWidth="1"/>
    <col min="2" max="2" width="28" style="176" customWidth="1"/>
    <col min="3" max="3" width="34" style="176" customWidth="1"/>
    <col min="4" max="4" width="31.140625" style="176" customWidth="1"/>
    <col min="5" max="5" width="28.140625" style="176" customWidth="1"/>
    <col min="6" max="6" width="32.7109375" style="176" customWidth="1"/>
    <col min="7" max="7" width="31.140625" style="176" customWidth="1"/>
    <col min="8" max="8" width="38.85546875" style="176" customWidth="1"/>
    <col min="9" max="9" width="119" style="176" customWidth="1"/>
    <col min="10" max="10" width="48.7109375" style="176" customWidth="1"/>
    <col min="11" max="11" width="23.5703125" style="176" customWidth="1"/>
    <col min="12" max="12" width="65.28515625" style="176" customWidth="1"/>
    <col min="13" max="13" width="65.4257812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46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51.7109375" style="176" customWidth="1"/>
    <col min="40" max="40" width="32.5703125" style="176" customWidth="1"/>
    <col min="41" max="41" width="25" style="176" customWidth="1"/>
    <col min="42" max="42" width="22.42578125" style="176" customWidth="1"/>
    <col min="43" max="43" width="9.5703125" style="176" hidden="1" customWidth="1"/>
    <col min="44" max="44" width="9.140625" style="176" hidden="1" customWidth="1"/>
    <col min="45" max="45" width="53.42578125" style="176" customWidth="1"/>
    <col min="46" max="46" width="27.285156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customWidth="1"/>
    <col min="54" max="54" width="24.28515625" style="176" customWidth="1"/>
    <col min="55" max="55" width="42.140625" style="176" customWidth="1"/>
    <col min="56" max="56" width="32" style="176" customWidth="1"/>
    <col min="57" max="57" width="55.140625" style="176" customWidth="1"/>
    <col min="58" max="58" width="29.5703125" style="176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35.7109375" style="176" hidden="1" customWidth="1"/>
    <col min="64" max="64" width="17.28515625" style="176" hidden="1" customWidth="1"/>
    <col min="65" max="65" width="48.7109375" style="195" customWidth="1"/>
    <col min="66" max="66" width="37.28515625" style="178" customWidth="1"/>
    <col min="67" max="67" width="68.7109375" style="176" customWidth="1"/>
    <col min="68" max="68" width="32" style="179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1" ht="35.25" x14ac:dyDescent="0.5">
      <c r="B1" s="177"/>
      <c r="C1" s="177"/>
    </row>
    <row r="2" spans="1:71" s="22" customFormat="1" ht="192.6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364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80" t="s">
        <v>18</v>
      </c>
      <c r="BP2" s="181"/>
    </row>
    <row r="3" spans="1:71" s="237" customFormat="1" ht="234.6" customHeight="1" x14ac:dyDescent="0.25">
      <c r="A3" s="227" t="s">
        <v>331</v>
      </c>
      <c r="B3" s="228" t="s">
        <v>335</v>
      </c>
      <c r="C3" s="232">
        <v>487419.9</v>
      </c>
      <c r="D3" s="232"/>
      <c r="E3" s="227">
        <v>30</v>
      </c>
      <c r="F3" s="227" t="s">
        <v>339</v>
      </c>
      <c r="G3" s="227" t="s">
        <v>343</v>
      </c>
      <c r="H3" s="227" t="s">
        <v>345</v>
      </c>
      <c r="I3" s="229" t="s">
        <v>349</v>
      </c>
      <c r="J3" s="227" t="s">
        <v>353</v>
      </c>
      <c r="K3" s="227" t="s">
        <v>357</v>
      </c>
      <c r="L3" s="227"/>
      <c r="M3" s="230"/>
      <c r="N3" s="230">
        <f>SUM(N4:N7)</f>
        <v>542.06999999999994</v>
      </c>
      <c r="O3" s="230">
        <f t="shared" ref="O3:S3" si="0">SUM(O4:O7)</f>
        <v>0</v>
      </c>
      <c r="P3" s="230">
        <f t="shared" si="0"/>
        <v>21.807600000000001</v>
      </c>
      <c r="Q3" s="230">
        <f t="shared" si="0"/>
        <v>143.17920000000001</v>
      </c>
      <c r="R3" s="230">
        <f t="shared" si="0"/>
        <v>364.85</v>
      </c>
      <c r="S3" s="230">
        <f t="shared" si="0"/>
        <v>12.2332</v>
      </c>
      <c r="T3" s="230">
        <f>SUM(T4:T7)</f>
        <v>542.06999999999994</v>
      </c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>
        <v>0.05</v>
      </c>
      <c r="AH3" s="230">
        <f>T4</f>
        <v>64</v>
      </c>
      <c r="AI3" s="227"/>
      <c r="AJ3" s="227"/>
      <c r="AK3" s="231">
        <v>1</v>
      </c>
      <c r="AL3" s="230">
        <f>T5</f>
        <v>63.309999999999995</v>
      </c>
      <c r="AM3" s="227"/>
      <c r="AN3" s="227"/>
      <c r="AO3" s="227"/>
      <c r="AP3" s="227"/>
      <c r="AQ3" s="227"/>
      <c r="AR3" s="227"/>
      <c r="AS3" s="231" t="s">
        <v>358</v>
      </c>
      <c r="AT3" s="230">
        <f>T6</f>
        <v>381.03999999999996</v>
      </c>
      <c r="AU3" s="227"/>
      <c r="AV3" s="227"/>
      <c r="AW3" s="227"/>
      <c r="AX3" s="227"/>
      <c r="AY3" s="227"/>
      <c r="AZ3" s="227"/>
      <c r="BA3" s="227"/>
      <c r="BB3" s="227"/>
      <c r="BC3" s="231">
        <v>0.03</v>
      </c>
      <c r="BD3" s="230">
        <f>T7</f>
        <v>33.72</v>
      </c>
      <c r="BE3" s="227"/>
      <c r="BF3" s="230"/>
      <c r="BG3" s="227"/>
      <c r="BH3" s="232"/>
      <c r="BI3" s="232"/>
      <c r="BJ3" s="227"/>
      <c r="BK3" s="227"/>
      <c r="BL3" s="227"/>
      <c r="BM3" s="233">
        <f t="shared" ref="BM3:BM16" si="1">V3+X3+Z3+AB3+AD3+AF3+AH3+AL3+AN3+AP3+AR3+AT3+AV3+AX3+AZ3+BB3+BD3+BF3+BH3+BJ3+BL3</f>
        <v>542.06999999999994</v>
      </c>
      <c r="BN3" s="234">
        <v>43212</v>
      </c>
      <c r="BO3" s="235"/>
      <c r="BP3" s="234">
        <v>43032</v>
      </c>
      <c r="BQ3" s="236" t="s">
        <v>330</v>
      </c>
      <c r="BR3" s="237">
        <f t="shared" ref="BR3:BR16" si="2">BQ3*30</f>
        <v>180</v>
      </c>
      <c r="BS3" s="238">
        <f t="shared" ref="BS3:BS16" si="3">BP3+BR3</f>
        <v>43212</v>
      </c>
    </row>
    <row r="4" spans="1:71" s="207" customFormat="1" ht="140.44999999999999" customHeight="1" x14ac:dyDescent="0.25">
      <c r="A4" s="197"/>
      <c r="B4" s="198"/>
      <c r="C4" s="199"/>
      <c r="D4" s="199"/>
      <c r="E4" s="197"/>
      <c r="F4" s="197"/>
      <c r="G4" s="197"/>
      <c r="H4" s="197"/>
      <c r="I4" s="200"/>
      <c r="J4" s="197"/>
      <c r="K4" s="197"/>
      <c r="L4" s="20" t="s">
        <v>314</v>
      </c>
      <c r="M4" s="20">
        <f>AG3</f>
        <v>0.05</v>
      </c>
      <c r="N4" s="21">
        <f>M4*1280</f>
        <v>64</v>
      </c>
      <c r="O4" s="21"/>
      <c r="P4" s="21">
        <f>N4*0.08</f>
        <v>5.12</v>
      </c>
      <c r="Q4" s="21">
        <f>N4*0.87</f>
        <v>55.68</v>
      </c>
      <c r="R4" s="21">
        <v>0</v>
      </c>
      <c r="S4" s="21">
        <f>N4*0.05</f>
        <v>3.2</v>
      </c>
      <c r="T4" s="21">
        <f>SUM(P4:S4)</f>
        <v>64</v>
      </c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202"/>
      <c r="AL4" s="197"/>
      <c r="AM4" s="197"/>
      <c r="AN4" s="197"/>
      <c r="AO4" s="197"/>
      <c r="AP4" s="197"/>
      <c r="AQ4" s="197"/>
      <c r="AR4" s="197"/>
      <c r="AS4" s="202"/>
      <c r="AT4" s="197"/>
      <c r="AU4" s="197"/>
      <c r="AV4" s="197"/>
      <c r="AW4" s="197"/>
      <c r="AX4" s="197"/>
      <c r="AY4" s="197"/>
      <c r="AZ4" s="197"/>
      <c r="BA4" s="197"/>
      <c r="BB4" s="197"/>
      <c r="BC4" s="202"/>
      <c r="BD4" s="201"/>
      <c r="BE4" s="197"/>
      <c r="BF4" s="201"/>
      <c r="BG4" s="197"/>
      <c r="BH4" s="199"/>
      <c r="BI4" s="199"/>
      <c r="BJ4" s="197"/>
      <c r="BK4" s="197"/>
      <c r="BL4" s="197"/>
      <c r="BM4" s="203"/>
      <c r="BN4" s="204"/>
      <c r="BO4" s="205"/>
      <c r="BP4" s="204"/>
      <c r="BQ4" s="206"/>
      <c r="BS4" s="208"/>
    </row>
    <row r="5" spans="1:71" s="207" customFormat="1" ht="140.44999999999999" customHeight="1" x14ac:dyDescent="0.25">
      <c r="A5" s="197"/>
      <c r="B5" s="198"/>
      <c r="C5" s="199"/>
      <c r="D5" s="199"/>
      <c r="E5" s="197"/>
      <c r="F5" s="197"/>
      <c r="G5" s="197"/>
      <c r="H5" s="197"/>
      <c r="I5" s="200"/>
      <c r="J5" s="197"/>
      <c r="K5" s="197"/>
      <c r="L5" s="20" t="s">
        <v>316</v>
      </c>
      <c r="M5" s="20">
        <f>AK3</f>
        <v>1</v>
      </c>
      <c r="N5" s="21">
        <f>T5</f>
        <v>63.309999999999995</v>
      </c>
      <c r="O5" s="21"/>
      <c r="P5" s="21">
        <v>2.0299999999999998</v>
      </c>
      <c r="Q5" s="21">
        <v>7.75</v>
      </c>
      <c r="R5" s="21">
        <v>51.3</v>
      </c>
      <c r="S5" s="21">
        <v>2.23</v>
      </c>
      <c r="T5" s="21">
        <f t="shared" ref="T5:T7" si="4">SUM(P5:S5)</f>
        <v>63.309999999999995</v>
      </c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202"/>
      <c r="AL5" s="197"/>
      <c r="AM5" s="197"/>
      <c r="AN5" s="197"/>
      <c r="AO5" s="197"/>
      <c r="AP5" s="197"/>
      <c r="AQ5" s="197"/>
      <c r="AR5" s="197"/>
      <c r="AS5" s="202"/>
      <c r="AT5" s="197"/>
      <c r="AU5" s="197"/>
      <c r="AV5" s="197"/>
      <c r="AW5" s="197"/>
      <c r="AX5" s="197"/>
      <c r="AY5" s="197"/>
      <c r="AZ5" s="197"/>
      <c r="BA5" s="197"/>
      <c r="BB5" s="197"/>
      <c r="BC5" s="202"/>
      <c r="BD5" s="201"/>
      <c r="BE5" s="197"/>
      <c r="BF5" s="201"/>
      <c r="BG5" s="197"/>
      <c r="BH5" s="199"/>
      <c r="BI5" s="199"/>
      <c r="BJ5" s="197"/>
      <c r="BK5" s="197"/>
      <c r="BL5" s="197"/>
      <c r="BM5" s="203"/>
      <c r="BN5" s="204"/>
      <c r="BO5" s="205"/>
      <c r="BP5" s="204"/>
      <c r="BQ5" s="206"/>
      <c r="BS5" s="208"/>
    </row>
    <row r="6" spans="1:71" s="118" customFormat="1" ht="140.44999999999999" customHeight="1" x14ac:dyDescent="0.25">
      <c r="A6" s="107"/>
      <c r="B6" s="210"/>
      <c r="C6" s="211"/>
      <c r="D6" s="211"/>
      <c r="E6" s="107"/>
      <c r="F6" s="107"/>
      <c r="G6" s="107"/>
      <c r="H6" s="107"/>
      <c r="I6" s="212"/>
      <c r="J6" s="107"/>
      <c r="K6" s="107"/>
      <c r="L6" s="107" t="s">
        <v>318</v>
      </c>
      <c r="M6" s="107" t="str">
        <f>AS3</f>
        <v>СТП 63 кВА (по патенту МРСК)</v>
      </c>
      <c r="N6" s="209">
        <f>T6</f>
        <v>381.03999999999996</v>
      </c>
      <c r="O6" s="209"/>
      <c r="P6" s="209">
        <v>11.96</v>
      </c>
      <c r="Q6" s="209">
        <v>50.75</v>
      </c>
      <c r="R6" s="209">
        <v>313.55</v>
      </c>
      <c r="S6" s="209">
        <v>4.78</v>
      </c>
      <c r="T6" s="209">
        <f t="shared" si="4"/>
        <v>381.03999999999996</v>
      </c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213"/>
      <c r="AL6" s="107"/>
      <c r="AM6" s="107"/>
      <c r="AN6" s="107"/>
      <c r="AO6" s="107"/>
      <c r="AP6" s="107"/>
      <c r="AQ6" s="107"/>
      <c r="AR6" s="107"/>
      <c r="AS6" s="213"/>
      <c r="AT6" s="107"/>
      <c r="AU6" s="107"/>
      <c r="AV6" s="107"/>
      <c r="AW6" s="107"/>
      <c r="AX6" s="107"/>
      <c r="AY6" s="107"/>
      <c r="AZ6" s="107"/>
      <c r="BA6" s="107"/>
      <c r="BB6" s="107"/>
      <c r="BC6" s="213"/>
      <c r="BD6" s="209"/>
      <c r="BE6" s="107"/>
      <c r="BF6" s="209"/>
      <c r="BG6" s="107"/>
      <c r="BH6" s="211"/>
      <c r="BI6" s="211"/>
      <c r="BJ6" s="107"/>
      <c r="BK6" s="107"/>
      <c r="BL6" s="107"/>
      <c r="BM6" s="214"/>
      <c r="BN6" s="114"/>
      <c r="BO6" s="215"/>
      <c r="BP6" s="114"/>
      <c r="BQ6" s="216"/>
      <c r="BS6" s="217"/>
    </row>
    <row r="7" spans="1:71" s="207" customFormat="1" ht="140.44999999999999" customHeight="1" x14ac:dyDescent="0.25">
      <c r="A7" s="197"/>
      <c r="B7" s="198"/>
      <c r="C7" s="199"/>
      <c r="D7" s="199"/>
      <c r="E7" s="197"/>
      <c r="F7" s="197"/>
      <c r="G7" s="197"/>
      <c r="H7" s="197"/>
      <c r="I7" s="200"/>
      <c r="J7" s="197"/>
      <c r="K7" s="197"/>
      <c r="L7" s="20" t="s">
        <v>310</v>
      </c>
      <c r="M7" s="21">
        <f>BC3</f>
        <v>0.03</v>
      </c>
      <c r="N7" s="23">
        <f>M7*1124</f>
        <v>33.72</v>
      </c>
      <c r="O7" s="23"/>
      <c r="P7" s="21">
        <f>N7*0.08</f>
        <v>2.6976</v>
      </c>
      <c r="Q7" s="21">
        <f>N7*0.86</f>
        <v>28.999199999999998</v>
      </c>
      <c r="R7" s="21">
        <v>0</v>
      </c>
      <c r="S7" s="21">
        <f>N7*0.06</f>
        <v>2.0231999999999997</v>
      </c>
      <c r="T7" s="21">
        <f t="shared" si="4"/>
        <v>33.72</v>
      </c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202"/>
      <c r="AL7" s="197"/>
      <c r="AM7" s="197"/>
      <c r="AN7" s="197"/>
      <c r="AO7" s="197"/>
      <c r="AP7" s="197"/>
      <c r="AQ7" s="197"/>
      <c r="AR7" s="197"/>
      <c r="AS7" s="202"/>
      <c r="AT7" s="197"/>
      <c r="AU7" s="197"/>
      <c r="AV7" s="197"/>
      <c r="AW7" s="197"/>
      <c r="AX7" s="197"/>
      <c r="AY7" s="197"/>
      <c r="AZ7" s="197"/>
      <c r="BA7" s="197"/>
      <c r="BB7" s="197"/>
      <c r="BC7" s="202"/>
      <c r="BD7" s="201"/>
      <c r="BE7" s="197"/>
      <c r="BF7" s="201"/>
      <c r="BG7" s="197"/>
      <c r="BH7" s="199"/>
      <c r="BI7" s="199"/>
      <c r="BJ7" s="197"/>
      <c r="BK7" s="197"/>
      <c r="BL7" s="197"/>
      <c r="BM7" s="203"/>
      <c r="BN7" s="204"/>
      <c r="BO7" s="205"/>
      <c r="BP7" s="204"/>
      <c r="BQ7" s="206"/>
      <c r="BS7" s="208"/>
    </row>
    <row r="8" spans="1:71" s="237" customFormat="1" ht="241.15" customHeight="1" x14ac:dyDescent="0.25">
      <c r="A8" s="227" t="s">
        <v>332</v>
      </c>
      <c r="B8" s="228" t="s">
        <v>336</v>
      </c>
      <c r="C8" s="232">
        <v>46657.65</v>
      </c>
      <c r="D8" s="232"/>
      <c r="E8" s="227">
        <v>65</v>
      </c>
      <c r="F8" s="227" t="s">
        <v>340</v>
      </c>
      <c r="G8" s="227" t="s">
        <v>343</v>
      </c>
      <c r="H8" s="227" t="s">
        <v>346</v>
      </c>
      <c r="I8" s="229" t="s">
        <v>350</v>
      </c>
      <c r="J8" s="227" t="s">
        <v>354</v>
      </c>
      <c r="K8" s="227" t="s">
        <v>359</v>
      </c>
      <c r="L8" s="227"/>
      <c r="M8" s="227"/>
      <c r="N8" s="230">
        <f>SUM(N9:N12)</f>
        <v>721.5</v>
      </c>
      <c r="O8" s="230">
        <f t="shared" ref="O8:T8" si="5">SUM(O9:O12)</f>
        <v>0</v>
      </c>
      <c r="P8" s="230">
        <f t="shared" si="5"/>
        <v>28.3992</v>
      </c>
      <c r="Q8" s="230">
        <f t="shared" si="5"/>
        <v>177.75640000000001</v>
      </c>
      <c r="R8" s="230">
        <f t="shared" si="5"/>
        <v>499.08</v>
      </c>
      <c r="S8" s="230">
        <f t="shared" si="5"/>
        <v>16.264399999999998</v>
      </c>
      <c r="T8" s="230">
        <f t="shared" si="5"/>
        <v>721.5</v>
      </c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>
        <v>0.1</v>
      </c>
      <c r="AH8" s="230">
        <f>T9</f>
        <v>128</v>
      </c>
      <c r="AI8" s="227"/>
      <c r="AJ8" s="227"/>
      <c r="AK8" s="231">
        <v>1</v>
      </c>
      <c r="AL8" s="230">
        <f>T10</f>
        <v>63.309999999999995</v>
      </c>
      <c r="AM8" s="227"/>
      <c r="AN8" s="227"/>
      <c r="AO8" s="227"/>
      <c r="AP8" s="227"/>
      <c r="AQ8" s="227"/>
      <c r="AR8" s="227"/>
      <c r="AS8" s="231" t="s">
        <v>360</v>
      </c>
      <c r="AT8" s="230">
        <f>T11</f>
        <v>518.94999999999993</v>
      </c>
      <c r="AU8" s="227"/>
      <c r="AV8" s="227"/>
      <c r="AW8" s="227"/>
      <c r="AX8" s="227"/>
      <c r="AY8" s="227"/>
      <c r="AZ8" s="227"/>
      <c r="BA8" s="227"/>
      <c r="BB8" s="227"/>
      <c r="BC8" s="231">
        <v>0.01</v>
      </c>
      <c r="BD8" s="230">
        <f>T12</f>
        <v>11.24</v>
      </c>
      <c r="BE8" s="227"/>
      <c r="BF8" s="230"/>
      <c r="BG8" s="227"/>
      <c r="BH8" s="232"/>
      <c r="BI8" s="232"/>
      <c r="BJ8" s="227"/>
      <c r="BK8" s="227"/>
      <c r="BL8" s="227"/>
      <c r="BM8" s="233">
        <f t="shared" si="1"/>
        <v>721.5</v>
      </c>
      <c r="BN8" s="234">
        <v>43206</v>
      </c>
      <c r="BO8" s="235"/>
      <c r="BP8" s="234">
        <v>43026</v>
      </c>
      <c r="BQ8" s="236" t="s">
        <v>330</v>
      </c>
      <c r="BR8" s="237">
        <f t="shared" si="2"/>
        <v>180</v>
      </c>
      <c r="BS8" s="238">
        <f t="shared" si="3"/>
        <v>43206</v>
      </c>
    </row>
    <row r="9" spans="1:71" s="207" customFormat="1" ht="135" customHeight="1" x14ac:dyDescent="0.25">
      <c r="A9" s="197"/>
      <c r="B9" s="198"/>
      <c r="C9" s="199"/>
      <c r="D9" s="199"/>
      <c r="E9" s="197"/>
      <c r="F9" s="197"/>
      <c r="G9" s="197"/>
      <c r="H9" s="197"/>
      <c r="I9" s="200"/>
      <c r="J9" s="197"/>
      <c r="K9" s="197"/>
      <c r="L9" s="20" t="s">
        <v>314</v>
      </c>
      <c r="M9" s="20">
        <f>AG8</f>
        <v>0.1</v>
      </c>
      <c r="N9" s="21">
        <f>M9*1280</f>
        <v>128</v>
      </c>
      <c r="O9" s="21"/>
      <c r="P9" s="21">
        <f>N9*0.08</f>
        <v>10.24</v>
      </c>
      <c r="Q9" s="21">
        <f>N9*0.87</f>
        <v>111.36</v>
      </c>
      <c r="R9" s="21">
        <v>0</v>
      </c>
      <c r="S9" s="21">
        <f>N9*0.05</f>
        <v>6.4</v>
      </c>
      <c r="T9" s="21">
        <f>SUM(P9:S9)</f>
        <v>128</v>
      </c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202"/>
      <c r="AL9" s="197"/>
      <c r="AM9" s="197"/>
      <c r="AN9" s="197"/>
      <c r="AO9" s="197"/>
      <c r="AP9" s="197"/>
      <c r="AQ9" s="197"/>
      <c r="AR9" s="197"/>
      <c r="AS9" s="202"/>
      <c r="AT9" s="197"/>
      <c r="AU9" s="197"/>
      <c r="AV9" s="197"/>
      <c r="AW9" s="197"/>
      <c r="AX9" s="197"/>
      <c r="AY9" s="197"/>
      <c r="AZ9" s="197"/>
      <c r="BA9" s="197"/>
      <c r="BB9" s="197"/>
      <c r="BC9" s="202"/>
      <c r="BD9" s="201"/>
      <c r="BE9" s="197"/>
      <c r="BF9" s="201"/>
      <c r="BG9" s="197"/>
      <c r="BH9" s="199"/>
      <c r="BI9" s="199"/>
      <c r="BJ9" s="197"/>
      <c r="BK9" s="197"/>
      <c r="BL9" s="197"/>
      <c r="BM9" s="203"/>
      <c r="BN9" s="204"/>
      <c r="BO9" s="205"/>
      <c r="BP9" s="204"/>
      <c r="BQ9" s="206"/>
      <c r="BS9" s="208"/>
    </row>
    <row r="10" spans="1:71" s="207" customFormat="1" ht="135" customHeight="1" x14ac:dyDescent="0.25">
      <c r="A10" s="197"/>
      <c r="B10" s="198"/>
      <c r="C10" s="199"/>
      <c r="D10" s="199"/>
      <c r="E10" s="197"/>
      <c r="F10" s="197"/>
      <c r="G10" s="197"/>
      <c r="H10" s="197"/>
      <c r="I10" s="200"/>
      <c r="J10" s="197"/>
      <c r="K10" s="197"/>
      <c r="L10" s="20" t="s">
        <v>316</v>
      </c>
      <c r="M10" s="20">
        <f>AK8</f>
        <v>1</v>
      </c>
      <c r="N10" s="21">
        <f>T10</f>
        <v>63.309999999999995</v>
      </c>
      <c r="O10" s="21"/>
      <c r="P10" s="21">
        <v>2.0299999999999998</v>
      </c>
      <c r="Q10" s="21">
        <v>7.75</v>
      </c>
      <c r="R10" s="21">
        <v>51.3</v>
      </c>
      <c r="S10" s="21">
        <v>2.23</v>
      </c>
      <c r="T10" s="21">
        <f t="shared" ref="T10:T12" si="6">SUM(P10:S10)</f>
        <v>63.309999999999995</v>
      </c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202"/>
      <c r="AL10" s="197"/>
      <c r="AM10" s="197"/>
      <c r="AN10" s="197"/>
      <c r="AO10" s="197"/>
      <c r="AP10" s="197"/>
      <c r="AQ10" s="197"/>
      <c r="AR10" s="197"/>
      <c r="AS10" s="202"/>
      <c r="AT10" s="197"/>
      <c r="AU10" s="197"/>
      <c r="AV10" s="197"/>
      <c r="AW10" s="197"/>
      <c r="AX10" s="197"/>
      <c r="AY10" s="197"/>
      <c r="AZ10" s="197"/>
      <c r="BA10" s="197"/>
      <c r="BB10" s="197"/>
      <c r="BC10" s="202"/>
      <c r="BD10" s="201"/>
      <c r="BE10" s="197"/>
      <c r="BF10" s="201"/>
      <c r="BG10" s="197"/>
      <c r="BH10" s="199"/>
      <c r="BI10" s="199"/>
      <c r="BJ10" s="197"/>
      <c r="BK10" s="197"/>
      <c r="BL10" s="197"/>
      <c r="BM10" s="203"/>
      <c r="BN10" s="204"/>
      <c r="BO10" s="205"/>
      <c r="BP10" s="204"/>
      <c r="BQ10" s="206"/>
      <c r="BS10" s="208"/>
    </row>
    <row r="11" spans="1:71" s="118" customFormat="1" ht="135" customHeight="1" x14ac:dyDescent="0.25">
      <c r="A11" s="107"/>
      <c r="B11" s="210"/>
      <c r="C11" s="211"/>
      <c r="D11" s="211"/>
      <c r="E11" s="107"/>
      <c r="F11" s="107"/>
      <c r="G11" s="107"/>
      <c r="H11" s="107"/>
      <c r="I11" s="212"/>
      <c r="J11" s="107"/>
      <c r="K11" s="107"/>
      <c r="L11" s="107" t="s">
        <v>318</v>
      </c>
      <c r="M11" s="107" t="str">
        <f>AS8</f>
        <v>КТП 100 кВА</v>
      </c>
      <c r="N11" s="209">
        <f>T11</f>
        <v>518.94999999999993</v>
      </c>
      <c r="O11" s="209"/>
      <c r="P11" s="209">
        <v>15.23</v>
      </c>
      <c r="Q11" s="209">
        <v>48.98</v>
      </c>
      <c r="R11" s="209">
        <v>447.78</v>
      </c>
      <c r="S11" s="209">
        <v>6.96</v>
      </c>
      <c r="T11" s="209">
        <f t="shared" si="6"/>
        <v>518.94999999999993</v>
      </c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213"/>
      <c r="AL11" s="107"/>
      <c r="AM11" s="107"/>
      <c r="AN11" s="107"/>
      <c r="AO11" s="107"/>
      <c r="AP11" s="107"/>
      <c r="AQ11" s="107"/>
      <c r="AR11" s="107"/>
      <c r="AS11" s="213"/>
      <c r="AT11" s="107"/>
      <c r="AU11" s="107"/>
      <c r="AV11" s="107"/>
      <c r="AW11" s="107"/>
      <c r="AX11" s="107"/>
      <c r="AY11" s="107"/>
      <c r="AZ11" s="107"/>
      <c r="BA11" s="107"/>
      <c r="BB11" s="107"/>
      <c r="BC11" s="213"/>
      <c r="BD11" s="209"/>
      <c r="BE11" s="107"/>
      <c r="BF11" s="209"/>
      <c r="BG11" s="107"/>
      <c r="BH11" s="211"/>
      <c r="BI11" s="211"/>
      <c r="BJ11" s="107"/>
      <c r="BK11" s="107"/>
      <c r="BL11" s="107"/>
      <c r="BM11" s="214"/>
      <c r="BN11" s="114"/>
      <c r="BO11" s="215"/>
      <c r="BP11" s="114"/>
      <c r="BQ11" s="216"/>
      <c r="BS11" s="217"/>
    </row>
    <row r="12" spans="1:71" s="207" customFormat="1" ht="135" customHeight="1" x14ac:dyDescent="0.25">
      <c r="A12" s="197"/>
      <c r="B12" s="198"/>
      <c r="C12" s="199"/>
      <c r="D12" s="199"/>
      <c r="E12" s="197"/>
      <c r="F12" s="197"/>
      <c r="G12" s="197"/>
      <c r="H12" s="197"/>
      <c r="I12" s="200"/>
      <c r="J12" s="197"/>
      <c r="K12" s="197"/>
      <c r="L12" s="20" t="s">
        <v>310</v>
      </c>
      <c r="M12" s="21">
        <f>BC8</f>
        <v>0.01</v>
      </c>
      <c r="N12" s="23">
        <f>M12*1124</f>
        <v>11.24</v>
      </c>
      <c r="O12" s="23"/>
      <c r="P12" s="21">
        <f>N12*0.08</f>
        <v>0.8992</v>
      </c>
      <c r="Q12" s="21">
        <f>N12*0.86</f>
        <v>9.6663999999999994</v>
      </c>
      <c r="R12" s="21">
        <v>0</v>
      </c>
      <c r="S12" s="21">
        <f>N12*0.06</f>
        <v>0.6744</v>
      </c>
      <c r="T12" s="21">
        <f t="shared" si="6"/>
        <v>11.24</v>
      </c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202"/>
      <c r="AL12" s="197"/>
      <c r="AM12" s="197"/>
      <c r="AN12" s="197"/>
      <c r="AO12" s="197"/>
      <c r="AP12" s="197"/>
      <c r="AQ12" s="197"/>
      <c r="AR12" s="197"/>
      <c r="AS12" s="202"/>
      <c r="AT12" s="197"/>
      <c r="AU12" s="197"/>
      <c r="AV12" s="197"/>
      <c r="AW12" s="197"/>
      <c r="AX12" s="197"/>
      <c r="AY12" s="197"/>
      <c r="AZ12" s="197"/>
      <c r="BA12" s="197"/>
      <c r="BB12" s="197"/>
      <c r="BC12" s="202"/>
      <c r="BD12" s="201"/>
      <c r="BE12" s="197"/>
      <c r="BF12" s="201"/>
      <c r="BG12" s="197"/>
      <c r="BH12" s="199"/>
      <c r="BI12" s="199"/>
      <c r="BJ12" s="197"/>
      <c r="BK12" s="197"/>
      <c r="BL12" s="197"/>
      <c r="BM12" s="203"/>
      <c r="BN12" s="204"/>
      <c r="BO12" s="205"/>
      <c r="BP12" s="204"/>
      <c r="BQ12" s="206"/>
      <c r="BS12" s="208"/>
    </row>
    <row r="13" spans="1:71" s="237" customFormat="1" ht="318" customHeight="1" x14ac:dyDescent="0.25">
      <c r="A13" s="227" t="s">
        <v>333</v>
      </c>
      <c r="B13" s="228" t="s">
        <v>337</v>
      </c>
      <c r="C13" s="232">
        <v>1167898.47</v>
      </c>
      <c r="D13" s="232"/>
      <c r="E13" s="227">
        <v>135</v>
      </c>
      <c r="F13" s="227" t="s">
        <v>341</v>
      </c>
      <c r="G13" s="227" t="s">
        <v>135</v>
      </c>
      <c r="H13" s="227" t="s">
        <v>347</v>
      </c>
      <c r="I13" s="229" t="s">
        <v>351</v>
      </c>
      <c r="J13" s="227" t="s">
        <v>355</v>
      </c>
      <c r="K13" s="227" t="s">
        <v>361</v>
      </c>
      <c r="L13" s="227"/>
      <c r="M13" s="227"/>
      <c r="N13" s="230">
        <f>SUM(N14:N15)</f>
        <v>958.62</v>
      </c>
      <c r="O13" s="230">
        <f t="shared" ref="O13:T13" si="7">SUM(O14:O15)</f>
        <v>0</v>
      </c>
      <c r="P13" s="230">
        <f t="shared" si="7"/>
        <v>70.62</v>
      </c>
      <c r="Q13" s="230">
        <f t="shared" si="7"/>
        <v>739.34</v>
      </c>
      <c r="R13" s="230">
        <f t="shared" si="7"/>
        <v>102.6</v>
      </c>
      <c r="S13" s="230">
        <f t="shared" si="7"/>
        <v>46.06</v>
      </c>
      <c r="T13" s="230">
        <f t="shared" si="7"/>
        <v>958.62000000000012</v>
      </c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>
        <v>0.65</v>
      </c>
      <c r="AH13" s="230">
        <f>T14</f>
        <v>832.00000000000011</v>
      </c>
      <c r="AI13" s="227"/>
      <c r="AJ13" s="227"/>
      <c r="AK13" s="231">
        <v>2</v>
      </c>
      <c r="AL13" s="230">
        <f>T15</f>
        <v>126.61999999999999</v>
      </c>
      <c r="AM13" s="227"/>
      <c r="AN13" s="227"/>
      <c r="AO13" s="227"/>
      <c r="AP13" s="227"/>
      <c r="AQ13" s="227"/>
      <c r="AR13" s="227"/>
      <c r="AS13" s="231"/>
      <c r="AT13" s="227"/>
      <c r="AU13" s="227"/>
      <c r="AV13" s="227"/>
      <c r="AW13" s="227"/>
      <c r="AX13" s="227"/>
      <c r="AY13" s="227"/>
      <c r="AZ13" s="227"/>
      <c r="BA13" s="227"/>
      <c r="BB13" s="227"/>
      <c r="BC13" s="231"/>
      <c r="BD13" s="230"/>
      <c r="BE13" s="227"/>
      <c r="BF13" s="227"/>
      <c r="BG13" s="227"/>
      <c r="BH13" s="232"/>
      <c r="BI13" s="232"/>
      <c r="BJ13" s="227"/>
      <c r="BK13" s="227"/>
      <c r="BL13" s="227"/>
      <c r="BM13" s="233">
        <f t="shared" si="1"/>
        <v>958.62000000000012</v>
      </c>
      <c r="BN13" s="234">
        <v>43211</v>
      </c>
      <c r="BO13" s="235"/>
      <c r="BP13" s="234">
        <v>43031</v>
      </c>
      <c r="BQ13" s="236" t="s">
        <v>330</v>
      </c>
      <c r="BR13" s="237">
        <f t="shared" si="2"/>
        <v>180</v>
      </c>
      <c r="BS13" s="238">
        <f t="shared" si="3"/>
        <v>43211</v>
      </c>
    </row>
    <row r="14" spans="1:71" s="207" customFormat="1" ht="133.9" customHeight="1" x14ac:dyDescent="0.25">
      <c r="A14" s="197"/>
      <c r="B14" s="198"/>
      <c r="C14" s="199"/>
      <c r="D14" s="199"/>
      <c r="E14" s="197"/>
      <c r="F14" s="197"/>
      <c r="G14" s="197"/>
      <c r="H14" s="197"/>
      <c r="I14" s="200"/>
      <c r="J14" s="197"/>
      <c r="K14" s="197"/>
      <c r="L14" s="20" t="s">
        <v>314</v>
      </c>
      <c r="M14" s="20">
        <f>AG13</f>
        <v>0.65</v>
      </c>
      <c r="N14" s="21">
        <f>M14*1280</f>
        <v>832</v>
      </c>
      <c r="O14" s="21"/>
      <c r="P14" s="21">
        <f>N14*0.08</f>
        <v>66.56</v>
      </c>
      <c r="Q14" s="21">
        <f>N14*0.87</f>
        <v>723.84</v>
      </c>
      <c r="R14" s="21">
        <v>0</v>
      </c>
      <c r="S14" s="21">
        <f>N14*0.05</f>
        <v>41.6</v>
      </c>
      <c r="T14" s="21">
        <f>SUM(P14:S14)</f>
        <v>832.00000000000011</v>
      </c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02"/>
      <c r="AL14" s="197"/>
      <c r="AM14" s="197"/>
      <c r="AN14" s="197"/>
      <c r="AO14" s="197"/>
      <c r="AP14" s="197"/>
      <c r="AQ14" s="197"/>
      <c r="AR14" s="197"/>
      <c r="AS14" s="202"/>
      <c r="AT14" s="197"/>
      <c r="AU14" s="197"/>
      <c r="AV14" s="197"/>
      <c r="AW14" s="197"/>
      <c r="AX14" s="197"/>
      <c r="AY14" s="197"/>
      <c r="AZ14" s="197"/>
      <c r="BA14" s="197"/>
      <c r="BB14" s="197"/>
      <c r="BC14" s="202"/>
      <c r="BD14" s="201"/>
      <c r="BE14" s="197"/>
      <c r="BF14" s="197"/>
      <c r="BG14" s="197"/>
      <c r="BH14" s="199"/>
      <c r="BI14" s="199"/>
      <c r="BJ14" s="197"/>
      <c r="BK14" s="197"/>
      <c r="BL14" s="197"/>
      <c r="BM14" s="203"/>
      <c r="BN14" s="204"/>
      <c r="BO14" s="205"/>
      <c r="BP14" s="204"/>
      <c r="BQ14" s="206"/>
      <c r="BS14" s="208"/>
    </row>
    <row r="15" spans="1:71" s="207" customFormat="1" ht="133.9" customHeight="1" x14ac:dyDescent="0.25">
      <c r="A15" s="197"/>
      <c r="B15" s="198"/>
      <c r="C15" s="199"/>
      <c r="D15" s="199"/>
      <c r="E15" s="197"/>
      <c r="F15" s="197"/>
      <c r="G15" s="197"/>
      <c r="H15" s="197"/>
      <c r="I15" s="200"/>
      <c r="J15" s="197"/>
      <c r="K15" s="197"/>
      <c r="L15" s="20" t="s">
        <v>316</v>
      </c>
      <c r="M15" s="20">
        <f>AK13</f>
        <v>2</v>
      </c>
      <c r="N15" s="21">
        <f>T15</f>
        <v>126.61999999999999</v>
      </c>
      <c r="O15" s="21"/>
      <c r="P15" s="21">
        <f>2*2.03</f>
        <v>4.0599999999999996</v>
      </c>
      <c r="Q15" s="21">
        <f>2*7.75</f>
        <v>15.5</v>
      </c>
      <c r="R15" s="21">
        <f>2*51.3</f>
        <v>102.6</v>
      </c>
      <c r="S15" s="21">
        <f>2*2.23</f>
        <v>4.46</v>
      </c>
      <c r="T15" s="21">
        <f t="shared" ref="T15" si="8">SUM(P15:S15)</f>
        <v>126.61999999999999</v>
      </c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202"/>
      <c r="AL15" s="197"/>
      <c r="AM15" s="197"/>
      <c r="AN15" s="197"/>
      <c r="AO15" s="197"/>
      <c r="AP15" s="197"/>
      <c r="AQ15" s="197"/>
      <c r="AR15" s="197"/>
      <c r="AS15" s="202"/>
      <c r="AT15" s="197"/>
      <c r="AU15" s="197"/>
      <c r="AV15" s="197"/>
      <c r="AW15" s="197"/>
      <c r="AX15" s="197"/>
      <c r="AY15" s="197"/>
      <c r="AZ15" s="197"/>
      <c r="BA15" s="197"/>
      <c r="BB15" s="197"/>
      <c r="BC15" s="202"/>
      <c r="BD15" s="201"/>
      <c r="BE15" s="197"/>
      <c r="BF15" s="197"/>
      <c r="BG15" s="197"/>
      <c r="BH15" s="199"/>
      <c r="BI15" s="199"/>
      <c r="BJ15" s="197"/>
      <c r="BK15" s="197"/>
      <c r="BL15" s="197"/>
      <c r="BM15" s="203"/>
      <c r="BN15" s="204"/>
      <c r="BO15" s="205"/>
      <c r="BP15" s="204"/>
      <c r="BQ15" s="206"/>
      <c r="BS15" s="208"/>
    </row>
    <row r="16" spans="1:71" s="237" customFormat="1" ht="213" customHeight="1" x14ac:dyDescent="0.25">
      <c r="A16" s="227" t="s">
        <v>334</v>
      </c>
      <c r="B16" s="228" t="s">
        <v>338</v>
      </c>
      <c r="C16" s="232">
        <v>53835.75</v>
      </c>
      <c r="D16" s="232"/>
      <c r="E16" s="227">
        <v>75</v>
      </c>
      <c r="F16" s="227" t="s">
        <v>342</v>
      </c>
      <c r="G16" s="227" t="s">
        <v>344</v>
      </c>
      <c r="H16" s="227" t="s">
        <v>348</v>
      </c>
      <c r="I16" s="229" t="s">
        <v>352</v>
      </c>
      <c r="J16" s="227" t="s">
        <v>356</v>
      </c>
      <c r="K16" s="227" t="s">
        <v>362</v>
      </c>
      <c r="L16" s="227"/>
      <c r="M16" s="227"/>
      <c r="N16" s="230">
        <f>SUM(N17:N18)</f>
        <v>286.35000000000002</v>
      </c>
      <c r="O16" s="230">
        <f t="shared" ref="O16" si="9">SUM(O17:O18)</f>
        <v>0</v>
      </c>
      <c r="P16" s="230">
        <f t="shared" ref="P16" si="10">SUM(P17:P18)</f>
        <v>22.88</v>
      </c>
      <c r="Q16" s="230">
        <f t="shared" ref="Q16" si="11">SUM(Q17:Q18)</f>
        <v>242.64</v>
      </c>
      <c r="R16" s="230">
        <f t="shared" ref="R16" si="12">SUM(R17:R18)</f>
        <v>3.97</v>
      </c>
      <c r="S16" s="230">
        <f t="shared" ref="S16" si="13">SUM(S17:S18)</f>
        <v>16.86</v>
      </c>
      <c r="T16" s="230">
        <f t="shared" ref="T16" si="14">SUM(T17:T18)</f>
        <v>286.35000000000002</v>
      </c>
      <c r="U16" s="227"/>
      <c r="V16" s="227"/>
      <c r="W16" s="227"/>
      <c r="X16" s="227"/>
      <c r="Y16" s="227"/>
      <c r="Z16" s="227"/>
      <c r="AA16" s="227"/>
      <c r="AB16" s="227"/>
      <c r="AC16" s="227"/>
      <c r="AD16" s="227"/>
      <c r="AE16" s="227"/>
      <c r="AF16" s="227"/>
      <c r="AG16" s="227"/>
      <c r="AH16" s="227"/>
      <c r="AI16" s="227"/>
      <c r="AJ16" s="227"/>
      <c r="AK16" s="231"/>
      <c r="AL16" s="227"/>
      <c r="AM16" s="227"/>
      <c r="AN16" s="227"/>
      <c r="AO16" s="227"/>
      <c r="AP16" s="227"/>
      <c r="AQ16" s="227"/>
      <c r="AR16" s="227"/>
      <c r="AS16" s="231"/>
      <c r="AT16" s="227"/>
      <c r="AU16" s="227"/>
      <c r="AV16" s="227"/>
      <c r="AW16" s="227"/>
      <c r="AX16" s="227"/>
      <c r="AY16" s="227"/>
      <c r="AZ16" s="227"/>
      <c r="BA16" s="227" t="s">
        <v>363</v>
      </c>
      <c r="BB16" s="230">
        <f>T17</f>
        <v>5.35</v>
      </c>
      <c r="BC16" s="231">
        <v>0.25</v>
      </c>
      <c r="BD16" s="230">
        <f>T18</f>
        <v>281</v>
      </c>
      <c r="BE16" s="227"/>
      <c r="BF16" s="227"/>
      <c r="BG16" s="227"/>
      <c r="BH16" s="232"/>
      <c r="BI16" s="232"/>
      <c r="BJ16" s="227"/>
      <c r="BK16" s="227"/>
      <c r="BL16" s="227"/>
      <c r="BM16" s="233">
        <f t="shared" si="1"/>
        <v>286.35000000000002</v>
      </c>
      <c r="BN16" s="234">
        <v>43393</v>
      </c>
      <c r="BO16" s="235"/>
      <c r="BP16" s="234">
        <v>43033</v>
      </c>
      <c r="BQ16" s="236" t="s">
        <v>329</v>
      </c>
      <c r="BR16" s="237">
        <f t="shared" si="2"/>
        <v>360</v>
      </c>
      <c r="BS16" s="238">
        <f t="shared" si="3"/>
        <v>43393</v>
      </c>
    </row>
    <row r="17" spans="1:72" s="207" customFormat="1" ht="127.15" customHeight="1" x14ac:dyDescent="0.25">
      <c r="A17" s="197"/>
      <c r="B17" s="198"/>
      <c r="C17" s="199"/>
      <c r="D17" s="199"/>
      <c r="E17" s="197"/>
      <c r="F17" s="197"/>
      <c r="G17" s="197"/>
      <c r="H17" s="197"/>
      <c r="I17" s="200"/>
      <c r="J17" s="197"/>
      <c r="K17" s="197"/>
      <c r="L17" s="107" t="s">
        <v>311</v>
      </c>
      <c r="M17" s="107" t="str">
        <f>BA16</f>
        <v>Монтаж АВ-0,4 кВ (125 А)</v>
      </c>
      <c r="N17" s="209">
        <f>T17</f>
        <v>5.35</v>
      </c>
      <c r="O17" s="209"/>
      <c r="P17" s="209">
        <v>0.4</v>
      </c>
      <c r="Q17" s="209">
        <v>0.98</v>
      </c>
      <c r="R17" s="209">
        <v>3.97</v>
      </c>
      <c r="S17" s="209">
        <v>0</v>
      </c>
      <c r="T17" s="209">
        <f>SUM(P17:S17)</f>
        <v>5.35</v>
      </c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202"/>
      <c r="AL17" s="197"/>
      <c r="AM17" s="197"/>
      <c r="AN17" s="197"/>
      <c r="AO17" s="197"/>
      <c r="AP17" s="197"/>
      <c r="AQ17" s="197"/>
      <c r="AR17" s="197"/>
      <c r="AS17" s="202"/>
      <c r="AT17" s="197"/>
      <c r="AU17" s="197"/>
      <c r="AV17" s="197"/>
      <c r="AW17" s="197"/>
      <c r="AX17" s="197"/>
      <c r="AY17" s="197"/>
      <c r="AZ17" s="197"/>
      <c r="BA17" s="197"/>
      <c r="BB17" s="197"/>
      <c r="BC17" s="202"/>
      <c r="BD17" s="201"/>
      <c r="BE17" s="197"/>
      <c r="BF17" s="197"/>
      <c r="BG17" s="197"/>
      <c r="BH17" s="199"/>
      <c r="BI17" s="199"/>
      <c r="BJ17" s="197"/>
      <c r="BK17" s="197"/>
      <c r="BL17" s="197"/>
      <c r="BM17" s="203"/>
      <c r="BN17" s="204"/>
      <c r="BO17" s="205"/>
      <c r="BP17" s="204"/>
      <c r="BQ17" s="206"/>
      <c r="BS17" s="208"/>
    </row>
    <row r="18" spans="1:72" s="207" customFormat="1" ht="127.15" customHeight="1" x14ac:dyDescent="0.25">
      <c r="A18" s="197"/>
      <c r="B18" s="198"/>
      <c r="C18" s="199"/>
      <c r="D18" s="199"/>
      <c r="E18" s="197"/>
      <c r="F18" s="197"/>
      <c r="G18" s="197"/>
      <c r="H18" s="197"/>
      <c r="I18" s="200"/>
      <c r="J18" s="197"/>
      <c r="K18" s="197"/>
      <c r="L18" s="107" t="s">
        <v>310</v>
      </c>
      <c r="M18" s="107">
        <f>BC16</f>
        <v>0.25</v>
      </c>
      <c r="N18" s="209">
        <f>M18*1124</f>
        <v>281</v>
      </c>
      <c r="O18" s="209"/>
      <c r="P18" s="209">
        <f>N18*0.08</f>
        <v>22.48</v>
      </c>
      <c r="Q18" s="209">
        <f>N18*0.86</f>
        <v>241.66</v>
      </c>
      <c r="R18" s="209">
        <v>0</v>
      </c>
      <c r="S18" s="209">
        <f>N18*0.06</f>
        <v>16.86</v>
      </c>
      <c r="T18" s="209">
        <f>SUM(P18:S18)</f>
        <v>281</v>
      </c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202"/>
      <c r="AL18" s="197"/>
      <c r="AM18" s="197"/>
      <c r="AN18" s="197"/>
      <c r="AO18" s="197"/>
      <c r="AP18" s="197"/>
      <c r="AQ18" s="197"/>
      <c r="AR18" s="197"/>
      <c r="AS18" s="202"/>
      <c r="AT18" s="197"/>
      <c r="AU18" s="197"/>
      <c r="AV18" s="197"/>
      <c r="AW18" s="197"/>
      <c r="AX18" s="197"/>
      <c r="AY18" s="197"/>
      <c r="AZ18" s="197"/>
      <c r="BA18" s="197"/>
      <c r="BB18" s="197"/>
      <c r="BC18" s="202"/>
      <c r="BD18" s="201"/>
      <c r="BE18" s="197"/>
      <c r="BF18" s="197"/>
      <c r="BG18" s="197"/>
      <c r="BH18" s="199"/>
      <c r="BI18" s="199"/>
      <c r="BJ18" s="197"/>
      <c r="BK18" s="197"/>
      <c r="BL18" s="197"/>
      <c r="BM18" s="203"/>
      <c r="BN18" s="204"/>
      <c r="BO18" s="205"/>
      <c r="BP18" s="204"/>
      <c r="BQ18" s="206"/>
      <c r="BS18" s="208"/>
    </row>
    <row r="19" spans="1:72" s="237" customFormat="1" ht="382.5" customHeight="1" x14ac:dyDescent="0.25">
      <c r="A19" s="227" t="s">
        <v>366</v>
      </c>
      <c r="B19" s="228">
        <v>41552307</v>
      </c>
      <c r="C19" s="232">
        <v>46657.65</v>
      </c>
      <c r="D19" s="232">
        <v>46657.627099999998</v>
      </c>
      <c r="E19" s="227">
        <v>65</v>
      </c>
      <c r="F19" s="227" t="s">
        <v>367</v>
      </c>
      <c r="G19" s="227" t="s">
        <v>141</v>
      </c>
      <c r="H19" s="227" t="s">
        <v>368</v>
      </c>
      <c r="I19" s="227" t="s">
        <v>174</v>
      </c>
      <c r="J19" s="227" t="s">
        <v>369</v>
      </c>
      <c r="K19" s="227" t="s">
        <v>370</v>
      </c>
      <c r="L19" s="227"/>
      <c r="M19" s="227"/>
      <c r="N19" s="230">
        <f>SUM(N20)</f>
        <v>184.47</v>
      </c>
      <c r="O19" s="230">
        <f t="shared" ref="O19:T19" si="15">SUM(O20)</f>
        <v>0</v>
      </c>
      <c r="P19" s="230">
        <f t="shared" si="15"/>
        <v>13.66</v>
      </c>
      <c r="Q19" s="230">
        <f t="shared" si="15"/>
        <v>169.09</v>
      </c>
      <c r="R19" s="230">
        <f t="shared" si="15"/>
        <v>0</v>
      </c>
      <c r="S19" s="230">
        <f t="shared" si="15"/>
        <v>1.72</v>
      </c>
      <c r="T19" s="230">
        <f t="shared" si="15"/>
        <v>184.47</v>
      </c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31"/>
      <c r="AL19" s="227"/>
      <c r="AM19" s="227"/>
      <c r="AN19" s="227"/>
      <c r="AO19" s="227"/>
      <c r="AP19" s="227"/>
      <c r="AQ19" s="227"/>
      <c r="AR19" s="227"/>
      <c r="AS19" s="231"/>
      <c r="AT19" s="227"/>
      <c r="AU19" s="227"/>
      <c r="AV19" s="227"/>
      <c r="AW19" s="227"/>
      <c r="AX19" s="227"/>
      <c r="AY19" s="227"/>
      <c r="AZ19" s="227"/>
      <c r="BA19" s="227"/>
      <c r="BB19" s="227"/>
      <c r="BC19" s="231"/>
      <c r="BD19" s="227"/>
      <c r="BE19" s="227" t="s">
        <v>371</v>
      </c>
      <c r="BF19" s="227">
        <f>T20</f>
        <v>184.47</v>
      </c>
      <c r="BG19" s="227"/>
      <c r="BH19" s="227"/>
      <c r="BI19" s="227"/>
      <c r="BJ19" s="227"/>
      <c r="BK19" s="227"/>
      <c r="BL19" s="227"/>
      <c r="BM19" s="233">
        <f t="shared" ref="BM19" si="16">V19+X19+Z19+AB19+AD19+AF19+AH19+AL19+AN19+AP19+AR19+AT19+AV19+AX19+AZ19+BB19+BD19+BF19+BH19+BJ19+BL19</f>
        <v>184.47</v>
      </c>
      <c r="BN19" s="234">
        <v>43373</v>
      </c>
      <c r="BO19" s="235"/>
      <c r="BP19" s="240">
        <v>43013</v>
      </c>
      <c r="BQ19" s="236" t="s">
        <v>329</v>
      </c>
      <c r="BR19" s="237">
        <f t="shared" ref="BR19" si="17">BQ19*30</f>
        <v>360</v>
      </c>
      <c r="BS19" s="238">
        <f t="shared" ref="BS19" si="18">BP19+BR19</f>
        <v>43373</v>
      </c>
    </row>
    <row r="20" spans="1:72" s="22" customFormat="1" ht="382.5" customHeight="1" x14ac:dyDescent="0.25">
      <c r="A20" s="20"/>
      <c r="B20" s="241"/>
      <c r="C20" s="29"/>
      <c r="D20" s="29"/>
      <c r="E20" s="20"/>
      <c r="F20" s="20"/>
      <c r="G20" s="20"/>
      <c r="H20" s="20"/>
      <c r="I20" s="20"/>
      <c r="J20" s="20"/>
      <c r="K20" s="20"/>
      <c r="L20" s="20" t="s">
        <v>372</v>
      </c>
      <c r="M20" s="20" t="str">
        <f>BE19</f>
        <v>реконструкция ЛЭП-0,4 кВ «ИП Сорокина» в части замены кабеля головного участка протяженностью 0,14 км на кабель большего сечения (120 мм2)</v>
      </c>
      <c r="N20" s="23">
        <f>T20</f>
        <v>184.47</v>
      </c>
      <c r="O20" s="20"/>
      <c r="P20" s="23">
        <v>13.66</v>
      </c>
      <c r="Q20" s="23">
        <v>169.09</v>
      </c>
      <c r="R20" s="23">
        <v>0</v>
      </c>
      <c r="S20" s="23">
        <v>1.72</v>
      </c>
      <c r="T20" s="23">
        <f>SUM(P20:S20)</f>
        <v>184.47</v>
      </c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39"/>
      <c r="AL20" s="20"/>
      <c r="AM20" s="20"/>
      <c r="AN20" s="20"/>
      <c r="AO20" s="20"/>
      <c r="AP20" s="20"/>
      <c r="AQ20" s="20"/>
      <c r="AR20" s="20"/>
      <c r="AS20" s="239"/>
      <c r="AT20" s="20"/>
      <c r="AU20" s="20"/>
      <c r="AV20" s="20"/>
      <c r="AW20" s="20"/>
      <c r="AX20" s="20"/>
      <c r="AY20" s="20"/>
      <c r="AZ20" s="20"/>
      <c r="BA20" s="20"/>
      <c r="BB20" s="20"/>
      <c r="BC20" s="239"/>
      <c r="BD20" s="20"/>
      <c r="BE20" s="20"/>
      <c r="BF20" s="20"/>
      <c r="BG20" s="20"/>
      <c r="BH20" s="20"/>
      <c r="BI20" s="20"/>
      <c r="BJ20" s="20"/>
      <c r="BK20" s="20"/>
      <c r="BL20" s="20"/>
      <c r="BM20" s="182"/>
      <c r="BN20" s="24"/>
      <c r="BO20" s="180"/>
      <c r="BP20" s="26"/>
      <c r="BQ20" s="242"/>
      <c r="BS20" s="243"/>
    </row>
    <row r="21" spans="1:72" s="226" customFormat="1" ht="97.15" customHeight="1" x14ac:dyDescent="0.25">
      <c r="A21" s="218"/>
      <c r="B21" s="219"/>
      <c r="C21" s="220"/>
      <c r="D21" s="220"/>
      <c r="E21" s="221"/>
      <c r="F21" s="219"/>
      <c r="G21" s="219"/>
      <c r="H21" s="219"/>
      <c r="I21" s="219"/>
      <c r="J21" s="219"/>
      <c r="K21" s="221"/>
      <c r="L21" s="221"/>
      <c r="M21" s="221" t="s">
        <v>365</v>
      </c>
      <c r="N21" s="222">
        <f>N3+N8+N13+N16+N19</f>
        <v>2693.0099999999998</v>
      </c>
      <c r="O21" s="222">
        <f t="shared" ref="O21:BM21" si="19">O3+O8+O13+O16+O19</f>
        <v>0</v>
      </c>
      <c r="P21" s="222">
        <f t="shared" si="19"/>
        <v>157.36680000000001</v>
      </c>
      <c r="Q21" s="222">
        <f t="shared" si="19"/>
        <v>1472.0055999999997</v>
      </c>
      <c r="R21" s="222">
        <f t="shared" si="19"/>
        <v>970.50000000000011</v>
      </c>
      <c r="S21" s="222">
        <f t="shared" si="19"/>
        <v>93.137600000000006</v>
      </c>
      <c r="T21" s="222">
        <f t="shared" si="19"/>
        <v>2693.0099999999998</v>
      </c>
      <c r="U21" s="222">
        <f t="shared" si="19"/>
        <v>0</v>
      </c>
      <c r="V21" s="222">
        <f t="shared" si="19"/>
        <v>0</v>
      </c>
      <c r="W21" s="222">
        <f t="shared" si="19"/>
        <v>0</v>
      </c>
      <c r="X21" s="222">
        <f t="shared" si="19"/>
        <v>0</v>
      </c>
      <c r="Y21" s="222">
        <f t="shared" si="19"/>
        <v>0</v>
      </c>
      <c r="Z21" s="222">
        <f t="shared" si="19"/>
        <v>0</v>
      </c>
      <c r="AA21" s="222">
        <f t="shared" si="19"/>
        <v>0</v>
      </c>
      <c r="AB21" s="222">
        <f t="shared" si="19"/>
        <v>0</v>
      </c>
      <c r="AC21" s="222">
        <f t="shared" si="19"/>
        <v>0</v>
      </c>
      <c r="AD21" s="222">
        <f t="shared" si="19"/>
        <v>0</v>
      </c>
      <c r="AE21" s="222">
        <f t="shared" si="19"/>
        <v>0</v>
      </c>
      <c r="AF21" s="222">
        <f t="shared" si="19"/>
        <v>0</v>
      </c>
      <c r="AG21" s="222"/>
      <c r="AH21" s="222">
        <f t="shared" si="19"/>
        <v>1024</v>
      </c>
      <c r="AI21" s="222">
        <f t="shared" si="19"/>
        <v>0</v>
      </c>
      <c r="AJ21" s="222">
        <f t="shared" si="19"/>
        <v>0</v>
      </c>
      <c r="AK21" s="222"/>
      <c r="AL21" s="222">
        <f t="shared" si="19"/>
        <v>253.23999999999998</v>
      </c>
      <c r="AM21" s="222"/>
      <c r="AN21" s="222">
        <f t="shared" si="19"/>
        <v>0</v>
      </c>
      <c r="AO21" s="222"/>
      <c r="AP21" s="222">
        <f t="shared" si="19"/>
        <v>0</v>
      </c>
      <c r="AQ21" s="222">
        <f t="shared" si="19"/>
        <v>0</v>
      </c>
      <c r="AR21" s="222">
        <f t="shared" si="19"/>
        <v>0</v>
      </c>
      <c r="AS21" s="222"/>
      <c r="AT21" s="222">
        <f t="shared" si="19"/>
        <v>899.9899999999999</v>
      </c>
      <c r="AU21" s="222">
        <f t="shared" si="19"/>
        <v>0</v>
      </c>
      <c r="AV21" s="222">
        <f t="shared" si="19"/>
        <v>0</v>
      </c>
      <c r="AW21" s="222">
        <f t="shared" si="19"/>
        <v>0</v>
      </c>
      <c r="AX21" s="222">
        <f t="shared" si="19"/>
        <v>0</v>
      </c>
      <c r="AY21" s="222">
        <f t="shared" si="19"/>
        <v>0</v>
      </c>
      <c r="AZ21" s="222">
        <f t="shared" si="19"/>
        <v>0</v>
      </c>
      <c r="BA21" s="222"/>
      <c r="BB21" s="222">
        <f t="shared" si="19"/>
        <v>5.35</v>
      </c>
      <c r="BC21" s="222"/>
      <c r="BD21" s="222">
        <f t="shared" si="19"/>
        <v>325.95999999999998</v>
      </c>
      <c r="BE21" s="222"/>
      <c r="BF21" s="222">
        <f t="shared" si="19"/>
        <v>184.47</v>
      </c>
      <c r="BG21" s="222">
        <f t="shared" si="19"/>
        <v>0</v>
      </c>
      <c r="BH21" s="222">
        <f t="shared" si="19"/>
        <v>0</v>
      </c>
      <c r="BI21" s="222">
        <f t="shared" si="19"/>
        <v>0</v>
      </c>
      <c r="BJ21" s="222">
        <f t="shared" si="19"/>
        <v>0</v>
      </c>
      <c r="BK21" s="222">
        <f t="shared" si="19"/>
        <v>0</v>
      </c>
      <c r="BL21" s="222">
        <f t="shared" si="19"/>
        <v>0</v>
      </c>
      <c r="BM21" s="222">
        <f t="shared" si="19"/>
        <v>2693.0099999999998</v>
      </c>
      <c r="BN21" s="223"/>
      <c r="BO21" s="222"/>
      <c r="BP21" s="222"/>
      <c r="BQ21" s="224"/>
      <c r="BR21" s="224"/>
      <c r="BS21" s="223"/>
      <c r="BT21" s="225"/>
    </row>
    <row r="22" spans="1:72" s="22" customFormat="1" ht="152.2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20"/>
      <c r="L22" s="20"/>
      <c r="M22" s="20"/>
      <c r="N22" s="20"/>
      <c r="O22" s="20"/>
      <c r="P22" s="29"/>
      <c r="Q22" s="29"/>
      <c r="R22" s="29"/>
      <c r="S22" s="29"/>
      <c r="T22" s="29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182"/>
      <c r="AL22" s="21"/>
      <c r="AM22" s="21"/>
      <c r="AN22" s="21"/>
      <c r="AO22" s="21"/>
      <c r="AP22" s="21"/>
      <c r="AQ22" s="21"/>
      <c r="AR22" s="21"/>
      <c r="AS22" s="182"/>
      <c r="AT22" s="21"/>
      <c r="AU22" s="21"/>
      <c r="AV22" s="21"/>
      <c r="AW22" s="21"/>
      <c r="AX22" s="21"/>
      <c r="AY22" s="21"/>
      <c r="AZ22" s="21"/>
      <c r="BA22" s="21"/>
      <c r="BB22" s="21"/>
      <c r="BC22" s="194"/>
      <c r="BD22" s="21"/>
      <c r="BE22" s="20"/>
      <c r="BF22" s="21"/>
      <c r="BG22" s="20"/>
      <c r="BH22" s="23"/>
      <c r="BI22" s="23"/>
      <c r="BJ22" s="21"/>
      <c r="BK22" s="21"/>
      <c r="BL22" s="21"/>
      <c r="BM22" s="182"/>
      <c r="BN22" s="24"/>
      <c r="BO22" s="21"/>
      <c r="BP22" s="21"/>
      <c r="BQ22" s="23"/>
      <c r="BR22" s="23"/>
      <c r="BS22" s="24"/>
      <c r="BT22" s="25"/>
    </row>
    <row r="23" spans="1:72" s="22" customFormat="1" ht="232.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194"/>
      <c r="L23" s="194"/>
      <c r="M23" s="194"/>
      <c r="N23" s="182"/>
      <c r="O23" s="182"/>
      <c r="P23" s="182"/>
      <c r="Q23" s="182"/>
      <c r="R23" s="182"/>
      <c r="S23" s="182"/>
      <c r="T23" s="182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182"/>
      <c r="AL23" s="21"/>
      <c r="AM23" s="21"/>
      <c r="AN23" s="21"/>
      <c r="AO23" s="21"/>
      <c r="AP23" s="21"/>
      <c r="AQ23" s="21"/>
      <c r="AR23" s="21"/>
      <c r="AS23" s="182"/>
      <c r="AT23" s="21"/>
      <c r="AU23" s="21"/>
      <c r="AV23" s="21"/>
      <c r="AW23" s="21"/>
      <c r="AX23" s="21"/>
      <c r="AY23" s="21"/>
      <c r="AZ23" s="21"/>
      <c r="BA23" s="20"/>
      <c r="BB23" s="29"/>
      <c r="BC23" s="194"/>
      <c r="BD23" s="182"/>
      <c r="BE23" s="29"/>
      <c r="BF23" s="21"/>
      <c r="BG23" s="20"/>
      <c r="BH23" s="23"/>
      <c r="BI23" s="23"/>
      <c r="BJ23" s="21"/>
      <c r="BK23" s="21"/>
      <c r="BL23" s="21"/>
      <c r="BM23" s="182"/>
      <c r="BN23" s="24"/>
      <c r="BO23" s="21"/>
      <c r="BP23" s="21"/>
      <c r="BQ23" s="23"/>
      <c r="BR23" s="23"/>
      <c r="BS23" s="24"/>
      <c r="BT23" s="25"/>
    </row>
    <row r="24" spans="1:72" s="22" customFormat="1" ht="132.75" customHeight="1" x14ac:dyDescent="0.25">
      <c r="A24" s="17"/>
      <c r="B24" s="18"/>
      <c r="C24" s="19"/>
      <c r="D24" s="19"/>
      <c r="E24" s="20"/>
      <c r="F24" s="18"/>
      <c r="G24" s="18"/>
      <c r="H24" s="18"/>
      <c r="I24" s="18"/>
      <c r="J24" s="18"/>
      <c r="K24" s="194"/>
      <c r="L24" s="194"/>
      <c r="M24" s="194"/>
      <c r="N24" s="182"/>
      <c r="O24" s="182"/>
      <c r="P24" s="182"/>
      <c r="Q24" s="182"/>
      <c r="R24" s="182"/>
      <c r="S24" s="182"/>
      <c r="T24" s="182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182"/>
      <c r="AL24" s="21"/>
      <c r="AM24" s="21"/>
      <c r="AN24" s="21"/>
      <c r="AO24" s="21"/>
      <c r="AP24" s="21"/>
      <c r="AQ24" s="21"/>
      <c r="AR24" s="21"/>
      <c r="AS24" s="182"/>
      <c r="AT24" s="21"/>
      <c r="AU24" s="21"/>
      <c r="AV24" s="21"/>
      <c r="AW24" s="21"/>
      <c r="AX24" s="21"/>
      <c r="AY24" s="21"/>
      <c r="AZ24" s="21"/>
      <c r="BA24" s="20"/>
      <c r="BB24" s="29"/>
      <c r="BC24" s="194"/>
      <c r="BD24" s="29"/>
      <c r="BE24" s="29"/>
      <c r="BF24" s="21"/>
      <c r="BG24" s="20"/>
      <c r="BH24" s="23"/>
      <c r="BI24" s="23"/>
      <c r="BJ24" s="21"/>
      <c r="BK24" s="21"/>
      <c r="BL24" s="21"/>
      <c r="BM24" s="182"/>
      <c r="BN24" s="24"/>
      <c r="BO24" s="21"/>
      <c r="BP24" s="21"/>
      <c r="BQ24" s="23"/>
      <c r="BR24" s="23"/>
      <c r="BS24" s="24"/>
      <c r="BT24" s="25"/>
    </row>
    <row r="25" spans="1:72" s="22" customFormat="1" ht="232.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20"/>
      <c r="L25" s="20"/>
      <c r="M25" s="20"/>
      <c r="N25" s="29"/>
      <c r="O25" s="29"/>
      <c r="P25" s="29"/>
      <c r="Q25" s="29"/>
      <c r="R25" s="29"/>
      <c r="S25" s="29"/>
      <c r="T25" s="29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182"/>
      <c r="AL25" s="21"/>
      <c r="AM25" s="21"/>
      <c r="AN25" s="21"/>
      <c r="AO25" s="21"/>
      <c r="AP25" s="21"/>
      <c r="AQ25" s="21"/>
      <c r="AR25" s="21"/>
      <c r="AS25" s="182"/>
      <c r="AT25" s="21"/>
      <c r="AU25" s="21"/>
      <c r="AV25" s="21"/>
      <c r="AW25" s="21"/>
      <c r="AX25" s="21"/>
      <c r="AY25" s="21"/>
      <c r="AZ25" s="21"/>
      <c r="BA25" s="20"/>
      <c r="BB25" s="29"/>
      <c r="BC25" s="194"/>
      <c r="BD25" s="29"/>
      <c r="BE25" s="29"/>
      <c r="BF25" s="21"/>
      <c r="BG25" s="20"/>
      <c r="BH25" s="23"/>
      <c r="BI25" s="23"/>
      <c r="BJ25" s="21"/>
      <c r="BK25" s="21"/>
      <c r="BL25" s="21"/>
      <c r="BM25" s="182"/>
      <c r="BN25" s="24"/>
      <c r="BO25" s="21"/>
      <c r="BP25" s="21"/>
      <c r="BQ25" s="23"/>
      <c r="BR25" s="23"/>
      <c r="BS25" s="24"/>
      <c r="BT25" s="25"/>
    </row>
    <row r="26" spans="1:72" s="22" customFormat="1" ht="140.2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20"/>
      <c r="L26" s="20"/>
      <c r="M26" s="20"/>
      <c r="N26" s="29"/>
      <c r="O26" s="29"/>
      <c r="P26" s="29"/>
      <c r="Q26" s="29"/>
      <c r="R26" s="29"/>
      <c r="S26" s="29"/>
      <c r="T26" s="29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82"/>
      <c r="AL26" s="21"/>
      <c r="AM26" s="21"/>
      <c r="AN26" s="21"/>
      <c r="AO26" s="21"/>
      <c r="AP26" s="21"/>
      <c r="AQ26" s="21"/>
      <c r="AR26" s="21"/>
      <c r="AS26" s="182"/>
      <c r="AT26" s="21"/>
      <c r="AU26" s="21"/>
      <c r="AV26" s="21"/>
      <c r="AW26" s="21"/>
      <c r="AX26" s="21"/>
      <c r="AY26" s="21"/>
      <c r="AZ26" s="21"/>
      <c r="BA26" s="20"/>
      <c r="BB26" s="29"/>
      <c r="BC26" s="194"/>
      <c r="BD26" s="29"/>
      <c r="BE26" s="29"/>
      <c r="BF26" s="21"/>
      <c r="BG26" s="20"/>
      <c r="BH26" s="23"/>
      <c r="BI26" s="23"/>
      <c r="BJ26" s="21"/>
      <c r="BK26" s="21"/>
      <c r="BL26" s="21"/>
      <c r="BM26" s="182"/>
      <c r="BN26" s="24"/>
      <c r="BO26" s="21"/>
      <c r="BP26" s="21"/>
      <c r="BQ26" s="23"/>
      <c r="BR26" s="23"/>
      <c r="BS26" s="24"/>
      <c r="BT26" s="25"/>
    </row>
    <row r="27" spans="1:72" s="22" customFormat="1" ht="232.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20"/>
      <c r="L27" s="20"/>
      <c r="M27" s="29"/>
      <c r="N27" s="29"/>
      <c r="O27" s="29"/>
      <c r="P27" s="29"/>
      <c r="Q27" s="29"/>
      <c r="R27" s="29"/>
      <c r="S27" s="29"/>
      <c r="T27" s="29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182"/>
      <c r="AL27" s="21"/>
      <c r="AM27" s="21"/>
      <c r="AN27" s="21"/>
      <c r="AO27" s="21"/>
      <c r="AP27" s="21"/>
      <c r="AQ27" s="21"/>
      <c r="AR27" s="21"/>
      <c r="AS27" s="182"/>
      <c r="AT27" s="21"/>
      <c r="AU27" s="21"/>
      <c r="AV27" s="21"/>
      <c r="AW27" s="21"/>
      <c r="AX27" s="21"/>
      <c r="AY27" s="21"/>
      <c r="AZ27" s="21"/>
      <c r="BA27" s="20"/>
      <c r="BB27" s="29"/>
      <c r="BC27" s="194"/>
      <c r="BD27" s="29"/>
      <c r="BE27" s="29"/>
      <c r="BF27" s="21"/>
      <c r="BG27" s="20"/>
      <c r="BH27" s="23"/>
      <c r="BI27" s="23"/>
      <c r="BJ27" s="21"/>
      <c r="BK27" s="21"/>
      <c r="BL27" s="21"/>
      <c r="BM27" s="182"/>
      <c r="BN27" s="24"/>
      <c r="BO27" s="21"/>
      <c r="BP27" s="21"/>
      <c r="BQ27" s="23"/>
      <c r="BR27" s="23"/>
      <c r="BS27" s="24"/>
      <c r="BT27" s="25"/>
    </row>
    <row r="28" spans="1:72" s="22" customFormat="1" ht="142.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20"/>
      <c r="L28" s="20"/>
      <c r="M28" s="29"/>
      <c r="N28" s="29"/>
      <c r="O28" s="29"/>
      <c r="P28" s="29"/>
      <c r="Q28" s="29"/>
      <c r="R28" s="29"/>
      <c r="S28" s="29"/>
      <c r="T28" s="29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182"/>
      <c r="AL28" s="21"/>
      <c r="AM28" s="21"/>
      <c r="AN28" s="21"/>
      <c r="AO28" s="21"/>
      <c r="AP28" s="21"/>
      <c r="AQ28" s="21"/>
      <c r="AR28" s="21"/>
      <c r="AS28" s="182"/>
      <c r="AT28" s="21"/>
      <c r="AU28" s="21"/>
      <c r="AV28" s="21"/>
      <c r="AW28" s="21"/>
      <c r="AX28" s="21"/>
      <c r="AY28" s="21"/>
      <c r="AZ28" s="21"/>
      <c r="BA28" s="20"/>
      <c r="BB28" s="29"/>
      <c r="BC28" s="194"/>
      <c r="BD28" s="29"/>
      <c r="BE28" s="29"/>
      <c r="BF28" s="21"/>
      <c r="BG28" s="20"/>
      <c r="BH28" s="23"/>
      <c r="BI28" s="23"/>
      <c r="BJ28" s="21"/>
      <c r="BK28" s="21"/>
      <c r="BL28" s="21"/>
      <c r="BM28" s="182"/>
      <c r="BN28" s="24"/>
      <c r="BO28" s="21"/>
      <c r="BP28" s="21"/>
      <c r="BQ28" s="23"/>
      <c r="BR28" s="23"/>
      <c r="BS28" s="24"/>
      <c r="BT28" s="25"/>
    </row>
    <row r="29" spans="1:72" s="22" customFormat="1" ht="232.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20"/>
      <c r="L29" s="20"/>
      <c r="M29" s="20"/>
      <c r="N29" s="29"/>
      <c r="O29" s="29"/>
      <c r="P29" s="29"/>
      <c r="Q29" s="29"/>
      <c r="R29" s="29"/>
      <c r="S29" s="29"/>
      <c r="T29" s="29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182"/>
      <c r="AL29" s="21"/>
      <c r="AM29" s="21"/>
      <c r="AN29" s="21"/>
      <c r="AO29" s="21"/>
      <c r="AP29" s="21"/>
      <c r="AQ29" s="21"/>
      <c r="AR29" s="21"/>
      <c r="AS29" s="182"/>
      <c r="AT29" s="21"/>
      <c r="AU29" s="21"/>
      <c r="AV29" s="21"/>
      <c r="AW29" s="21"/>
      <c r="AX29" s="21"/>
      <c r="AY29" s="21"/>
      <c r="AZ29" s="21"/>
      <c r="BA29" s="21"/>
      <c r="BB29" s="21"/>
      <c r="BC29" s="194"/>
      <c r="BD29" s="21"/>
      <c r="BE29" s="20"/>
      <c r="BF29" s="21"/>
      <c r="BG29" s="20"/>
      <c r="BH29" s="23"/>
      <c r="BI29" s="23"/>
      <c r="BJ29" s="21"/>
      <c r="BK29" s="21"/>
      <c r="BL29" s="21"/>
      <c r="BM29" s="182"/>
      <c r="BN29" s="24"/>
      <c r="BO29" s="21"/>
      <c r="BP29" s="21"/>
      <c r="BQ29" s="23"/>
      <c r="BR29" s="23"/>
      <c r="BS29" s="24"/>
      <c r="BT29" s="25"/>
    </row>
    <row r="30" spans="1:72" s="22" customFormat="1" ht="289.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194"/>
      <c r="L30" s="194"/>
      <c r="M30" s="194"/>
      <c r="N30" s="183"/>
      <c r="O30" s="183"/>
      <c r="P30" s="183"/>
      <c r="Q30" s="183"/>
      <c r="R30" s="183"/>
      <c r="S30" s="183"/>
      <c r="T30" s="183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182"/>
      <c r="AF30" s="182"/>
      <c r="AG30" s="182"/>
      <c r="AH30" s="20"/>
      <c r="AI30" s="21"/>
      <c r="AJ30" s="21"/>
      <c r="AK30" s="182"/>
      <c r="AL30" s="20"/>
      <c r="AM30" s="21"/>
      <c r="AN30" s="21"/>
      <c r="AO30" s="21"/>
      <c r="AP30" s="21"/>
      <c r="AQ30" s="21"/>
      <c r="AR30" s="21"/>
      <c r="AS30" s="182"/>
      <c r="AT30" s="21"/>
      <c r="AU30" s="21"/>
      <c r="AV30" s="21"/>
      <c r="AW30" s="21"/>
      <c r="AX30" s="21"/>
      <c r="AY30" s="21"/>
      <c r="AZ30" s="21"/>
      <c r="BA30" s="21"/>
      <c r="BB30" s="21"/>
      <c r="BC30" s="194"/>
      <c r="BD30" s="21"/>
      <c r="BE30" s="20"/>
      <c r="BF30" s="21"/>
      <c r="BG30" s="20"/>
      <c r="BH30" s="23"/>
      <c r="BI30" s="23"/>
      <c r="BJ30" s="21"/>
      <c r="BK30" s="21"/>
      <c r="BL30" s="21"/>
      <c r="BM30" s="182"/>
      <c r="BN30" s="24"/>
      <c r="BO30" s="21"/>
      <c r="BP30" s="21"/>
      <c r="BQ30" s="23"/>
      <c r="BR30" s="23"/>
      <c r="BS30" s="24"/>
      <c r="BT30" s="25"/>
    </row>
    <row r="31" spans="1:72" s="22" customFormat="1" ht="156.7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20"/>
      <c r="L31" s="20"/>
      <c r="M31" s="20"/>
      <c r="N31" s="23"/>
      <c r="O31" s="20"/>
      <c r="P31" s="23"/>
      <c r="Q31" s="23"/>
      <c r="R31" s="23"/>
      <c r="S31" s="23"/>
      <c r="T31" s="23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182"/>
      <c r="AL31" s="21"/>
      <c r="AM31" s="21"/>
      <c r="AN31" s="21"/>
      <c r="AO31" s="21"/>
      <c r="AP31" s="21"/>
      <c r="AQ31" s="21"/>
      <c r="AR31" s="21"/>
      <c r="AS31" s="182"/>
      <c r="AT31" s="21"/>
      <c r="AU31" s="21"/>
      <c r="AV31" s="21"/>
      <c r="AW31" s="21"/>
      <c r="AX31" s="21"/>
      <c r="AY31" s="21"/>
      <c r="AZ31" s="21"/>
      <c r="BA31" s="21"/>
      <c r="BB31" s="21"/>
      <c r="BC31" s="194"/>
      <c r="BD31" s="21"/>
      <c r="BE31" s="20"/>
      <c r="BF31" s="21"/>
      <c r="BG31" s="20"/>
      <c r="BH31" s="23"/>
      <c r="BI31" s="23"/>
      <c r="BJ31" s="21"/>
      <c r="BK31" s="21"/>
      <c r="BL31" s="21"/>
      <c r="BM31" s="182"/>
      <c r="BN31" s="24"/>
      <c r="BO31" s="21"/>
      <c r="BP31" s="21"/>
      <c r="BQ31" s="23"/>
      <c r="BR31" s="23"/>
      <c r="BS31" s="24"/>
      <c r="BT31" s="25"/>
    </row>
    <row r="32" spans="1:72" s="22" customFormat="1" ht="156.7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20"/>
      <c r="L32" s="20"/>
      <c r="M32" s="20"/>
      <c r="N32" s="23"/>
      <c r="O32" s="20"/>
      <c r="P32" s="23"/>
      <c r="Q32" s="23"/>
      <c r="R32" s="23"/>
      <c r="S32" s="23"/>
      <c r="T32" s="23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182"/>
      <c r="AL32" s="21"/>
      <c r="AM32" s="21"/>
      <c r="AN32" s="21"/>
      <c r="AO32" s="21"/>
      <c r="AP32" s="21"/>
      <c r="AQ32" s="21"/>
      <c r="AR32" s="21"/>
      <c r="AS32" s="182"/>
      <c r="AT32" s="21"/>
      <c r="AU32" s="21"/>
      <c r="AV32" s="21"/>
      <c r="AW32" s="21"/>
      <c r="AX32" s="21"/>
      <c r="AY32" s="21"/>
      <c r="AZ32" s="21"/>
      <c r="BA32" s="21"/>
      <c r="BB32" s="21"/>
      <c r="BC32" s="194"/>
      <c r="BD32" s="21"/>
      <c r="BE32" s="20"/>
      <c r="BF32" s="21"/>
      <c r="BG32" s="20"/>
      <c r="BH32" s="23"/>
      <c r="BI32" s="23"/>
      <c r="BJ32" s="21"/>
      <c r="BK32" s="21"/>
      <c r="BL32" s="21"/>
      <c r="BM32" s="182"/>
      <c r="BN32" s="24"/>
      <c r="BO32" s="21"/>
      <c r="BP32" s="21"/>
      <c r="BQ32" s="23"/>
      <c r="BR32" s="23"/>
      <c r="BS32" s="24"/>
      <c r="BT32" s="25"/>
    </row>
    <row r="33" spans="1:72" s="22" customFormat="1" ht="347.2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20"/>
      <c r="L33" s="20"/>
      <c r="M33" s="20"/>
      <c r="N33" s="23"/>
      <c r="O33" s="23"/>
      <c r="P33" s="23"/>
      <c r="Q33" s="23"/>
      <c r="R33" s="23"/>
      <c r="S33" s="23"/>
      <c r="T33" s="23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1"/>
      <c r="AK33" s="182"/>
      <c r="AL33" s="20"/>
      <c r="AM33" s="20"/>
      <c r="AN33" s="21"/>
      <c r="AO33" s="21"/>
      <c r="AP33" s="21"/>
      <c r="AQ33" s="21"/>
      <c r="AR33" s="21"/>
      <c r="AS33" s="194"/>
      <c r="AT33" s="21"/>
      <c r="AU33" s="21"/>
      <c r="AV33" s="21"/>
      <c r="AW33" s="21"/>
      <c r="AX33" s="21"/>
      <c r="AY33" s="21"/>
      <c r="AZ33" s="21"/>
      <c r="BA33" s="21"/>
      <c r="BB33" s="21"/>
      <c r="BC33" s="194"/>
      <c r="BD33" s="21"/>
      <c r="BE33" s="20"/>
      <c r="BF33" s="21"/>
      <c r="BG33" s="20"/>
      <c r="BH33" s="23"/>
      <c r="BI33" s="23"/>
      <c r="BJ33" s="21"/>
      <c r="BK33" s="21"/>
      <c r="BL33" s="21"/>
      <c r="BM33" s="182"/>
      <c r="BN33" s="24"/>
      <c r="BO33" s="21"/>
      <c r="BP33" s="21"/>
      <c r="BQ33" s="23"/>
      <c r="BR33" s="23"/>
      <c r="BS33" s="24"/>
      <c r="BT33" s="25"/>
    </row>
    <row r="34" spans="1:72" s="22" customFormat="1" ht="129.7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20"/>
      <c r="L34" s="20"/>
      <c r="M34" s="20"/>
      <c r="N34" s="23"/>
      <c r="O34" s="20"/>
      <c r="P34" s="23"/>
      <c r="Q34" s="23"/>
      <c r="R34" s="23"/>
      <c r="S34" s="23"/>
      <c r="T34" s="23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0"/>
      <c r="AH34" s="21"/>
      <c r="AI34" s="20"/>
      <c r="AJ34" s="21"/>
      <c r="AK34" s="194"/>
      <c r="AL34" s="21"/>
      <c r="AM34" s="20"/>
      <c r="AN34" s="21"/>
      <c r="AO34" s="21"/>
      <c r="AP34" s="21"/>
      <c r="AQ34" s="21"/>
      <c r="AR34" s="21"/>
      <c r="AS34" s="194"/>
      <c r="AT34" s="21"/>
      <c r="AU34" s="21"/>
      <c r="AV34" s="21"/>
      <c r="AW34" s="21"/>
      <c r="AX34" s="21"/>
      <c r="AY34" s="21"/>
      <c r="AZ34" s="21"/>
      <c r="BA34" s="21"/>
      <c r="BB34" s="21"/>
      <c r="BC34" s="194"/>
      <c r="BD34" s="182"/>
      <c r="BE34" s="20"/>
      <c r="BF34" s="21"/>
      <c r="BG34" s="20"/>
      <c r="BH34" s="23"/>
      <c r="BI34" s="23"/>
      <c r="BJ34" s="21"/>
      <c r="BK34" s="21"/>
      <c r="BL34" s="21"/>
      <c r="BM34" s="182"/>
      <c r="BN34" s="24"/>
      <c r="BO34" s="21"/>
      <c r="BP34" s="21"/>
      <c r="BQ34" s="23"/>
      <c r="BR34" s="23"/>
      <c r="BS34" s="24"/>
      <c r="BT34" s="25"/>
    </row>
    <row r="35" spans="1:72" s="22" customFormat="1" ht="129.7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20"/>
      <c r="L35" s="20"/>
      <c r="M35" s="20"/>
      <c r="N35" s="23"/>
      <c r="O35" s="20"/>
      <c r="P35" s="23"/>
      <c r="Q35" s="23"/>
      <c r="R35" s="23"/>
      <c r="S35" s="23"/>
      <c r="T35" s="23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0"/>
      <c r="AH35" s="21"/>
      <c r="AI35" s="20"/>
      <c r="AJ35" s="21"/>
      <c r="AK35" s="194"/>
      <c r="AL35" s="21"/>
      <c r="AM35" s="20"/>
      <c r="AN35" s="21"/>
      <c r="AO35" s="21"/>
      <c r="AP35" s="21"/>
      <c r="AQ35" s="21"/>
      <c r="AR35" s="21"/>
      <c r="AS35" s="194"/>
      <c r="AT35" s="21"/>
      <c r="AU35" s="21"/>
      <c r="AV35" s="21"/>
      <c r="AW35" s="21"/>
      <c r="AX35" s="21"/>
      <c r="AY35" s="21"/>
      <c r="AZ35" s="21"/>
      <c r="BA35" s="21"/>
      <c r="BB35" s="21"/>
      <c r="BC35" s="194"/>
      <c r="BD35" s="182"/>
      <c r="BE35" s="20"/>
      <c r="BF35" s="21"/>
      <c r="BG35" s="20"/>
      <c r="BH35" s="23"/>
      <c r="BI35" s="23"/>
      <c r="BJ35" s="21"/>
      <c r="BK35" s="21"/>
      <c r="BL35" s="21"/>
      <c r="BM35" s="182"/>
      <c r="BN35" s="24"/>
      <c r="BO35" s="21"/>
      <c r="BP35" s="21"/>
      <c r="BQ35" s="23"/>
      <c r="BR35" s="23"/>
      <c r="BS35" s="24"/>
      <c r="BT35" s="25"/>
    </row>
    <row r="36" spans="1:72" s="22" customFormat="1" ht="409.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20"/>
      <c r="L36" s="20"/>
      <c r="M36" s="20"/>
      <c r="N36" s="29"/>
      <c r="O36" s="29"/>
      <c r="P36" s="29"/>
      <c r="Q36" s="29"/>
      <c r="R36" s="29"/>
      <c r="S36" s="29"/>
      <c r="T36" s="29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0"/>
      <c r="AH36" s="20"/>
      <c r="AI36" s="20"/>
      <c r="AJ36" s="21"/>
      <c r="AK36" s="194"/>
      <c r="AL36" s="20"/>
      <c r="AM36" s="20"/>
      <c r="AN36" s="21"/>
      <c r="AO36" s="21"/>
      <c r="AP36" s="21"/>
      <c r="AQ36" s="21"/>
      <c r="AR36" s="21"/>
      <c r="AS36" s="194"/>
      <c r="AT36" s="20"/>
      <c r="AU36" s="21"/>
      <c r="AV36" s="21"/>
      <c r="AW36" s="21"/>
      <c r="AX36" s="21"/>
      <c r="AY36" s="21"/>
      <c r="AZ36" s="21"/>
      <c r="BA36" s="21"/>
      <c r="BB36" s="21"/>
      <c r="BC36" s="194"/>
      <c r="BD36" s="20"/>
      <c r="BE36" s="20"/>
      <c r="BF36" s="21"/>
      <c r="BG36" s="20"/>
      <c r="BH36" s="23"/>
      <c r="BI36" s="23"/>
      <c r="BJ36" s="21"/>
      <c r="BK36" s="21"/>
      <c r="BL36" s="21"/>
      <c r="BM36" s="182"/>
      <c r="BN36" s="24"/>
      <c r="BO36" s="21"/>
      <c r="BP36" s="21"/>
      <c r="BQ36" s="23"/>
      <c r="BR36" s="23"/>
      <c r="BS36" s="24"/>
      <c r="BT36" s="25"/>
    </row>
    <row r="37" spans="1:72" s="22" customFormat="1" ht="134.2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20"/>
      <c r="L37" s="20"/>
      <c r="M37" s="21"/>
      <c r="N37" s="20"/>
      <c r="O37" s="20"/>
      <c r="P37" s="20"/>
      <c r="Q37" s="20"/>
      <c r="R37" s="20"/>
      <c r="S37" s="20"/>
      <c r="T37" s="20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182"/>
      <c r="AL37" s="21"/>
      <c r="AM37" s="21"/>
      <c r="AN37" s="21"/>
      <c r="AO37" s="21"/>
      <c r="AP37" s="21"/>
      <c r="AQ37" s="21"/>
      <c r="AR37" s="21"/>
      <c r="AS37" s="194"/>
      <c r="AT37" s="23"/>
      <c r="AU37" s="21"/>
      <c r="AV37" s="21"/>
      <c r="AW37" s="21"/>
      <c r="AX37" s="21"/>
      <c r="AY37" s="21"/>
      <c r="AZ37" s="21"/>
      <c r="BA37" s="21"/>
      <c r="BB37" s="21"/>
      <c r="BC37" s="194"/>
      <c r="BD37" s="182"/>
      <c r="BE37" s="20"/>
      <c r="BF37" s="21"/>
      <c r="BG37" s="20"/>
      <c r="BH37" s="23"/>
      <c r="BI37" s="23"/>
      <c r="BJ37" s="21"/>
      <c r="BK37" s="21"/>
      <c r="BL37" s="21"/>
      <c r="BM37" s="182"/>
      <c r="BN37" s="24"/>
      <c r="BO37" s="21"/>
      <c r="BP37" s="21"/>
      <c r="BQ37" s="23"/>
      <c r="BR37" s="23"/>
      <c r="BS37" s="24"/>
      <c r="BT37" s="25"/>
    </row>
    <row r="38" spans="1:72" s="22" customFormat="1" ht="134.2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182"/>
      <c r="AL38" s="21"/>
      <c r="AM38" s="21"/>
      <c r="AN38" s="21"/>
      <c r="AO38" s="21"/>
      <c r="AP38" s="21"/>
      <c r="AQ38" s="21"/>
      <c r="AR38" s="21"/>
      <c r="AS38" s="194"/>
      <c r="AT38" s="23"/>
      <c r="AU38" s="21"/>
      <c r="AV38" s="21"/>
      <c r="AW38" s="21"/>
      <c r="AX38" s="21"/>
      <c r="AY38" s="21"/>
      <c r="AZ38" s="21"/>
      <c r="BA38" s="21"/>
      <c r="BB38" s="21"/>
      <c r="BC38" s="194"/>
      <c r="BD38" s="182"/>
      <c r="BE38" s="20"/>
      <c r="BF38" s="21"/>
      <c r="BG38" s="20"/>
      <c r="BH38" s="23"/>
      <c r="BI38" s="23"/>
      <c r="BJ38" s="21"/>
      <c r="BK38" s="21"/>
      <c r="BL38" s="21"/>
      <c r="BM38" s="182"/>
      <c r="BN38" s="24"/>
      <c r="BO38" s="21"/>
      <c r="BP38" s="21"/>
      <c r="BQ38" s="23"/>
      <c r="BR38" s="23"/>
      <c r="BS38" s="24"/>
      <c r="BT38" s="25"/>
    </row>
    <row r="39" spans="1:72" s="22" customFormat="1" ht="134.2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182"/>
      <c r="AL39" s="21"/>
      <c r="AM39" s="21"/>
      <c r="AN39" s="21"/>
      <c r="AO39" s="21"/>
      <c r="AP39" s="21"/>
      <c r="AQ39" s="21"/>
      <c r="AR39" s="21"/>
      <c r="AS39" s="194"/>
      <c r="AT39" s="23"/>
      <c r="AU39" s="21"/>
      <c r="AV39" s="21"/>
      <c r="AW39" s="21"/>
      <c r="AX39" s="21"/>
      <c r="AY39" s="21"/>
      <c r="AZ39" s="21"/>
      <c r="BA39" s="21"/>
      <c r="BB39" s="21"/>
      <c r="BC39" s="194"/>
      <c r="BD39" s="182"/>
      <c r="BE39" s="20"/>
      <c r="BF39" s="21"/>
      <c r="BG39" s="20"/>
      <c r="BH39" s="23"/>
      <c r="BI39" s="23"/>
      <c r="BJ39" s="21"/>
      <c r="BK39" s="21"/>
      <c r="BL39" s="21"/>
      <c r="BM39" s="182"/>
      <c r="BN39" s="24"/>
      <c r="BO39" s="21"/>
      <c r="BP39" s="21"/>
      <c r="BQ39" s="23"/>
      <c r="BR39" s="23"/>
      <c r="BS39" s="24"/>
      <c r="BT39" s="25"/>
    </row>
    <row r="40" spans="1:72" s="22" customFormat="1" ht="134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182"/>
      <c r="AL40" s="21"/>
      <c r="AM40" s="21"/>
      <c r="AN40" s="21"/>
      <c r="AO40" s="21"/>
      <c r="AP40" s="21"/>
      <c r="AQ40" s="21"/>
      <c r="AR40" s="21"/>
      <c r="AS40" s="194"/>
      <c r="AT40" s="23"/>
      <c r="AU40" s="21"/>
      <c r="AV40" s="21"/>
      <c r="AW40" s="21"/>
      <c r="AX40" s="21"/>
      <c r="AY40" s="21"/>
      <c r="AZ40" s="21"/>
      <c r="BA40" s="21"/>
      <c r="BB40" s="21"/>
      <c r="BC40" s="194"/>
      <c r="BD40" s="182"/>
      <c r="BE40" s="20"/>
      <c r="BF40" s="21"/>
      <c r="BG40" s="20"/>
      <c r="BH40" s="23"/>
      <c r="BI40" s="23"/>
      <c r="BJ40" s="21"/>
      <c r="BK40" s="21"/>
      <c r="BL40" s="21"/>
      <c r="BM40" s="182"/>
      <c r="BN40" s="24"/>
      <c r="BO40" s="21"/>
      <c r="BP40" s="21"/>
      <c r="BQ40" s="23"/>
      <c r="BR40" s="23"/>
      <c r="BS40" s="24"/>
      <c r="BT40" s="25"/>
    </row>
    <row r="41" spans="1:72" s="22" customFormat="1" ht="216.7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20"/>
      <c r="L41" s="20"/>
      <c r="M41" s="20"/>
      <c r="N41" s="23"/>
      <c r="O41" s="23"/>
      <c r="P41" s="23"/>
      <c r="Q41" s="23"/>
      <c r="R41" s="23"/>
      <c r="S41" s="23"/>
      <c r="T41" s="23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182"/>
      <c r="AL41" s="21"/>
      <c r="AM41" s="21"/>
      <c r="AN41" s="21"/>
      <c r="AO41" s="21"/>
      <c r="AP41" s="21"/>
      <c r="AQ41" s="21"/>
      <c r="AR41" s="21"/>
      <c r="AS41" s="194"/>
      <c r="AT41" s="23"/>
      <c r="AU41" s="21"/>
      <c r="AV41" s="21"/>
      <c r="AW41" s="21"/>
      <c r="AX41" s="21"/>
      <c r="AY41" s="21"/>
      <c r="AZ41" s="21"/>
      <c r="BA41" s="21"/>
      <c r="BB41" s="21"/>
      <c r="BC41" s="194"/>
      <c r="BD41" s="182"/>
      <c r="BE41" s="20"/>
      <c r="BF41" s="21"/>
      <c r="BG41" s="20"/>
      <c r="BH41" s="29"/>
      <c r="BI41" s="23"/>
      <c r="BJ41" s="21"/>
      <c r="BK41" s="21"/>
      <c r="BL41" s="21"/>
      <c r="BM41" s="182"/>
      <c r="BN41" s="24"/>
      <c r="BO41" s="21"/>
      <c r="BP41" s="21"/>
      <c r="BQ41" s="23"/>
      <c r="BR41" s="23"/>
      <c r="BS41" s="24"/>
      <c r="BT41" s="25"/>
    </row>
    <row r="42" spans="1:72" s="22" customFormat="1" ht="149.2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20"/>
      <c r="L42" s="20"/>
      <c r="M42" s="20"/>
      <c r="N42" s="29"/>
      <c r="O42" s="29"/>
      <c r="P42" s="29"/>
      <c r="Q42" s="29"/>
      <c r="R42" s="29"/>
      <c r="S42" s="29"/>
      <c r="T42" s="29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182"/>
      <c r="AL42" s="21"/>
      <c r="AM42" s="21"/>
      <c r="AN42" s="21"/>
      <c r="AO42" s="21"/>
      <c r="AP42" s="21"/>
      <c r="AQ42" s="21"/>
      <c r="AR42" s="21"/>
      <c r="AS42" s="194"/>
      <c r="AT42" s="23"/>
      <c r="AU42" s="21"/>
      <c r="AV42" s="21"/>
      <c r="AW42" s="21"/>
      <c r="AX42" s="21"/>
      <c r="AY42" s="21"/>
      <c r="AZ42" s="21"/>
      <c r="BA42" s="21"/>
      <c r="BB42" s="21"/>
      <c r="BC42" s="194"/>
      <c r="BD42" s="182"/>
      <c r="BE42" s="20"/>
      <c r="BF42" s="21"/>
      <c r="BG42" s="20"/>
      <c r="BH42" s="23"/>
      <c r="BI42" s="23"/>
      <c r="BJ42" s="21"/>
      <c r="BK42" s="21"/>
      <c r="BL42" s="21"/>
      <c r="BM42" s="182"/>
      <c r="BN42" s="24"/>
      <c r="BO42" s="21"/>
      <c r="BP42" s="21"/>
      <c r="BQ42" s="23"/>
      <c r="BR42" s="23"/>
      <c r="BS42" s="24"/>
      <c r="BT42" s="25"/>
    </row>
    <row r="43" spans="1:72" s="22" customFormat="1" ht="149.2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20"/>
      <c r="L43" s="20"/>
      <c r="M43" s="20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182"/>
      <c r="AL43" s="21"/>
      <c r="AM43" s="21"/>
      <c r="AN43" s="21"/>
      <c r="AO43" s="21"/>
      <c r="AP43" s="21"/>
      <c r="AQ43" s="21"/>
      <c r="AR43" s="21"/>
      <c r="AS43" s="194"/>
      <c r="AT43" s="23"/>
      <c r="AU43" s="21"/>
      <c r="AV43" s="21"/>
      <c r="AW43" s="21"/>
      <c r="AX43" s="21"/>
      <c r="AY43" s="21"/>
      <c r="AZ43" s="21"/>
      <c r="BA43" s="21"/>
      <c r="BB43" s="21"/>
      <c r="BC43" s="194"/>
      <c r="BD43" s="182"/>
      <c r="BE43" s="20"/>
      <c r="BF43" s="21"/>
      <c r="BG43" s="20"/>
      <c r="BH43" s="23"/>
      <c r="BI43" s="23"/>
      <c r="BJ43" s="21"/>
      <c r="BK43" s="21"/>
      <c r="BL43" s="21"/>
      <c r="BM43" s="182"/>
      <c r="BN43" s="24"/>
      <c r="BO43" s="21"/>
      <c r="BP43" s="21"/>
      <c r="BQ43" s="23"/>
      <c r="BR43" s="23"/>
      <c r="BS43" s="24"/>
      <c r="BT43" s="25"/>
    </row>
    <row r="44" spans="1:72" s="22" customFormat="1" ht="216.7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182"/>
      <c r="AL44" s="21"/>
      <c r="AM44" s="21"/>
      <c r="AN44" s="21"/>
      <c r="AO44" s="21"/>
      <c r="AP44" s="21"/>
      <c r="AQ44" s="21"/>
      <c r="AR44" s="21"/>
      <c r="AS44" s="194"/>
      <c r="AT44" s="23"/>
      <c r="AU44" s="21"/>
      <c r="AV44" s="21"/>
      <c r="AW44" s="21"/>
      <c r="AX44" s="21"/>
      <c r="AY44" s="21"/>
      <c r="AZ44" s="21"/>
      <c r="BA44" s="21"/>
      <c r="BB44" s="21"/>
      <c r="BC44" s="194"/>
      <c r="BD44" s="183"/>
      <c r="BE44" s="23"/>
      <c r="BF44" s="21"/>
      <c r="BG44" s="20"/>
      <c r="BH44" s="23"/>
      <c r="BI44" s="23"/>
      <c r="BJ44" s="21"/>
      <c r="BK44" s="21"/>
      <c r="BL44" s="21"/>
      <c r="BM44" s="182"/>
      <c r="BN44" s="24"/>
      <c r="BO44" s="21"/>
      <c r="BP44" s="21"/>
      <c r="BQ44" s="23"/>
      <c r="BR44" s="23"/>
      <c r="BS44" s="24"/>
      <c r="BT44" s="25"/>
    </row>
    <row r="45" spans="1:72" s="22" customFormat="1" ht="204.7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20"/>
      <c r="L45" s="248"/>
      <c r="M45" s="20"/>
      <c r="N45" s="23"/>
      <c r="O45" s="23"/>
      <c r="P45" s="23"/>
      <c r="Q45" s="23"/>
      <c r="R45" s="23"/>
      <c r="S45" s="23"/>
      <c r="T45" s="23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182"/>
      <c r="AL45" s="21"/>
      <c r="AM45" s="21"/>
      <c r="AN45" s="21"/>
      <c r="AO45" s="21"/>
      <c r="AP45" s="21"/>
      <c r="AQ45" s="21"/>
      <c r="AR45" s="21"/>
      <c r="AS45" s="182"/>
      <c r="AT45" s="21"/>
      <c r="AU45" s="21"/>
      <c r="AV45" s="21"/>
      <c r="AW45" s="21"/>
      <c r="AX45" s="21"/>
      <c r="AY45" s="21"/>
      <c r="AZ45" s="21"/>
      <c r="BA45" s="21"/>
      <c r="BB45" s="21"/>
      <c r="BC45" s="182"/>
      <c r="BD45" s="182"/>
      <c r="BE45" s="21"/>
      <c r="BF45" s="21"/>
      <c r="BG45" s="20"/>
      <c r="BH45" s="23"/>
      <c r="BI45" s="23"/>
      <c r="BJ45" s="21"/>
      <c r="BK45" s="21"/>
      <c r="BL45" s="21"/>
      <c r="BM45" s="182"/>
      <c r="BN45" s="24"/>
      <c r="BO45" s="21"/>
      <c r="BP45" s="21"/>
      <c r="BQ45" s="23"/>
      <c r="BR45" s="23"/>
      <c r="BS45" s="24"/>
      <c r="BT45" s="25"/>
    </row>
    <row r="46" spans="1:72" s="22" customFormat="1" ht="319.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20"/>
      <c r="L46" s="249"/>
      <c r="M46" s="20"/>
      <c r="N46" s="23"/>
      <c r="O46" s="23"/>
      <c r="P46" s="23"/>
      <c r="Q46" s="23"/>
      <c r="R46" s="23"/>
      <c r="S46" s="23"/>
      <c r="T46" s="23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182"/>
      <c r="AL46" s="21"/>
      <c r="AM46" s="21"/>
      <c r="AN46" s="21"/>
      <c r="AO46" s="21"/>
      <c r="AP46" s="21"/>
      <c r="AQ46" s="21"/>
      <c r="AR46" s="21"/>
      <c r="AS46" s="182"/>
      <c r="AT46" s="21"/>
      <c r="AU46" s="21"/>
      <c r="AV46" s="21"/>
      <c r="AW46" s="21"/>
      <c r="AX46" s="21"/>
      <c r="AY46" s="21"/>
      <c r="AZ46" s="21"/>
      <c r="BA46" s="21"/>
      <c r="BB46" s="21"/>
      <c r="BC46" s="182"/>
      <c r="BD46" s="182"/>
      <c r="BE46" s="21"/>
      <c r="BF46" s="21"/>
      <c r="BG46" s="20"/>
      <c r="BH46" s="23"/>
      <c r="BI46" s="23"/>
      <c r="BJ46" s="21"/>
      <c r="BK46" s="21"/>
      <c r="BL46" s="21"/>
      <c r="BM46" s="182"/>
      <c r="BN46" s="24"/>
      <c r="BO46" s="21"/>
      <c r="BP46" s="21"/>
      <c r="BQ46" s="23"/>
      <c r="BR46" s="23"/>
      <c r="BS46" s="24"/>
      <c r="BT46" s="25"/>
    </row>
    <row r="47" spans="1:72" s="22" customFormat="1" ht="247.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20"/>
      <c r="L47" s="20"/>
      <c r="M47" s="20"/>
      <c r="N47" s="29"/>
      <c r="O47" s="29"/>
      <c r="P47" s="29"/>
      <c r="Q47" s="29"/>
      <c r="R47" s="29"/>
      <c r="S47" s="29"/>
      <c r="T47" s="29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182"/>
      <c r="AL47" s="21"/>
      <c r="AM47" s="21"/>
      <c r="AN47" s="21"/>
      <c r="AO47" s="21"/>
      <c r="AP47" s="21"/>
      <c r="AQ47" s="21"/>
      <c r="AR47" s="21"/>
      <c r="AS47" s="182"/>
      <c r="AT47" s="21"/>
      <c r="AU47" s="21"/>
      <c r="AV47" s="21"/>
      <c r="AW47" s="21"/>
      <c r="AX47" s="21"/>
      <c r="AY47" s="21"/>
      <c r="AZ47" s="21"/>
      <c r="BA47" s="21"/>
      <c r="BB47" s="21"/>
      <c r="BC47" s="194"/>
      <c r="BD47" s="29"/>
      <c r="BE47" s="29"/>
      <c r="BF47" s="21"/>
      <c r="BG47" s="20"/>
      <c r="BH47" s="23"/>
      <c r="BI47" s="23"/>
      <c r="BJ47" s="21"/>
      <c r="BK47" s="21"/>
      <c r="BL47" s="21"/>
      <c r="BM47" s="182"/>
      <c r="BN47" s="24"/>
      <c r="BO47" s="21"/>
      <c r="BP47" s="21"/>
      <c r="BQ47" s="23"/>
      <c r="BR47" s="23"/>
      <c r="BS47" s="24"/>
      <c r="BT47" s="25"/>
    </row>
    <row r="48" spans="1:72" s="22" customFormat="1" ht="140.2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182"/>
      <c r="AL48" s="21"/>
      <c r="AM48" s="21"/>
      <c r="AN48" s="21"/>
      <c r="AO48" s="21"/>
      <c r="AP48" s="21"/>
      <c r="AQ48" s="21"/>
      <c r="AR48" s="21"/>
      <c r="AS48" s="182"/>
      <c r="AT48" s="21"/>
      <c r="AU48" s="21"/>
      <c r="AV48" s="21"/>
      <c r="AW48" s="21"/>
      <c r="AX48" s="21"/>
      <c r="AY48" s="21"/>
      <c r="AZ48" s="21"/>
      <c r="BA48" s="21"/>
      <c r="BB48" s="21"/>
      <c r="BC48" s="182"/>
      <c r="BD48" s="182"/>
      <c r="BE48" s="21"/>
      <c r="BF48" s="21"/>
      <c r="BG48" s="20"/>
      <c r="BH48" s="23"/>
      <c r="BI48" s="23"/>
      <c r="BJ48" s="21"/>
      <c r="BK48" s="21"/>
      <c r="BL48" s="21"/>
      <c r="BM48" s="182"/>
      <c r="BN48" s="24"/>
      <c r="BO48" s="21"/>
      <c r="BP48" s="21"/>
      <c r="BQ48" s="23"/>
      <c r="BR48" s="23"/>
      <c r="BS48" s="24"/>
      <c r="BT48" s="25"/>
    </row>
    <row r="49" spans="1:72" s="22" customFormat="1" ht="246.7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20"/>
      <c r="L49" s="20"/>
      <c r="M49" s="20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0"/>
      <c r="AH49" s="23"/>
      <c r="AI49" s="23"/>
      <c r="AJ49" s="21"/>
      <c r="AK49" s="194"/>
      <c r="AL49" s="23"/>
      <c r="AM49" s="23"/>
      <c r="AN49" s="21"/>
      <c r="AO49" s="21"/>
      <c r="AP49" s="21"/>
      <c r="AQ49" s="21"/>
      <c r="AR49" s="21"/>
      <c r="AS49" s="194"/>
      <c r="AT49" s="23"/>
      <c r="AU49" s="21"/>
      <c r="AV49" s="21"/>
      <c r="AW49" s="21"/>
      <c r="AX49" s="21"/>
      <c r="AY49" s="21"/>
      <c r="AZ49" s="21"/>
      <c r="BA49" s="21"/>
      <c r="BB49" s="21"/>
      <c r="BC49" s="194"/>
      <c r="BD49" s="21"/>
      <c r="BE49" s="20"/>
      <c r="BF49" s="21"/>
      <c r="BG49" s="20"/>
      <c r="BH49" s="23"/>
      <c r="BI49" s="23"/>
      <c r="BJ49" s="21"/>
      <c r="BK49" s="21"/>
      <c r="BL49" s="21"/>
      <c r="BM49" s="182"/>
      <c r="BN49" s="24"/>
      <c r="BO49" s="21"/>
      <c r="BP49" s="21"/>
      <c r="BQ49" s="23"/>
      <c r="BR49" s="23"/>
      <c r="BS49" s="24"/>
      <c r="BT49" s="25"/>
    </row>
    <row r="50" spans="1:72" s="22" customFormat="1" ht="197.2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20"/>
      <c r="L50" s="20"/>
      <c r="M50" s="20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0"/>
      <c r="AH50" s="23"/>
      <c r="AI50" s="23"/>
      <c r="AJ50" s="21"/>
      <c r="AK50" s="194"/>
      <c r="AL50" s="23"/>
      <c r="AM50" s="23"/>
      <c r="AN50" s="21"/>
      <c r="AO50" s="21"/>
      <c r="AP50" s="21"/>
      <c r="AQ50" s="21"/>
      <c r="AR50" s="21"/>
      <c r="AS50" s="194"/>
      <c r="AT50" s="23"/>
      <c r="AU50" s="21"/>
      <c r="AV50" s="21"/>
      <c r="AW50" s="21"/>
      <c r="AX50" s="21"/>
      <c r="AY50" s="21"/>
      <c r="AZ50" s="21"/>
      <c r="BA50" s="21"/>
      <c r="BB50" s="21"/>
      <c r="BC50" s="194"/>
      <c r="BD50" s="182"/>
      <c r="BE50" s="20"/>
      <c r="BF50" s="21"/>
      <c r="BG50" s="20"/>
      <c r="BH50" s="23"/>
      <c r="BI50" s="23"/>
      <c r="BJ50" s="21"/>
      <c r="BK50" s="21"/>
      <c r="BL50" s="21"/>
      <c r="BM50" s="182"/>
      <c r="BN50" s="24"/>
      <c r="BO50" s="21"/>
      <c r="BP50" s="21"/>
      <c r="BQ50" s="23"/>
      <c r="BR50" s="23"/>
      <c r="BS50" s="24"/>
      <c r="BT50" s="25"/>
    </row>
    <row r="51" spans="1:72" s="22" customFormat="1" ht="409.6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20"/>
      <c r="L51" s="20"/>
      <c r="M51" s="20"/>
      <c r="N51" s="21"/>
      <c r="O51" s="20"/>
      <c r="P51" s="20"/>
      <c r="Q51" s="20"/>
      <c r="R51" s="20"/>
      <c r="S51" s="20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0"/>
      <c r="AH51" s="23"/>
      <c r="AI51" s="23"/>
      <c r="AJ51" s="21"/>
      <c r="AK51" s="194"/>
      <c r="AL51" s="23"/>
      <c r="AM51" s="23"/>
      <c r="AN51" s="21"/>
      <c r="AO51" s="21"/>
      <c r="AP51" s="21"/>
      <c r="AQ51" s="21"/>
      <c r="AR51" s="21"/>
      <c r="AS51" s="194"/>
      <c r="AT51" s="23"/>
      <c r="AU51" s="21"/>
      <c r="AV51" s="21"/>
      <c r="AW51" s="21"/>
      <c r="AX51" s="21"/>
      <c r="AY51" s="21"/>
      <c r="AZ51" s="21"/>
      <c r="BA51" s="21"/>
      <c r="BB51" s="21"/>
      <c r="BC51" s="194"/>
      <c r="BD51" s="182"/>
      <c r="BE51" s="20"/>
      <c r="BF51" s="21"/>
      <c r="BG51" s="20"/>
      <c r="BH51" s="23"/>
      <c r="BI51" s="23"/>
      <c r="BJ51" s="21"/>
      <c r="BK51" s="21"/>
      <c r="BL51" s="21"/>
      <c r="BM51" s="182"/>
      <c r="BN51" s="24"/>
      <c r="BO51" s="21"/>
      <c r="BP51" s="21"/>
      <c r="BQ51" s="23"/>
      <c r="BR51" s="23"/>
      <c r="BS51" s="24"/>
      <c r="BT51" s="25"/>
    </row>
    <row r="52" spans="1:72" s="22" customFormat="1" ht="273.7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0"/>
      <c r="AH52" s="23"/>
      <c r="AI52" s="23"/>
      <c r="AJ52" s="21"/>
      <c r="AK52" s="194"/>
      <c r="AL52" s="23"/>
      <c r="AM52" s="23"/>
      <c r="AN52" s="21"/>
      <c r="AO52" s="21"/>
      <c r="AP52" s="21"/>
      <c r="AQ52" s="21"/>
      <c r="AR52" s="21"/>
      <c r="AS52" s="194"/>
      <c r="AT52" s="23"/>
      <c r="AU52" s="21"/>
      <c r="AV52" s="21"/>
      <c r="AW52" s="21"/>
      <c r="AX52" s="21"/>
      <c r="AY52" s="21"/>
      <c r="AZ52" s="21"/>
      <c r="BA52" s="21"/>
      <c r="BB52" s="21"/>
      <c r="BC52" s="194"/>
      <c r="BD52" s="182"/>
      <c r="BE52" s="20"/>
      <c r="BF52" s="21"/>
      <c r="BG52" s="20"/>
      <c r="BH52" s="23"/>
      <c r="BI52" s="23"/>
      <c r="BJ52" s="21"/>
      <c r="BK52" s="21"/>
      <c r="BL52" s="21"/>
      <c r="BM52" s="182"/>
      <c r="BN52" s="24"/>
      <c r="BO52" s="21"/>
      <c r="BP52" s="21"/>
      <c r="BQ52" s="23"/>
      <c r="BR52" s="23"/>
      <c r="BS52" s="24"/>
      <c r="BT52" s="25"/>
    </row>
    <row r="53" spans="1:72" s="22" customFormat="1" ht="211.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0"/>
      <c r="AH53" s="23"/>
      <c r="AI53" s="23"/>
      <c r="AJ53" s="21"/>
      <c r="AK53" s="194"/>
      <c r="AL53" s="23"/>
      <c r="AM53" s="23"/>
      <c r="AN53" s="21"/>
      <c r="AO53" s="21"/>
      <c r="AP53" s="21"/>
      <c r="AQ53" s="21"/>
      <c r="AR53" s="21"/>
      <c r="AS53" s="194"/>
      <c r="AT53" s="23"/>
      <c r="AU53" s="21"/>
      <c r="AV53" s="21"/>
      <c r="AW53" s="21"/>
      <c r="AX53" s="21"/>
      <c r="AY53" s="21"/>
      <c r="AZ53" s="21"/>
      <c r="BA53" s="21"/>
      <c r="BB53" s="21"/>
      <c r="BC53" s="194"/>
      <c r="BD53" s="183"/>
      <c r="BE53" s="23"/>
      <c r="BF53" s="21"/>
      <c r="BG53" s="20"/>
      <c r="BH53" s="23"/>
      <c r="BI53" s="20"/>
      <c r="BJ53" s="21"/>
      <c r="BK53" s="21"/>
      <c r="BL53" s="21"/>
      <c r="BM53" s="182"/>
      <c r="BN53" s="24"/>
      <c r="BO53" s="21"/>
      <c r="BP53" s="21"/>
      <c r="BQ53" s="23"/>
      <c r="BR53" s="23"/>
      <c r="BS53" s="24"/>
      <c r="BT53" s="25"/>
    </row>
    <row r="54" spans="1:72" s="22" customFormat="1" ht="408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0"/>
      <c r="AH54" s="20"/>
      <c r="AI54" s="20"/>
      <c r="AJ54" s="21"/>
      <c r="AK54" s="194"/>
      <c r="AL54" s="20"/>
      <c r="AM54" s="20"/>
      <c r="AN54" s="20"/>
      <c r="AO54" s="20"/>
      <c r="AP54" s="21"/>
      <c r="AQ54" s="21"/>
      <c r="AR54" s="21"/>
      <c r="AS54" s="194"/>
      <c r="AT54" s="20"/>
      <c r="AU54" s="21"/>
      <c r="AV54" s="21"/>
      <c r="AW54" s="21"/>
      <c r="AX54" s="21"/>
      <c r="AY54" s="21"/>
      <c r="AZ54" s="21"/>
      <c r="BA54" s="21"/>
      <c r="BB54" s="21"/>
      <c r="BC54" s="194"/>
      <c r="BD54" s="20"/>
      <c r="BE54" s="20"/>
      <c r="BF54" s="20"/>
      <c r="BG54" s="20"/>
      <c r="BH54" s="23"/>
      <c r="BI54" s="23"/>
      <c r="BJ54" s="21"/>
      <c r="BK54" s="21"/>
      <c r="BL54" s="21"/>
      <c r="BM54" s="182"/>
      <c r="BN54" s="24"/>
      <c r="BO54" s="21"/>
      <c r="BP54" s="21"/>
      <c r="BQ54" s="23"/>
      <c r="BR54" s="23"/>
      <c r="BS54" s="24"/>
      <c r="BT54" s="25"/>
    </row>
    <row r="55" spans="1:72" s="22" customFormat="1" ht="138.7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0"/>
      <c r="AH55" s="20"/>
      <c r="AI55" s="20"/>
      <c r="AJ55" s="21"/>
      <c r="AK55" s="194"/>
      <c r="AL55" s="20"/>
      <c r="AM55" s="20"/>
      <c r="AN55" s="21"/>
      <c r="AO55" s="21"/>
      <c r="AP55" s="21"/>
      <c r="AQ55" s="21"/>
      <c r="AR55" s="21"/>
      <c r="AS55" s="194"/>
      <c r="AT55" s="20"/>
      <c r="AU55" s="21"/>
      <c r="AV55" s="21"/>
      <c r="AW55" s="21"/>
      <c r="AX55" s="21"/>
      <c r="AY55" s="21"/>
      <c r="AZ55" s="21"/>
      <c r="BA55" s="21"/>
      <c r="BB55" s="21"/>
      <c r="BC55" s="194"/>
      <c r="BD55" s="194"/>
      <c r="BE55" s="20"/>
      <c r="BF55" s="20"/>
      <c r="BG55" s="20"/>
      <c r="BH55" s="23"/>
      <c r="BI55" s="23"/>
      <c r="BJ55" s="21"/>
      <c r="BK55" s="21"/>
      <c r="BL55" s="21"/>
      <c r="BM55" s="182"/>
      <c r="BN55" s="24"/>
      <c r="BO55" s="21"/>
      <c r="BP55" s="21"/>
      <c r="BQ55" s="23"/>
      <c r="BR55" s="23"/>
      <c r="BS55" s="24"/>
      <c r="BT55" s="25"/>
    </row>
    <row r="56" spans="1:72" s="22" customFormat="1" ht="138.7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0"/>
      <c r="AH56" s="20"/>
      <c r="AI56" s="20"/>
      <c r="AJ56" s="21"/>
      <c r="AK56" s="194"/>
      <c r="AL56" s="20"/>
      <c r="AM56" s="20"/>
      <c r="AN56" s="21"/>
      <c r="AO56" s="21"/>
      <c r="AP56" s="21"/>
      <c r="AQ56" s="21"/>
      <c r="AR56" s="21"/>
      <c r="AS56" s="194"/>
      <c r="AT56" s="20"/>
      <c r="AU56" s="21"/>
      <c r="AV56" s="21"/>
      <c r="AW56" s="21"/>
      <c r="AX56" s="21"/>
      <c r="AY56" s="21"/>
      <c r="AZ56" s="21"/>
      <c r="BA56" s="21"/>
      <c r="BB56" s="21"/>
      <c r="BC56" s="194"/>
      <c r="BD56" s="194"/>
      <c r="BE56" s="20"/>
      <c r="BF56" s="20"/>
      <c r="BG56" s="20"/>
      <c r="BH56" s="23"/>
      <c r="BI56" s="23"/>
      <c r="BJ56" s="21"/>
      <c r="BK56" s="21"/>
      <c r="BL56" s="21"/>
      <c r="BM56" s="182"/>
      <c r="BN56" s="24"/>
      <c r="BO56" s="21"/>
      <c r="BP56" s="21"/>
      <c r="BQ56" s="23"/>
      <c r="BR56" s="23"/>
      <c r="BS56" s="24"/>
      <c r="BT56" s="25"/>
    </row>
    <row r="57" spans="1:72" s="22" customFormat="1" ht="138.7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0"/>
      <c r="AH57" s="20"/>
      <c r="AI57" s="20"/>
      <c r="AJ57" s="21"/>
      <c r="AK57" s="194"/>
      <c r="AL57" s="20"/>
      <c r="AM57" s="20"/>
      <c r="AN57" s="21"/>
      <c r="AO57" s="21"/>
      <c r="AP57" s="21"/>
      <c r="AQ57" s="21"/>
      <c r="AR57" s="21"/>
      <c r="AS57" s="194"/>
      <c r="AT57" s="20"/>
      <c r="AU57" s="21"/>
      <c r="AV57" s="21"/>
      <c r="AW57" s="21"/>
      <c r="AX57" s="21"/>
      <c r="AY57" s="21"/>
      <c r="AZ57" s="21"/>
      <c r="BA57" s="21"/>
      <c r="BB57" s="21"/>
      <c r="BC57" s="194"/>
      <c r="BD57" s="194"/>
      <c r="BE57" s="20"/>
      <c r="BF57" s="20"/>
      <c r="BG57" s="20"/>
      <c r="BH57" s="23"/>
      <c r="BI57" s="23"/>
      <c r="BJ57" s="21"/>
      <c r="BK57" s="21"/>
      <c r="BL57" s="21"/>
      <c r="BM57" s="182"/>
      <c r="BN57" s="24"/>
      <c r="BO57" s="21"/>
      <c r="BP57" s="21"/>
      <c r="BQ57" s="23"/>
      <c r="BR57" s="23"/>
      <c r="BS57" s="24"/>
      <c r="BT57" s="25"/>
    </row>
    <row r="58" spans="1:72" s="22" customFormat="1" ht="138.7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0"/>
      <c r="AH58" s="20"/>
      <c r="AI58" s="20"/>
      <c r="AJ58" s="21"/>
      <c r="AK58" s="194"/>
      <c r="AL58" s="20"/>
      <c r="AM58" s="20"/>
      <c r="AN58" s="21"/>
      <c r="AO58" s="21"/>
      <c r="AP58" s="21"/>
      <c r="AQ58" s="21"/>
      <c r="AR58" s="21"/>
      <c r="AS58" s="194"/>
      <c r="AT58" s="20"/>
      <c r="AU58" s="21"/>
      <c r="AV58" s="21"/>
      <c r="AW58" s="21"/>
      <c r="AX58" s="21"/>
      <c r="AY58" s="21"/>
      <c r="AZ58" s="21"/>
      <c r="BA58" s="21"/>
      <c r="BB58" s="21"/>
      <c r="BC58" s="194"/>
      <c r="BD58" s="194"/>
      <c r="BE58" s="20"/>
      <c r="BF58" s="20"/>
      <c r="BG58" s="20"/>
      <c r="BH58" s="23"/>
      <c r="BI58" s="23"/>
      <c r="BJ58" s="21"/>
      <c r="BK58" s="21"/>
      <c r="BL58" s="21"/>
      <c r="BM58" s="182"/>
      <c r="BN58" s="24"/>
      <c r="BO58" s="21"/>
      <c r="BP58" s="21"/>
      <c r="BQ58" s="23"/>
      <c r="BR58" s="23"/>
      <c r="BS58" s="24"/>
      <c r="BT58" s="25"/>
    </row>
    <row r="59" spans="1:72" s="22" customFormat="1" ht="294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0"/>
      <c r="AH59" s="23"/>
      <c r="AI59" s="23"/>
      <c r="AJ59" s="21"/>
      <c r="AK59" s="194"/>
      <c r="AL59" s="23"/>
      <c r="AM59" s="23"/>
      <c r="AN59" s="21"/>
      <c r="AO59" s="21"/>
      <c r="AP59" s="21"/>
      <c r="AQ59" s="21"/>
      <c r="AR59" s="21"/>
      <c r="AS59" s="194"/>
      <c r="AT59" s="23"/>
      <c r="AU59" s="21"/>
      <c r="AV59" s="21"/>
      <c r="AW59" s="21"/>
      <c r="AX59" s="21"/>
      <c r="AY59" s="21"/>
      <c r="AZ59" s="21"/>
      <c r="BA59" s="21"/>
      <c r="BB59" s="21"/>
      <c r="BC59" s="194"/>
      <c r="BD59" s="183"/>
      <c r="BE59" s="23"/>
      <c r="BF59" s="21"/>
      <c r="BG59" s="20"/>
      <c r="BH59" s="23"/>
      <c r="BI59" s="23"/>
      <c r="BJ59" s="21"/>
      <c r="BK59" s="21"/>
      <c r="BL59" s="21"/>
      <c r="BM59" s="182"/>
      <c r="BN59" s="24"/>
      <c r="BO59" s="21"/>
      <c r="BP59" s="21"/>
      <c r="BQ59" s="23"/>
      <c r="BR59" s="23"/>
      <c r="BS59" s="24"/>
      <c r="BT59" s="25"/>
    </row>
    <row r="60" spans="1:72" s="22" customFormat="1" ht="231.7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3"/>
      <c r="O60" s="23"/>
      <c r="P60" s="23"/>
      <c r="Q60" s="23"/>
      <c r="R60" s="23"/>
      <c r="S60" s="23"/>
      <c r="T60" s="23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0"/>
      <c r="AH60" s="23"/>
      <c r="AI60" s="23"/>
      <c r="AJ60" s="21"/>
      <c r="AK60" s="194"/>
      <c r="AL60" s="23"/>
      <c r="AM60" s="23"/>
      <c r="AN60" s="21"/>
      <c r="AO60" s="21"/>
      <c r="AP60" s="21"/>
      <c r="AQ60" s="21"/>
      <c r="AR60" s="21"/>
      <c r="AS60" s="194"/>
      <c r="AT60" s="23"/>
      <c r="AU60" s="21"/>
      <c r="AV60" s="21"/>
      <c r="AW60" s="21"/>
      <c r="AX60" s="21"/>
      <c r="AY60" s="21"/>
      <c r="AZ60" s="21"/>
      <c r="BA60" s="21"/>
      <c r="BB60" s="21"/>
      <c r="BC60" s="194"/>
      <c r="BD60" s="23"/>
      <c r="BE60" s="23"/>
      <c r="BF60" s="21"/>
      <c r="BG60" s="20"/>
      <c r="BH60" s="23"/>
      <c r="BI60" s="23"/>
      <c r="BJ60" s="21"/>
      <c r="BK60" s="21"/>
      <c r="BL60" s="21"/>
      <c r="BM60" s="182"/>
      <c r="BN60" s="24"/>
      <c r="BO60" s="21"/>
      <c r="BP60" s="21"/>
      <c r="BQ60" s="23"/>
      <c r="BR60" s="23"/>
      <c r="BS60" s="24"/>
      <c r="BT60" s="25"/>
    </row>
    <row r="61" spans="1:72" s="22" customFormat="1" ht="149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3"/>
      <c r="O61" s="20"/>
      <c r="P61" s="23"/>
      <c r="Q61" s="23"/>
      <c r="R61" s="23"/>
      <c r="S61" s="23"/>
      <c r="T61" s="23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0"/>
      <c r="AH61" s="23"/>
      <c r="AI61" s="23"/>
      <c r="AJ61" s="21"/>
      <c r="AK61" s="194"/>
      <c r="AL61" s="23"/>
      <c r="AM61" s="23"/>
      <c r="AN61" s="21"/>
      <c r="AO61" s="21"/>
      <c r="AP61" s="21"/>
      <c r="AQ61" s="21"/>
      <c r="AR61" s="21"/>
      <c r="AS61" s="194"/>
      <c r="AT61" s="23"/>
      <c r="AU61" s="21"/>
      <c r="AV61" s="21"/>
      <c r="AW61" s="21"/>
      <c r="AX61" s="21"/>
      <c r="AY61" s="21"/>
      <c r="AZ61" s="21"/>
      <c r="BA61" s="21"/>
      <c r="BB61" s="21"/>
      <c r="BC61" s="194"/>
      <c r="BD61" s="183"/>
      <c r="BE61" s="23"/>
      <c r="BF61" s="21"/>
      <c r="BG61" s="20"/>
      <c r="BH61" s="23"/>
      <c r="BI61" s="23"/>
      <c r="BJ61" s="21"/>
      <c r="BK61" s="21"/>
      <c r="BL61" s="21"/>
      <c r="BM61" s="182"/>
      <c r="BN61" s="24"/>
      <c r="BO61" s="21"/>
      <c r="BP61" s="21"/>
      <c r="BQ61" s="23"/>
      <c r="BR61" s="23"/>
      <c r="BS61" s="24"/>
      <c r="BT61" s="25"/>
    </row>
    <row r="62" spans="1:72" s="22" customFormat="1" ht="213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0"/>
      <c r="AH62" s="23"/>
      <c r="AI62" s="23"/>
      <c r="AJ62" s="21"/>
      <c r="AK62" s="194"/>
      <c r="AL62" s="23"/>
      <c r="AM62" s="23"/>
      <c r="AN62" s="21"/>
      <c r="AO62" s="21"/>
      <c r="AP62" s="21"/>
      <c r="AQ62" s="21"/>
      <c r="AR62" s="21"/>
      <c r="AS62" s="194"/>
      <c r="AT62" s="23"/>
      <c r="AU62" s="21"/>
      <c r="AV62" s="21"/>
      <c r="AW62" s="21"/>
      <c r="AX62" s="21"/>
      <c r="AY62" s="21"/>
      <c r="AZ62" s="21"/>
      <c r="BA62" s="21"/>
      <c r="BB62" s="21"/>
      <c r="BC62" s="194"/>
      <c r="BD62" s="183"/>
      <c r="BE62" s="23"/>
      <c r="BF62" s="21"/>
      <c r="BG62" s="20"/>
      <c r="BH62" s="23"/>
      <c r="BI62" s="23"/>
      <c r="BJ62" s="21"/>
      <c r="BK62" s="21"/>
      <c r="BL62" s="21"/>
      <c r="BM62" s="182"/>
      <c r="BN62" s="24"/>
      <c r="BO62" s="21"/>
      <c r="BP62" s="21"/>
      <c r="BQ62" s="23"/>
      <c r="BR62" s="23"/>
      <c r="BS62" s="24"/>
      <c r="BT62" s="25"/>
    </row>
    <row r="63" spans="1:72" s="22" customFormat="1" ht="180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2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0"/>
      <c r="BB63" s="20"/>
      <c r="BC63" s="194"/>
      <c r="BD63" s="20"/>
      <c r="BE63" s="20"/>
      <c r="BF63" s="21"/>
      <c r="BG63" s="20"/>
      <c r="BH63" s="23"/>
      <c r="BI63" s="23"/>
      <c r="BJ63" s="21"/>
      <c r="BK63" s="21"/>
      <c r="BL63" s="21"/>
      <c r="BM63" s="182"/>
      <c r="BN63" s="24"/>
      <c r="BO63" s="21"/>
      <c r="BP63" s="21"/>
      <c r="BQ63" s="23"/>
      <c r="BR63" s="23"/>
      <c r="BS63" s="24"/>
      <c r="BT63" s="25"/>
    </row>
    <row r="64" spans="1:72" s="22" customFormat="1" ht="180.7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2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194"/>
      <c r="BD64" s="21"/>
      <c r="BE64" s="20"/>
      <c r="BF64" s="21"/>
      <c r="BG64" s="20"/>
      <c r="BH64" s="23"/>
      <c r="BI64" s="23"/>
      <c r="BJ64" s="21"/>
      <c r="BK64" s="21"/>
      <c r="BL64" s="21"/>
      <c r="BM64" s="182"/>
      <c r="BN64" s="24"/>
      <c r="BO64" s="21"/>
      <c r="BP64" s="21"/>
      <c r="BQ64" s="23"/>
      <c r="BR64" s="23"/>
      <c r="BS64" s="24"/>
      <c r="BT64" s="25"/>
    </row>
    <row r="65" spans="1:72" s="22" customFormat="1" ht="180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2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194"/>
      <c r="BD65" s="21"/>
      <c r="BE65" s="20"/>
      <c r="BF65" s="21"/>
      <c r="BG65" s="20"/>
      <c r="BH65" s="23"/>
      <c r="BI65" s="23"/>
      <c r="BJ65" s="21"/>
      <c r="BK65" s="21"/>
      <c r="BL65" s="21"/>
      <c r="BM65" s="182"/>
      <c r="BN65" s="24"/>
      <c r="BO65" s="21"/>
      <c r="BP65" s="21"/>
      <c r="BQ65" s="23"/>
      <c r="BR65" s="23"/>
      <c r="BS65" s="24"/>
      <c r="BT65" s="25"/>
    </row>
    <row r="66" spans="1:72" s="22" customFormat="1" ht="226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2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194"/>
      <c r="BD66" s="21"/>
      <c r="BE66" s="194"/>
      <c r="BF66" s="29"/>
      <c r="BG66" s="29"/>
      <c r="BH66" s="23"/>
      <c r="BI66" s="23"/>
      <c r="BJ66" s="21"/>
      <c r="BK66" s="21"/>
      <c r="BL66" s="21"/>
      <c r="BM66" s="182"/>
      <c r="BN66" s="24"/>
      <c r="BO66" s="21"/>
      <c r="BP66" s="21"/>
      <c r="BQ66" s="23"/>
      <c r="BR66" s="23"/>
      <c r="BS66" s="24"/>
      <c r="BT66" s="25"/>
    </row>
    <row r="67" spans="1:72" s="22" customFormat="1" ht="174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2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0"/>
      <c r="BB67" s="20"/>
      <c r="BC67" s="194"/>
      <c r="BD67" s="20"/>
      <c r="BE67" s="20"/>
      <c r="BF67" s="21"/>
      <c r="BG67" s="20"/>
      <c r="BH67" s="23"/>
      <c r="BI67" s="23"/>
      <c r="BJ67" s="21"/>
      <c r="BK67" s="21"/>
      <c r="BL67" s="21"/>
      <c r="BM67" s="182"/>
      <c r="BN67" s="24"/>
      <c r="BO67" s="21"/>
      <c r="BP67" s="21"/>
      <c r="BQ67" s="23"/>
      <c r="BR67" s="23"/>
      <c r="BS67" s="24"/>
      <c r="BT67" s="25"/>
    </row>
    <row r="68" spans="1:72" s="22" customFormat="1" ht="174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2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194"/>
      <c r="BD68" s="182"/>
      <c r="BE68" s="21"/>
      <c r="BF68" s="21"/>
      <c r="BG68" s="20"/>
      <c r="BH68" s="23"/>
      <c r="BI68" s="23"/>
      <c r="BJ68" s="21"/>
      <c r="BK68" s="21"/>
      <c r="BL68" s="21"/>
      <c r="BM68" s="182"/>
      <c r="BN68" s="24"/>
      <c r="BO68" s="21"/>
      <c r="BP68" s="21"/>
      <c r="BQ68" s="23"/>
      <c r="BR68" s="23"/>
      <c r="BS68" s="24"/>
      <c r="BT68" s="25"/>
    </row>
    <row r="69" spans="1:72" s="22" customFormat="1" ht="174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0"/>
      <c r="N69" s="20"/>
      <c r="O69" s="20"/>
      <c r="P69" s="21"/>
      <c r="Q69" s="21"/>
      <c r="R69" s="21"/>
      <c r="S69" s="21"/>
      <c r="T69" s="20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2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194"/>
      <c r="BD69" s="182"/>
      <c r="BE69" s="21"/>
      <c r="BF69" s="21"/>
      <c r="BG69" s="20"/>
      <c r="BH69" s="23"/>
      <c r="BI69" s="23"/>
      <c r="BJ69" s="21"/>
      <c r="BK69" s="21"/>
      <c r="BL69" s="21"/>
      <c r="BM69" s="182"/>
      <c r="BN69" s="24"/>
      <c r="BO69" s="21"/>
      <c r="BP69" s="21"/>
      <c r="BQ69" s="23"/>
      <c r="BR69" s="23"/>
      <c r="BS69" s="24"/>
      <c r="BT69" s="25"/>
    </row>
    <row r="70" spans="1:72" s="22" customFormat="1" ht="189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2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182"/>
      <c r="BD70" s="182"/>
      <c r="BE70" s="21"/>
      <c r="BF70" s="21"/>
      <c r="BG70" s="20"/>
      <c r="BH70" s="23"/>
      <c r="BI70" s="23"/>
      <c r="BJ70" s="21"/>
      <c r="BK70" s="21"/>
      <c r="BL70" s="21"/>
      <c r="BM70" s="182"/>
      <c r="BN70" s="24"/>
      <c r="BO70" s="21"/>
      <c r="BP70" s="21"/>
      <c r="BQ70" s="23"/>
      <c r="BR70" s="23"/>
      <c r="BS70" s="24"/>
      <c r="BT70" s="25"/>
    </row>
    <row r="71" spans="1:72" s="22" customFormat="1" ht="409.6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0"/>
      <c r="AH71" s="21"/>
      <c r="AI71" s="20"/>
      <c r="AJ71" s="21"/>
      <c r="AK71" s="194"/>
      <c r="AL71" s="20"/>
      <c r="AM71" s="20"/>
      <c r="AN71" s="21"/>
      <c r="AO71" s="21"/>
      <c r="AP71" s="21"/>
      <c r="AQ71" s="21"/>
      <c r="AR71" s="21"/>
      <c r="AS71" s="194"/>
      <c r="AT71" s="20"/>
      <c r="AU71" s="20"/>
      <c r="AV71" s="21"/>
      <c r="AW71" s="21"/>
      <c r="AX71" s="21"/>
      <c r="AY71" s="21"/>
      <c r="AZ71" s="21"/>
      <c r="BA71" s="21"/>
      <c r="BB71" s="21"/>
      <c r="BC71" s="194"/>
      <c r="BD71" s="20"/>
      <c r="BE71" s="20"/>
      <c r="BF71" s="21"/>
      <c r="BG71" s="20"/>
      <c r="BH71" s="23"/>
      <c r="BI71" s="23"/>
      <c r="BJ71" s="21"/>
      <c r="BK71" s="21"/>
      <c r="BL71" s="21"/>
      <c r="BM71" s="182"/>
      <c r="BN71" s="24"/>
      <c r="BO71" s="21"/>
      <c r="BP71" s="21"/>
      <c r="BQ71" s="23"/>
      <c r="BR71" s="23"/>
      <c r="BS71" s="24"/>
      <c r="BT71" s="25"/>
    </row>
    <row r="72" spans="1:72" s="22" customFormat="1" ht="139.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1"/>
      <c r="O72" s="20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2"/>
      <c r="AL72" s="21"/>
      <c r="AM72" s="21"/>
      <c r="AN72" s="21"/>
      <c r="AO72" s="21"/>
      <c r="AP72" s="21"/>
      <c r="AQ72" s="21"/>
      <c r="AR72" s="21"/>
      <c r="AS72" s="20"/>
      <c r="AT72" s="21"/>
      <c r="AU72" s="20"/>
      <c r="AV72" s="21"/>
      <c r="AW72" s="21"/>
      <c r="AX72" s="21"/>
      <c r="AY72" s="21"/>
      <c r="AZ72" s="21"/>
      <c r="BA72" s="21"/>
      <c r="BB72" s="21"/>
      <c r="BC72" s="194"/>
      <c r="BD72" s="182"/>
      <c r="BE72" s="20"/>
      <c r="BF72" s="21"/>
      <c r="BG72" s="20"/>
      <c r="BH72" s="23"/>
      <c r="BI72" s="23"/>
      <c r="BJ72" s="21"/>
      <c r="BK72" s="21"/>
      <c r="BL72" s="21"/>
      <c r="BM72" s="182"/>
      <c r="BN72" s="24"/>
      <c r="BO72" s="21"/>
      <c r="BP72" s="21"/>
      <c r="BQ72" s="23"/>
      <c r="BR72" s="23"/>
      <c r="BS72" s="24"/>
      <c r="BT72" s="25"/>
    </row>
    <row r="73" spans="1:72" s="22" customFormat="1" ht="139.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2"/>
      <c r="AL73" s="21"/>
      <c r="AM73" s="21"/>
      <c r="AN73" s="21"/>
      <c r="AO73" s="21"/>
      <c r="AP73" s="21"/>
      <c r="AQ73" s="21"/>
      <c r="AR73" s="21"/>
      <c r="AS73" s="20"/>
      <c r="AT73" s="21"/>
      <c r="AU73" s="20"/>
      <c r="AV73" s="21"/>
      <c r="AW73" s="21"/>
      <c r="AX73" s="21"/>
      <c r="AY73" s="21"/>
      <c r="AZ73" s="21"/>
      <c r="BA73" s="21"/>
      <c r="BB73" s="21"/>
      <c r="BC73" s="194"/>
      <c r="BD73" s="182"/>
      <c r="BE73" s="20"/>
      <c r="BF73" s="21"/>
      <c r="BG73" s="20"/>
      <c r="BH73" s="23"/>
      <c r="BI73" s="23"/>
      <c r="BJ73" s="21"/>
      <c r="BK73" s="21"/>
      <c r="BL73" s="21"/>
      <c r="BM73" s="182"/>
      <c r="BN73" s="24"/>
      <c r="BO73" s="21"/>
      <c r="BP73" s="21"/>
      <c r="BQ73" s="23"/>
      <c r="BR73" s="23"/>
      <c r="BS73" s="24"/>
      <c r="BT73" s="25"/>
    </row>
    <row r="74" spans="1:72" s="22" customFormat="1" ht="139.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82"/>
      <c r="AL74" s="21"/>
      <c r="AM74" s="21"/>
      <c r="AN74" s="21"/>
      <c r="AO74" s="21"/>
      <c r="AP74" s="21"/>
      <c r="AQ74" s="21"/>
      <c r="AR74" s="21"/>
      <c r="AS74" s="20"/>
      <c r="AT74" s="21"/>
      <c r="AU74" s="20"/>
      <c r="AV74" s="21"/>
      <c r="AW74" s="21"/>
      <c r="AX74" s="21"/>
      <c r="AY74" s="21"/>
      <c r="AZ74" s="21"/>
      <c r="BA74" s="21"/>
      <c r="BB74" s="21"/>
      <c r="BC74" s="194"/>
      <c r="BD74" s="182"/>
      <c r="BE74" s="20"/>
      <c r="BF74" s="21"/>
      <c r="BG74" s="20"/>
      <c r="BH74" s="23"/>
      <c r="BI74" s="23"/>
      <c r="BJ74" s="21"/>
      <c r="BK74" s="21"/>
      <c r="BL74" s="21"/>
      <c r="BM74" s="182"/>
      <c r="BN74" s="24"/>
      <c r="BO74" s="21"/>
      <c r="BP74" s="21"/>
      <c r="BQ74" s="23"/>
      <c r="BR74" s="23"/>
      <c r="BS74" s="24"/>
      <c r="BT74" s="25"/>
    </row>
    <row r="75" spans="1:72" s="22" customFormat="1" ht="139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0"/>
      <c r="O75" s="20"/>
      <c r="P75" s="21"/>
      <c r="Q75" s="21"/>
      <c r="R75" s="21"/>
      <c r="S75" s="21"/>
      <c r="T75" s="20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82"/>
      <c r="AL75" s="21"/>
      <c r="AM75" s="21"/>
      <c r="AN75" s="21"/>
      <c r="AO75" s="21"/>
      <c r="AP75" s="21"/>
      <c r="AQ75" s="21"/>
      <c r="AR75" s="21"/>
      <c r="AS75" s="20"/>
      <c r="AT75" s="21"/>
      <c r="AU75" s="20"/>
      <c r="AV75" s="21"/>
      <c r="AW75" s="21"/>
      <c r="AX75" s="21"/>
      <c r="AY75" s="21"/>
      <c r="AZ75" s="21"/>
      <c r="BA75" s="21"/>
      <c r="BB75" s="21"/>
      <c r="BC75" s="194"/>
      <c r="BD75" s="182"/>
      <c r="BE75" s="20"/>
      <c r="BF75" s="21"/>
      <c r="BG75" s="20"/>
      <c r="BH75" s="23"/>
      <c r="BI75" s="23"/>
      <c r="BJ75" s="21"/>
      <c r="BK75" s="21"/>
      <c r="BL75" s="21"/>
      <c r="BM75" s="182"/>
      <c r="BN75" s="24"/>
      <c r="BO75" s="21"/>
      <c r="BP75" s="21"/>
      <c r="BQ75" s="23"/>
      <c r="BR75" s="23"/>
      <c r="BS75" s="24"/>
      <c r="BT75" s="25"/>
    </row>
    <row r="76" spans="1:72" s="22" customFormat="1" ht="167.2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0"/>
      <c r="O76" s="20"/>
      <c r="P76" s="21"/>
      <c r="Q76" s="21"/>
      <c r="R76" s="21"/>
      <c r="S76" s="21"/>
      <c r="T76" s="20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182"/>
      <c r="AL76" s="21"/>
      <c r="AM76" s="21"/>
      <c r="AN76" s="21"/>
      <c r="AO76" s="21"/>
      <c r="AP76" s="21"/>
      <c r="AQ76" s="21"/>
      <c r="AR76" s="21"/>
      <c r="AS76" s="20"/>
      <c r="AT76" s="21"/>
      <c r="AU76" s="20"/>
      <c r="AV76" s="21"/>
      <c r="AW76" s="21"/>
      <c r="AX76" s="21"/>
      <c r="AY76" s="21"/>
      <c r="AZ76" s="21"/>
      <c r="BA76" s="21"/>
      <c r="BB76" s="21"/>
      <c r="BC76" s="194"/>
      <c r="BD76" s="20"/>
      <c r="BE76" s="20"/>
      <c r="BF76" s="21"/>
      <c r="BG76" s="20"/>
      <c r="BH76" s="23"/>
      <c r="BI76" s="23"/>
      <c r="BJ76" s="21"/>
      <c r="BK76" s="21"/>
      <c r="BL76" s="21"/>
      <c r="BM76" s="182"/>
      <c r="BN76" s="24"/>
      <c r="BO76" s="21"/>
      <c r="BP76" s="21"/>
      <c r="BQ76" s="23"/>
      <c r="BR76" s="23"/>
      <c r="BS76" s="24"/>
      <c r="BT76" s="25"/>
    </row>
    <row r="77" spans="1:72" s="22" customFormat="1" ht="167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0"/>
      <c r="O77" s="20"/>
      <c r="P77" s="21"/>
      <c r="Q77" s="21"/>
      <c r="R77" s="21"/>
      <c r="S77" s="21"/>
      <c r="T77" s="20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182"/>
      <c r="AL77" s="21"/>
      <c r="AM77" s="21"/>
      <c r="AN77" s="21"/>
      <c r="AO77" s="21"/>
      <c r="AP77" s="21"/>
      <c r="AQ77" s="21"/>
      <c r="AR77" s="21"/>
      <c r="AS77" s="20"/>
      <c r="AT77" s="21"/>
      <c r="AU77" s="20"/>
      <c r="AV77" s="21"/>
      <c r="AW77" s="21"/>
      <c r="AX77" s="21"/>
      <c r="AY77" s="21"/>
      <c r="AZ77" s="21"/>
      <c r="BA77" s="21"/>
      <c r="BB77" s="21"/>
      <c r="BC77" s="194"/>
      <c r="BD77" s="182"/>
      <c r="BE77" s="20"/>
      <c r="BF77" s="21"/>
      <c r="BG77" s="20"/>
      <c r="BH77" s="23"/>
      <c r="BI77" s="23"/>
      <c r="BJ77" s="21"/>
      <c r="BK77" s="21"/>
      <c r="BL77" s="21"/>
      <c r="BM77" s="182"/>
      <c r="BN77" s="24"/>
      <c r="BO77" s="21"/>
      <c r="BP77" s="21"/>
      <c r="BQ77" s="23"/>
      <c r="BR77" s="23"/>
      <c r="BS77" s="24"/>
      <c r="BT77" s="25"/>
    </row>
    <row r="78" spans="1:72" s="22" customFormat="1" ht="179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2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194"/>
      <c r="BD78" s="21"/>
      <c r="BE78" s="20"/>
      <c r="BF78" s="21"/>
      <c r="BG78" s="20"/>
      <c r="BH78" s="23"/>
      <c r="BI78" s="23"/>
      <c r="BJ78" s="21"/>
      <c r="BK78" s="21"/>
      <c r="BL78" s="21"/>
      <c r="BM78" s="182"/>
      <c r="BN78" s="24"/>
      <c r="BO78" s="21"/>
      <c r="BP78" s="21"/>
      <c r="BQ78" s="23"/>
      <c r="BR78" s="23"/>
      <c r="BS78" s="24"/>
      <c r="BT78" s="25"/>
    </row>
    <row r="79" spans="1:72" s="22" customFormat="1" ht="249.7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0"/>
      <c r="O79" s="20"/>
      <c r="P79" s="21"/>
      <c r="Q79" s="21"/>
      <c r="R79" s="21"/>
      <c r="S79" s="21"/>
      <c r="T79" s="20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2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194"/>
      <c r="BD79" s="21"/>
      <c r="BE79" s="20"/>
      <c r="BF79" s="21"/>
      <c r="BG79" s="20"/>
      <c r="BH79" s="23"/>
      <c r="BI79" s="23"/>
      <c r="BJ79" s="21"/>
      <c r="BK79" s="21"/>
      <c r="BL79" s="21"/>
      <c r="BM79" s="182"/>
      <c r="BN79" s="24"/>
      <c r="BO79" s="21"/>
      <c r="BP79" s="21"/>
      <c r="BQ79" s="23"/>
      <c r="BR79" s="23"/>
      <c r="BS79" s="24"/>
      <c r="BT79" s="25"/>
    </row>
    <row r="80" spans="1:72" s="22" customFormat="1" ht="249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0"/>
      <c r="O80" s="20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2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182"/>
      <c r="BD80" s="182"/>
      <c r="BE80" s="21"/>
      <c r="BF80" s="21"/>
      <c r="BG80" s="20"/>
      <c r="BH80" s="23"/>
      <c r="BI80" s="23"/>
      <c r="BJ80" s="21"/>
      <c r="BK80" s="21"/>
      <c r="BL80" s="21"/>
      <c r="BM80" s="182"/>
      <c r="BN80" s="24"/>
      <c r="BO80" s="21"/>
      <c r="BP80" s="21"/>
      <c r="BQ80" s="23"/>
      <c r="BR80" s="23"/>
      <c r="BS80" s="24"/>
      <c r="BT80" s="25"/>
    </row>
    <row r="81" spans="1:72" s="22" customFormat="1" ht="207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0"/>
      <c r="O81" s="20"/>
      <c r="P81" s="21"/>
      <c r="Q81" s="21"/>
      <c r="R81" s="21"/>
      <c r="S81" s="21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2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194"/>
      <c r="BD81" s="21"/>
      <c r="BE81" s="20"/>
      <c r="BF81" s="21"/>
      <c r="BG81" s="20"/>
      <c r="BH81" s="23"/>
      <c r="BI81" s="23"/>
      <c r="BJ81" s="21"/>
      <c r="BK81" s="21"/>
      <c r="BL81" s="21"/>
      <c r="BM81" s="182"/>
      <c r="BN81" s="24"/>
      <c r="BO81" s="21"/>
      <c r="BP81" s="21"/>
      <c r="BQ81" s="23"/>
      <c r="BR81" s="23"/>
      <c r="BS81" s="24"/>
      <c r="BT81" s="25"/>
    </row>
    <row r="82" spans="1:72" s="22" customFormat="1" ht="207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0"/>
      <c r="O82" s="20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2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194"/>
      <c r="BD82" s="182"/>
      <c r="BE82" s="20"/>
      <c r="BF82" s="21"/>
      <c r="BG82" s="20"/>
      <c r="BH82" s="23"/>
      <c r="BI82" s="23"/>
      <c r="BJ82" s="21"/>
      <c r="BK82" s="21"/>
      <c r="BL82" s="21"/>
      <c r="BM82" s="182"/>
      <c r="BN82" s="24"/>
      <c r="BO82" s="21"/>
      <c r="BP82" s="21"/>
      <c r="BQ82" s="23"/>
      <c r="BR82" s="23"/>
      <c r="BS82" s="24"/>
      <c r="BT82" s="25"/>
    </row>
    <row r="83" spans="1:72" s="22" customFormat="1" ht="154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2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0"/>
      <c r="BB83" s="21"/>
      <c r="BC83" s="194"/>
      <c r="BD83" s="21"/>
      <c r="BE83" s="20"/>
      <c r="BF83" s="21"/>
      <c r="BG83" s="20"/>
      <c r="BH83" s="23"/>
      <c r="BI83" s="23"/>
      <c r="BJ83" s="21"/>
      <c r="BK83" s="21"/>
      <c r="BL83" s="21"/>
      <c r="BM83" s="182"/>
      <c r="BN83" s="24"/>
      <c r="BO83" s="21"/>
      <c r="BP83" s="21"/>
      <c r="BQ83" s="23"/>
      <c r="BR83" s="23"/>
      <c r="BS83" s="24"/>
      <c r="BT83" s="25"/>
    </row>
    <row r="84" spans="1:72" s="22" customFormat="1" ht="154.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0"/>
      <c r="O84" s="20"/>
      <c r="P84" s="20"/>
      <c r="Q84" s="20"/>
      <c r="R84" s="20"/>
      <c r="S84" s="20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2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182"/>
      <c r="BD84" s="182"/>
      <c r="BE84" s="21"/>
      <c r="BF84" s="21"/>
      <c r="BG84" s="20"/>
      <c r="BH84" s="23"/>
      <c r="BI84" s="23"/>
      <c r="BJ84" s="21"/>
      <c r="BK84" s="21"/>
      <c r="BL84" s="21"/>
      <c r="BM84" s="182"/>
      <c r="BN84" s="24"/>
      <c r="BO84" s="21"/>
      <c r="BP84" s="21"/>
      <c r="BQ84" s="23"/>
      <c r="BR84" s="23"/>
      <c r="BS84" s="24"/>
      <c r="BT84" s="25"/>
    </row>
    <row r="85" spans="1:72" s="22" customFormat="1" ht="154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0"/>
      <c r="O85" s="20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2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182"/>
      <c r="BD85" s="182"/>
      <c r="BE85" s="21"/>
      <c r="BF85" s="21"/>
      <c r="BG85" s="20"/>
      <c r="BH85" s="23"/>
      <c r="BI85" s="23"/>
      <c r="BJ85" s="21"/>
      <c r="BK85" s="21"/>
      <c r="BL85" s="21"/>
      <c r="BM85" s="182"/>
      <c r="BN85" s="24"/>
      <c r="BO85" s="21"/>
      <c r="BP85" s="21"/>
      <c r="BQ85" s="23"/>
      <c r="BR85" s="23"/>
      <c r="BS85" s="24"/>
      <c r="BT85" s="25"/>
    </row>
    <row r="86" spans="1:72" s="22" customFormat="1" ht="193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2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194"/>
      <c r="BD86" s="21"/>
      <c r="BE86" s="21"/>
      <c r="BF86" s="21"/>
      <c r="BG86" s="20"/>
      <c r="BH86" s="23"/>
      <c r="BI86" s="20"/>
      <c r="BJ86" s="21"/>
      <c r="BK86" s="21"/>
      <c r="BL86" s="21"/>
      <c r="BM86" s="182"/>
      <c r="BN86" s="24"/>
      <c r="BO86" s="21"/>
      <c r="BP86" s="21"/>
      <c r="BQ86" s="23"/>
      <c r="BR86" s="23"/>
      <c r="BS86" s="24"/>
      <c r="BT86" s="25"/>
    </row>
    <row r="87" spans="1:72" s="22" customFormat="1" ht="193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2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194"/>
      <c r="BD87" s="21"/>
      <c r="BE87" s="21"/>
      <c r="BF87" s="21"/>
      <c r="BG87" s="20"/>
      <c r="BH87" s="23"/>
      <c r="BI87" s="23"/>
      <c r="BJ87" s="21"/>
      <c r="BK87" s="21"/>
      <c r="BL87" s="21"/>
      <c r="BM87" s="182"/>
      <c r="BN87" s="24"/>
      <c r="BO87" s="21"/>
      <c r="BP87" s="21"/>
      <c r="BQ87" s="23"/>
      <c r="BR87" s="23"/>
      <c r="BS87" s="24"/>
      <c r="BT87" s="25"/>
    </row>
    <row r="88" spans="1:72" s="22" customFormat="1" ht="193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0"/>
      <c r="O88" s="20"/>
      <c r="P88" s="21"/>
      <c r="Q88" s="21"/>
      <c r="R88" s="21"/>
      <c r="S88" s="21"/>
      <c r="T88" s="20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2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194"/>
      <c r="BD88" s="20"/>
      <c r="BE88" s="20"/>
      <c r="BF88" s="21"/>
      <c r="BG88" s="20"/>
      <c r="BH88" s="23"/>
      <c r="BI88" s="23"/>
      <c r="BJ88" s="21"/>
      <c r="BK88" s="21"/>
      <c r="BL88" s="21"/>
      <c r="BM88" s="182"/>
      <c r="BN88" s="24"/>
      <c r="BO88" s="21"/>
      <c r="BP88" s="21"/>
      <c r="BQ88" s="23"/>
      <c r="BR88" s="23"/>
      <c r="BS88" s="24"/>
      <c r="BT88" s="25"/>
    </row>
    <row r="89" spans="1:72" s="22" customFormat="1" ht="193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0"/>
      <c r="O89" s="20"/>
      <c r="P89" s="21"/>
      <c r="Q89" s="21"/>
      <c r="R89" s="21"/>
      <c r="S89" s="21"/>
      <c r="T89" s="20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2"/>
      <c r="AL89" s="21"/>
      <c r="AM89" s="21"/>
      <c r="AN89" s="21"/>
      <c r="AO89" s="21"/>
      <c r="AP89" s="21"/>
      <c r="AQ89" s="21"/>
      <c r="AR89" s="21"/>
      <c r="AS89" s="182"/>
      <c r="AT89" s="21"/>
      <c r="AU89" s="21"/>
      <c r="AV89" s="21"/>
      <c r="AW89" s="21"/>
      <c r="AX89" s="21"/>
      <c r="AY89" s="21"/>
      <c r="AZ89" s="21"/>
      <c r="BA89" s="21"/>
      <c r="BB89" s="21"/>
      <c r="BC89" s="194"/>
      <c r="BD89" s="182"/>
      <c r="BE89" s="21"/>
      <c r="BF89" s="21"/>
      <c r="BG89" s="20"/>
      <c r="BH89" s="23"/>
      <c r="BI89" s="23"/>
      <c r="BJ89" s="21"/>
      <c r="BK89" s="21"/>
      <c r="BL89" s="21"/>
      <c r="BM89" s="182"/>
      <c r="BN89" s="24"/>
      <c r="BO89" s="21"/>
      <c r="BP89" s="21"/>
      <c r="BQ89" s="23"/>
      <c r="BR89" s="23"/>
      <c r="BS89" s="24"/>
      <c r="BT89" s="25"/>
    </row>
    <row r="90" spans="1:72" s="22" customFormat="1" ht="201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0"/>
      <c r="AH90" s="20"/>
      <c r="AI90" s="20"/>
      <c r="AJ90" s="21"/>
      <c r="AK90" s="194"/>
      <c r="AL90" s="20"/>
      <c r="AM90" s="20"/>
      <c r="AN90" s="21"/>
      <c r="AO90" s="21"/>
      <c r="AP90" s="21"/>
      <c r="AQ90" s="21"/>
      <c r="AR90" s="21"/>
      <c r="AS90" s="194"/>
      <c r="AT90" s="20"/>
      <c r="AU90" s="21"/>
      <c r="AV90" s="21"/>
      <c r="AW90" s="21"/>
      <c r="AX90" s="21"/>
      <c r="AY90" s="21"/>
      <c r="AZ90" s="21"/>
      <c r="BA90" s="21"/>
      <c r="BB90" s="21"/>
      <c r="BC90" s="194"/>
      <c r="BD90" s="21"/>
      <c r="BE90" s="21"/>
      <c r="BF90" s="21"/>
      <c r="BG90" s="20"/>
      <c r="BH90" s="23"/>
      <c r="BI90" s="20"/>
      <c r="BJ90" s="21"/>
      <c r="BK90" s="21"/>
      <c r="BL90" s="21"/>
      <c r="BM90" s="182"/>
      <c r="BN90" s="24"/>
      <c r="BO90" s="21"/>
      <c r="BP90" s="21"/>
      <c r="BQ90" s="23"/>
      <c r="BR90" s="23"/>
      <c r="BS90" s="24"/>
      <c r="BT90" s="25"/>
    </row>
    <row r="91" spans="1:72" s="22" customFormat="1" ht="201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0"/>
      <c r="AH91" s="20"/>
      <c r="AI91" s="20"/>
      <c r="AJ91" s="21"/>
      <c r="AK91" s="194"/>
      <c r="AL91" s="20"/>
      <c r="AM91" s="20"/>
      <c r="AN91" s="21"/>
      <c r="AO91" s="21"/>
      <c r="AP91" s="21"/>
      <c r="AQ91" s="21"/>
      <c r="AR91" s="21"/>
      <c r="AS91" s="194"/>
      <c r="AT91" s="20"/>
      <c r="AU91" s="21"/>
      <c r="AV91" s="21"/>
      <c r="AW91" s="21"/>
      <c r="AX91" s="21"/>
      <c r="AY91" s="21"/>
      <c r="AZ91" s="21"/>
      <c r="BA91" s="21"/>
      <c r="BB91" s="21"/>
      <c r="BC91" s="194"/>
      <c r="BD91" s="182"/>
      <c r="BE91" s="21"/>
      <c r="BF91" s="21"/>
      <c r="BG91" s="20"/>
      <c r="BH91" s="23"/>
      <c r="BI91" s="23"/>
      <c r="BJ91" s="21"/>
      <c r="BK91" s="21"/>
      <c r="BL91" s="21"/>
      <c r="BM91" s="182"/>
      <c r="BN91" s="24"/>
      <c r="BO91" s="21"/>
      <c r="BP91" s="21"/>
      <c r="BQ91" s="23"/>
      <c r="BR91" s="23"/>
      <c r="BS91" s="24"/>
      <c r="BT91" s="25"/>
    </row>
    <row r="92" spans="1:72" s="22" customFormat="1" ht="147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0"/>
      <c r="O92" s="20"/>
      <c r="P92" s="21"/>
      <c r="Q92" s="21"/>
      <c r="R92" s="21"/>
      <c r="S92" s="21"/>
      <c r="T92" s="20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82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194"/>
      <c r="BD92" s="20"/>
      <c r="BE92" s="20"/>
      <c r="BF92" s="21"/>
      <c r="BG92" s="20"/>
      <c r="BH92" s="23"/>
      <c r="BI92" s="23"/>
      <c r="BJ92" s="21"/>
      <c r="BK92" s="21"/>
      <c r="BL92" s="21"/>
      <c r="BM92" s="182"/>
      <c r="BN92" s="24"/>
      <c r="BO92" s="21"/>
      <c r="BP92" s="21"/>
      <c r="BQ92" s="23"/>
      <c r="BR92" s="23"/>
      <c r="BS92" s="24"/>
      <c r="BT92" s="25"/>
    </row>
    <row r="93" spans="1:72" s="22" customFormat="1" ht="147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0"/>
      <c r="O93" s="20"/>
      <c r="P93" s="21"/>
      <c r="Q93" s="21"/>
      <c r="R93" s="21"/>
      <c r="S93" s="21"/>
      <c r="T93" s="20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2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194"/>
      <c r="BD93" s="182"/>
      <c r="BE93" s="20"/>
      <c r="BF93" s="21"/>
      <c r="BG93" s="20"/>
      <c r="BH93" s="23"/>
      <c r="BI93" s="23"/>
      <c r="BJ93" s="21"/>
      <c r="BK93" s="21"/>
      <c r="BL93" s="21"/>
      <c r="BM93" s="182"/>
      <c r="BN93" s="24"/>
      <c r="BO93" s="21"/>
      <c r="BP93" s="21"/>
      <c r="BQ93" s="23"/>
      <c r="BR93" s="23"/>
      <c r="BS93" s="24"/>
      <c r="BT93" s="25"/>
    </row>
    <row r="94" spans="1:72" s="22" customFormat="1" ht="147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2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194"/>
      <c r="BD94" s="21"/>
      <c r="BE94" s="20"/>
      <c r="BF94" s="21"/>
      <c r="BG94" s="20"/>
      <c r="BH94" s="23"/>
      <c r="BI94" s="23"/>
      <c r="BJ94" s="21"/>
      <c r="BK94" s="21"/>
      <c r="BL94" s="21"/>
      <c r="BM94" s="182"/>
      <c r="BN94" s="24"/>
      <c r="BO94" s="21"/>
      <c r="BP94" s="21"/>
      <c r="BQ94" s="23"/>
      <c r="BR94" s="23"/>
      <c r="BS94" s="24"/>
      <c r="BT94" s="25"/>
    </row>
    <row r="95" spans="1:72" s="22" customFormat="1" ht="147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2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194"/>
      <c r="BD95" s="182"/>
      <c r="BE95" s="20"/>
      <c r="BF95" s="21"/>
      <c r="BG95" s="20"/>
      <c r="BH95" s="23"/>
      <c r="BI95" s="23"/>
      <c r="BJ95" s="21"/>
      <c r="BK95" s="21"/>
      <c r="BL95" s="21"/>
      <c r="BM95" s="182"/>
      <c r="BN95" s="24"/>
      <c r="BO95" s="21"/>
      <c r="BP95" s="21"/>
      <c r="BQ95" s="23"/>
      <c r="BR95" s="23"/>
      <c r="BS95" s="24"/>
      <c r="BT95" s="25"/>
    </row>
    <row r="96" spans="1:72" s="22" customFormat="1" ht="147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2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194"/>
      <c r="BD96" s="21"/>
      <c r="BE96" s="20"/>
      <c r="BF96" s="21"/>
      <c r="BG96" s="20"/>
      <c r="BH96" s="23"/>
      <c r="BI96" s="23"/>
      <c r="BJ96" s="21"/>
      <c r="BK96" s="21"/>
      <c r="BL96" s="21"/>
      <c r="BM96" s="182"/>
      <c r="BN96" s="24"/>
      <c r="BO96" s="21"/>
      <c r="BP96" s="21"/>
      <c r="BQ96" s="23"/>
      <c r="BR96" s="23"/>
      <c r="BS96" s="24"/>
      <c r="BT96" s="25"/>
    </row>
    <row r="97" spans="1:72" s="22" customFormat="1" ht="147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2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194"/>
      <c r="BD97" s="182"/>
      <c r="BE97" s="20"/>
      <c r="BF97" s="21"/>
      <c r="BG97" s="20"/>
      <c r="BH97" s="23"/>
      <c r="BI97" s="23"/>
      <c r="BJ97" s="21"/>
      <c r="BK97" s="21"/>
      <c r="BL97" s="21"/>
      <c r="BM97" s="182"/>
      <c r="BN97" s="24"/>
      <c r="BO97" s="21"/>
      <c r="BP97" s="21"/>
      <c r="BQ97" s="23"/>
      <c r="BR97" s="23"/>
      <c r="BS97" s="24"/>
      <c r="BT97" s="25"/>
    </row>
    <row r="98" spans="1:72" s="22" customFormat="1" ht="147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2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194"/>
      <c r="BD98" s="21"/>
      <c r="BE98" s="20"/>
      <c r="BF98" s="21"/>
      <c r="BG98" s="20"/>
      <c r="BH98" s="23"/>
      <c r="BI98" s="23"/>
      <c r="BJ98" s="21"/>
      <c r="BK98" s="21"/>
      <c r="BL98" s="21"/>
      <c r="BM98" s="182"/>
      <c r="BN98" s="24"/>
      <c r="BO98" s="21"/>
      <c r="BP98" s="21"/>
      <c r="BQ98" s="23"/>
      <c r="BR98" s="23"/>
      <c r="BS98" s="24"/>
      <c r="BT98" s="25"/>
    </row>
    <row r="99" spans="1:72" s="22" customFormat="1" ht="147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2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194"/>
      <c r="BD99" s="182"/>
      <c r="BE99" s="20"/>
      <c r="BF99" s="21"/>
      <c r="BG99" s="20"/>
      <c r="BH99" s="23"/>
      <c r="BI99" s="23"/>
      <c r="BJ99" s="21"/>
      <c r="BK99" s="21"/>
      <c r="BL99" s="21"/>
      <c r="BM99" s="182"/>
      <c r="BN99" s="24"/>
      <c r="BO99" s="21"/>
      <c r="BP99" s="21"/>
      <c r="BQ99" s="23"/>
      <c r="BR99" s="23"/>
      <c r="BS99" s="24"/>
      <c r="BT99" s="25"/>
    </row>
    <row r="100" spans="1:72" s="22" customFormat="1" ht="193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2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194"/>
      <c r="BD100" s="21"/>
      <c r="BE100" s="20"/>
      <c r="BF100" s="21"/>
      <c r="BG100" s="20"/>
      <c r="BH100" s="23"/>
      <c r="BI100" s="23"/>
      <c r="BJ100" s="21"/>
      <c r="BK100" s="21"/>
      <c r="BL100" s="21"/>
      <c r="BM100" s="182"/>
      <c r="BN100" s="24"/>
      <c r="BO100" s="21"/>
      <c r="BP100" s="21"/>
      <c r="BQ100" s="23"/>
      <c r="BR100" s="23"/>
      <c r="BS100" s="24"/>
      <c r="BT100" s="25"/>
    </row>
    <row r="101" spans="1:72" s="22" customFormat="1" ht="193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2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194"/>
      <c r="BD101" s="182"/>
      <c r="BE101" s="20"/>
      <c r="BF101" s="21"/>
      <c r="BG101" s="20"/>
      <c r="BH101" s="23"/>
      <c r="BI101" s="23"/>
      <c r="BJ101" s="21"/>
      <c r="BK101" s="21"/>
      <c r="BL101" s="21"/>
      <c r="BM101" s="182"/>
      <c r="BN101" s="24"/>
      <c r="BO101" s="21"/>
      <c r="BP101" s="21"/>
      <c r="BQ101" s="23"/>
      <c r="BR101" s="23"/>
      <c r="BS101" s="24"/>
      <c r="BT101" s="25"/>
    </row>
    <row r="102" spans="1:72" s="22" customFormat="1" ht="193.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182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194"/>
      <c r="BD102" s="21"/>
      <c r="BE102" s="20"/>
      <c r="BF102" s="21"/>
      <c r="BG102" s="20"/>
      <c r="BH102" s="23"/>
      <c r="BI102" s="23"/>
      <c r="BJ102" s="21"/>
      <c r="BK102" s="21"/>
      <c r="BL102" s="21"/>
      <c r="BM102" s="182"/>
      <c r="BN102" s="24"/>
      <c r="BO102" s="21"/>
      <c r="BP102" s="21"/>
      <c r="BQ102" s="23"/>
      <c r="BR102" s="23"/>
      <c r="BS102" s="24"/>
      <c r="BT102" s="25"/>
    </row>
    <row r="103" spans="1:72" s="22" customFormat="1" ht="193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2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182"/>
      <c r="BD103" s="182"/>
      <c r="BE103" s="21"/>
      <c r="BF103" s="21"/>
      <c r="BG103" s="20"/>
      <c r="BH103" s="23"/>
      <c r="BI103" s="23"/>
      <c r="BJ103" s="21"/>
      <c r="BK103" s="21"/>
      <c r="BL103" s="21"/>
      <c r="BM103" s="182"/>
      <c r="BN103" s="24"/>
      <c r="BO103" s="21"/>
      <c r="BP103" s="21"/>
      <c r="BQ103" s="23"/>
      <c r="BR103" s="23"/>
      <c r="BS103" s="24"/>
      <c r="BT103" s="25"/>
    </row>
    <row r="104" spans="1:72" s="22" customFormat="1" ht="23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0"/>
      <c r="AH104" s="20"/>
      <c r="AI104" s="20"/>
      <c r="AJ104" s="21"/>
      <c r="AK104" s="194"/>
      <c r="AL104" s="20"/>
      <c r="AM104" s="20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194"/>
      <c r="BD104" s="21"/>
      <c r="BE104" s="20"/>
      <c r="BF104" s="20"/>
      <c r="BG104" s="20"/>
      <c r="BH104" s="23"/>
      <c r="BI104" s="23"/>
      <c r="BJ104" s="20"/>
      <c r="BK104" s="23"/>
      <c r="BL104" s="21"/>
      <c r="BM104" s="182"/>
      <c r="BN104" s="24"/>
      <c r="BO104" s="21"/>
      <c r="BP104" s="21"/>
      <c r="BQ104" s="23"/>
      <c r="BR104" s="23"/>
      <c r="BS104" s="24"/>
      <c r="BT104" s="25"/>
    </row>
    <row r="105" spans="1:72" s="22" customFormat="1" ht="23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0"/>
      <c r="AH105" s="20"/>
      <c r="AI105" s="20"/>
      <c r="AJ105" s="21"/>
      <c r="AK105" s="194"/>
      <c r="AL105" s="20"/>
      <c r="AM105" s="20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194"/>
      <c r="BD105" s="21"/>
      <c r="BE105" s="20"/>
      <c r="BF105" s="20"/>
      <c r="BG105" s="20"/>
      <c r="BH105" s="23"/>
      <c r="BI105" s="23"/>
      <c r="BJ105" s="20"/>
      <c r="BK105" s="23"/>
      <c r="BL105" s="21"/>
      <c r="BM105" s="182"/>
      <c r="BN105" s="24"/>
      <c r="BO105" s="21"/>
      <c r="BP105" s="21"/>
      <c r="BQ105" s="23"/>
      <c r="BR105" s="23"/>
      <c r="BS105" s="24"/>
      <c r="BT105" s="25"/>
    </row>
    <row r="106" spans="1:72" s="22" customFormat="1" ht="409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1"/>
      <c r="O106" s="20"/>
      <c r="P106" s="21"/>
      <c r="Q106" s="21"/>
      <c r="R106" s="20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0"/>
      <c r="AH106" s="20"/>
      <c r="AI106" s="20"/>
      <c r="AJ106" s="21"/>
      <c r="AK106" s="194"/>
      <c r="AL106" s="20"/>
      <c r="AM106" s="20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194"/>
      <c r="BD106" s="21"/>
      <c r="BE106" s="21"/>
      <c r="BF106" s="20"/>
      <c r="BG106" s="20"/>
      <c r="BH106" s="23"/>
      <c r="BI106" s="23"/>
      <c r="BJ106" s="20"/>
      <c r="BK106" s="23"/>
      <c r="BL106" s="21"/>
      <c r="BM106" s="182"/>
      <c r="BN106" s="24"/>
      <c r="BO106" s="21"/>
      <c r="BP106" s="21"/>
      <c r="BQ106" s="23"/>
      <c r="BR106" s="23"/>
      <c r="BS106" s="24"/>
      <c r="BT106" s="25"/>
    </row>
    <row r="107" spans="1:72" s="22" customFormat="1" ht="229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0"/>
      <c r="AH107" s="20"/>
      <c r="AI107" s="20"/>
      <c r="AJ107" s="21"/>
      <c r="AK107" s="194"/>
      <c r="AL107" s="20"/>
      <c r="AM107" s="20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194"/>
      <c r="BD107" s="21"/>
      <c r="BE107" s="20"/>
      <c r="BF107" s="20"/>
      <c r="BG107" s="20"/>
      <c r="BH107" s="23"/>
      <c r="BI107" s="23"/>
      <c r="BJ107" s="20"/>
      <c r="BK107" s="23"/>
      <c r="BL107" s="21"/>
      <c r="BM107" s="182"/>
      <c r="BN107" s="24"/>
      <c r="BO107" s="21"/>
      <c r="BP107" s="21"/>
      <c r="BQ107" s="23"/>
      <c r="BR107" s="23"/>
      <c r="BS107" s="24"/>
      <c r="BT107" s="25"/>
    </row>
    <row r="108" spans="1:72" s="22" customFormat="1" ht="229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0"/>
      <c r="AH108" s="20"/>
      <c r="AI108" s="20"/>
      <c r="AJ108" s="21"/>
      <c r="AK108" s="194"/>
      <c r="AL108" s="20"/>
      <c r="AM108" s="20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194"/>
      <c r="BD108" s="21"/>
      <c r="BE108" s="20"/>
      <c r="BF108" s="20"/>
      <c r="BG108" s="20"/>
      <c r="BH108" s="23"/>
      <c r="BI108" s="23"/>
      <c r="BJ108" s="20"/>
      <c r="BK108" s="23"/>
      <c r="BL108" s="21"/>
      <c r="BM108" s="182"/>
      <c r="BN108" s="24"/>
      <c r="BO108" s="21"/>
      <c r="BP108" s="21"/>
      <c r="BQ108" s="23"/>
      <c r="BR108" s="23"/>
      <c r="BS108" s="24"/>
      <c r="BT108" s="25"/>
    </row>
    <row r="109" spans="1:72" s="22" customFormat="1" ht="229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0"/>
      <c r="AH109" s="20"/>
      <c r="AI109" s="20"/>
      <c r="AJ109" s="21"/>
      <c r="AK109" s="194"/>
      <c r="AL109" s="20"/>
      <c r="AM109" s="20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194"/>
      <c r="BD109" s="21"/>
      <c r="BE109" s="20"/>
      <c r="BF109" s="20"/>
      <c r="BG109" s="20"/>
      <c r="BH109" s="23"/>
      <c r="BI109" s="23"/>
      <c r="BJ109" s="20"/>
      <c r="BK109" s="23"/>
      <c r="BL109" s="21"/>
      <c r="BM109" s="182"/>
      <c r="BN109" s="24"/>
      <c r="BO109" s="21"/>
      <c r="BP109" s="21"/>
      <c r="BQ109" s="23"/>
      <c r="BR109" s="23"/>
      <c r="BS109" s="24"/>
      <c r="BT109" s="25"/>
    </row>
    <row r="110" spans="1:72" s="22" customFormat="1" ht="229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0"/>
      <c r="AH110" s="20"/>
      <c r="AI110" s="20"/>
      <c r="AJ110" s="21"/>
      <c r="AK110" s="194"/>
      <c r="AL110" s="20"/>
      <c r="AM110" s="20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194"/>
      <c r="BD110" s="21"/>
      <c r="BE110" s="20"/>
      <c r="BF110" s="20"/>
      <c r="BG110" s="20"/>
      <c r="BH110" s="23"/>
      <c r="BI110" s="23"/>
      <c r="BJ110" s="20"/>
      <c r="BK110" s="23"/>
      <c r="BL110" s="21"/>
      <c r="BM110" s="182"/>
      <c r="BN110" s="24"/>
      <c r="BO110" s="21"/>
      <c r="BP110" s="21"/>
      <c r="BQ110" s="23"/>
      <c r="BR110" s="23"/>
      <c r="BS110" s="24"/>
      <c r="BT110" s="25"/>
    </row>
    <row r="111" spans="1:72" s="22" customFormat="1" ht="194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0"/>
      <c r="AH111" s="20"/>
      <c r="AI111" s="20"/>
      <c r="AJ111" s="21"/>
      <c r="AK111" s="194"/>
      <c r="AL111" s="20"/>
      <c r="AM111" s="20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194"/>
      <c r="BD111" s="21"/>
      <c r="BE111" s="20"/>
      <c r="BF111" s="20"/>
      <c r="BG111" s="20"/>
      <c r="BH111" s="23"/>
      <c r="BI111" s="23"/>
      <c r="BJ111" s="20"/>
      <c r="BK111" s="23"/>
      <c r="BL111" s="21"/>
      <c r="BM111" s="182"/>
      <c r="BN111" s="24"/>
      <c r="BO111" s="21"/>
      <c r="BP111" s="21"/>
      <c r="BQ111" s="23"/>
      <c r="BR111" s="23"/>
      <c r="BS111" s="24"/>
      <c r="BT111" s="25"/>
    </row>
    <row r="112" spans="1:72" s="22" customFormat="1" ht="409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0"/>
      <c r="P112" s="21"/>
      <c r="Q112" s="21"/>
      <c r="R112" s="20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0"/>
      <c r="AH112" s="20"/>
      <c r="AI112" s="20"/>
      <c r="AJ112" s="21"/>
      <c r="AK112" s="194"/>
      <c r="AL112" s="20"/>
      <c r="AM112" s="20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194"/>
      <c r="BD112" s="23"/>
      <c r="BE112" s="23"/>
      <c r="BF112" s="20"/>
      <c r="BG112" s="20"/>
      <c r="BH112" s="23"/>
      <c r="BI112" s="23"/>
      <c r="BJ112" s="20"/>
      <c r="BK112" s="23"/>
      <c r="BL112" s="21"/>
      <c r="BM112" s="182"/>
      <c r="BN112" s="24"/>
      <c r="BO112" s="21"/>
      <c r="BP112" s="21"/>
      <c r="BQ112" s="23"/>
      <c r="BR112" s="23"/>
      <c r="BS112" s="24"/>
      <c r="BT112" s="25"/>
    </row>
    <row r="113" spans="1:72" s="22" customFormat="1" ht="409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0"/>
      <c r="AH113" s="20"/>
      <c r="AI113" s="20"/>
      <c r="AJ113" s="21"/>
      <c r="AK113" s="194"/>
      <c r="AL113" s="20"/>
      <c r="AM113" s="20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194"/>
      <c r="BD113" s="21"/>
      <c r="BE113" s="20"/>
      <c r="BF113" s="20"/>
      <c r="BG113" s="20"/>
      <c r="BH113" s="23"/>
      <c r="BI113" s="23"/>
      <c r="BJ113" s="20"/>
      <c r="BK113" s="23"/>
      <c r="BL113" s="21"/>
      <c r="BM113" s="182"/>
      <c r="BN113" s="24"/>
      <c r="BO113" s="21"/>
      <c r="BP113" s="21"/>
      <c r="BQ113" s="23"/>
      <c r="BR113" s="23"/>
      <c r="BS113" s="24"/>
      <c r="BT113" s="25"/>
    </row>
    <row r="114" spans="1:72" s="22" customFormat="1" ht="409.6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0"/>
      <c r="AH114" s="20"/>
      <c r="AI114" s="20"/>
      <c r="AJ114" s="21"/>
      <c r="AK114" s="194"/>
      <c r="AL114" s="20"/>
      <c r="AM114" s="20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194"/>
      <c r="BD114" s="21"/>
      <c r="BE114" s="20"/>
      <c r="BF114" s="20"/>
      <c r="BG114" s="20"/>
      <c r="BH114" s="23"/>
      <c r="BI114" s="23"/>
      <c r="BJ114" s="20"/>
      <c r="BK114" s="23"/>
      <c r="BL114" s="21"/>
      <c r="BM114" s="182"/>
      <c r="BN114" s="24"/>
      <c r="BO114" s="21"/>
      <c r="BP114" s="21"/>
      <c r="BQ114" s="23"/>
      <c r="BR114" s="23"/>
      <c r="BS114" s="24"/>
      <c r="BT114" s="25"/>
    </row>
    <row r="115" spans="1:72" s="22" customFormat="1" ht="184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0"/>
      <c r="AH115" s="20"/>
      <c r="AI115" s="20"/>
      <c r="AJ115" s="21"/>
      <c r="AK115" s="194"/>
      <c r="AL115" s="20"/>
      <c r="AM115" s="20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194"/>
      <c r="BD115" s="23"/>
      <c r="BE115" s="23"/>
      <c r="BF115" s="20"/>
      <c r="BG115" s="20"/>
      <c r="BH115" s="23"/>
      <c r="BI115" s="23"/>
      <c r="BJ115" s="20"/>
      <c r="BK115" s="23"/>
      <c r="BL115" s="21"/>
      <c r="BM115" s="182"/>
      <c r="BN115" s="24"/>
      <c r="BO115" s="21"/>
      <c r="BP115" s="21"/>
      <c r="BQ115" s="23"/>
      <c r="BR115" s="23"/>
      <c r="BS115" s="24"/>
      <c r="BT115" s="25"/>
    </row>
    <row r="116" spans="1:72" s="22" customFormat="1" ht="221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0"/>
      <c r="AH116" s="20"/>
      <c r="AI116" s="20"/>
      <c r="AJ116" s="21"/>
      <c r="AK116" s="194"/>
      <c r="AL116" s="20"/>
      <c r="AM116" s="20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0"/>
      <c r="BB116" s="20"/>
      <c r="BC116" s="194"/>
      <c r="BD116" s="21"/>
      <c r="BE116" s="20"/>
      <c r="BF116" s="20"/>
      <c r="BG116" s="20"/>
      <c r="BH116" s="23"/>
      <c r="BI116" s="23"/>
      <c r="BJ116" s="20"/>
      <c r="BK116" s="23"/>
      <c r="BL116" s="21"/>
      <c r="BM116" s="182"/>
      <c r="BN116" s="24"/>
      <c r="BO116" s="21"/>
      <c r="BP116" s="21"/>
      <c r="BQ116" s="23"/>
      <c r="BR116" s="23"/>
      <c r="BS116" s="24"/>
      <c r="BT116" s="25"/>
    </row>
    <row r="117" spans="1:72" s="22" customFormat="1" ht="156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1"/>
      <c r="O117" s="20"/>
      <c r="P117" s="21"/>
      <c r="Q117" s="21"/>
      <c r="R117" s="20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0"/>
      <c r="AH117" s="20"/>
      <c r="AI117" s="20"/>
      <c r="AJ117" s="21"/>
      <c r="AK117" s="194"/>
      <c r="AL117" s="20"/>
      <c r="AM117" s="20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0"/>
      <c r="BB117" s="20"/>
      <c r="BC117" s="194"/>
      <c r="BD117" s="23"/>
      <c r="BE117" s="23"/>
      <c r="BF117" s="20"/>
      <c r="BG117" s="20"/>
      <c r="BH117" s="23"/>
      <c r="BI117" s="23"/>
      <c r="BJ117" s="20"/>
      <c r="BK117" s="23"/>
      <c r="BL117" s="21"/>
      <c r="BM117" s="182"/>
      <c r="BN117" s="24"/>
      <c r="BO117" s="21"/>
      <c r="BP117" s="21"/>
      <c r="BQ117" s="23"/>
      <c r="BR117" s="23"/>
      <c r="BS117" s="24"/>
      <c r="BT117" s="25"/>
    </row>
    <row r="118" spans="1:72" s="22" customFormat="1" ht="216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0"/>
      <c r="AH118" s="20"/>
      <c r="AI118" s="20"/>
      <c r="AJ118" s="21"/>
      <c r="AK118" s="194"/>
      <c r="AL118" s="20"/>
      <c r="AM118" s="20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194"/>
      <c r="BD118" s="21"/>
      <c r="BE118" s="20"/>
      <c r="BF118" s="20"/>
      <c r="BG118" s="20"/>
      <c r="BH118" s="23"/>
      <c r="BI118" s="23"/>
      <c r="BJ118" s="20"/>
      <c r="BK118" s="23"/>
      <c r="BL118" s="21"/>
      <c r="BM118" s="182"/>
      <c r="BN118" s="24"/>
      <c r="BO118" s="21"/>
      <c r="BP118" s="21"/>
      <c r="BQ118" s="23"/>
      <c r="BR118" s="23"/>
      <c r="BS118" s="24"/>
      <c r="BT118" s="25"/>
    </row>
    <row r="119" spans="1:72" s="22" customFormat="1" ht="216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0"/>
      <c r="P119" s="21"/>
      <c r="Q119" s="21"/>
      <c r="R119" s="20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0"/>
      <c r="AH119" s="20"/>
      <c r="AI119" s="20"/>
      <c r="AJ119" s="21"/>
      <c r="AK119" s="194"/>
      <c r="AL119" s="20"/>
      <c r="AM119" s="20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194"/>
      <c r="BD119" s="21"/>
      <c r="BE119" s="20"/>
      <c r="BF119" s="20"/>
      <c r="BG119" s="20"/>
      <c r="BH119" s="23"/>
      <c r="BI119" s="23"/>
      <c r="BJ119" s="20"/>
      <c r="BK119" s="23"/>
      <c r="BL119" s="21"/>
      <c r="BM119" s="182"/>
      <c r="BN119" s="24"/>
      <c r="BO119" s="21"/>
      <c r="BP119" s="21"/>
      <c r="BQ119" s="23"/>
      <c r="BR119" s="23"/>
      <c r="BS119" s="24"/>
      <c r="BT119" s="25"/>
    </row>
    <row r="120" spans="1:72" s="22" customFormat="1" ht="171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0"/>
      <c r="AH120" s="20"/>
      <c r="AI120" s="20"/>
      <c r="AJ120" s="21"/>
      <c r="AK120" s="194"/>
      <c r="AL120" s="20"/>
      <c r="AM120" s="20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94"/>
      <c r="BD120" s="21"/>
      <c r="BE120" s="20"/>
      <c r="BF120" s="20"/>
      <c r="BG120" s="20"/>
      <c r="BH120" s="23"/>
      <c r="BI120" s="23"/>
      <c r="BJ120" s="20"/>
      <c r="BK120" s="23"/>
      <c r="BL120" s="21"/>
      <c r="BM120" s="182"/>
      <c r="BN120" s="24"/>
      <c r="BO120" s="21"/>
      <c r="BP120" s="21"/>
      <c r="BQ120" s="23"/>
      <c r="BR120" s="23"/>
      <c r="BS120" s="24"/>
      <c r="BT120" s="25"/>
    </row>
    <row r="121" spans="1:72" s="22" customFormat="1" ht="171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0"/>
      <c r="P121" s="21"/>
      <c r="Q121" s="21"/>
      <c r="R121" s="20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0"/>
      <c r="AH121" s="20"/>
      <c r="AI121" s="20"/>
      <c r="AJ121" s="21"/>
      <c r="AK121" s="194"/>
      <c r="AL121" s="20"/>
      <c r="AM121" s="20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94"/>
      <c r="BD121" s="23"/>
      <c r="BE121" s="23"/>
      <c r="BF121" s="20"/>
      <c r="BG121" s="20"/>
      <c r="BH121" s="23"/>
      <c r="BI121" s="23"/>
      <c r="BJ121" s="20"/>
      <c r="BK121" s="23"/>
      <c r="BL121" s="21"/>
      <c r="BM121" s="182"/>
      <c r="BN121" s="24"/>
      <c r="BO121" s="21"/>
      <c r="BP121" s="21"/>
      <c r="BQ121" s="23"/>
      <c r="BR121" s="23"/>
      <c r="BS121" s="24"/>
      <c r="BT121" s="25"/>
    </row>
    <row r="122" spans="1:72" s="22" customFormat="1" ht="171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3"/>
      <c r="O122" s="20"/>
      <c r="P122" s="23"/>
      <c r="Q122" s="23"/>
      <c r="R122" s="23"/>
      <c r="S122" s="23"/>
      <c r="T122" s="23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0"/>
      <c r="AH122" s="20"/>
      <c r="AI122" s="20"/>
      <c r="AJ122" s="21"/>
      <c r="AK122" s="194"/>
      <c r="AL122" s="20"/>
      <c r="AM122" s="20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194"/>
      <c r="BD122" s="23"/>
      <c r="BE122" s="23"/>
      <c r="BF122" s="20"/>
      <c r="BG122" s="20"/>
      <c r="BH122" s="23"/>
      <c r="BI122" s="23"/>
      <c r="BJ122" s="20"/>
      <c r="BK122" s="23"/>
      <c r="BL122" s="21"/>
      <c r="BM122" s="182"/>
      <c r="BN122" s="24"/>
      <c r="BO122" s="21"/>
      <c r="BP122" s="21"/>
      <c r="BQ122" s="23"/>
      <c r="BR122" s="23"/>
      <c r="BS122" s="24"/>
      <c r="BT122" s="25"/>
    </row>
    <row r="123" spans="1:72" s="22" customFormat="1" ht="227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1"/>
      <c r="Q123" s="21"/>
      <c r="R123" s="21"/>
      <c r="S123" s="21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0"/>
      <c r="AH123" s="20"/>
      <c r="AI123" s="20"/>
      <c r="AJ123" s="21"/>
      <c r="AK123" s="194"/>
      <c r="AL123" s="20"/>
      <c r="AM123" s="20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94"/>
      <c r="BD123" s="20"/>
      <c r="BE123" s="20"/>
      <c r="BF123" s="20"/>
      <c r="BG123" s="20"/>
      <c r="BH123" s="23"/>
      <c r="BI123" s="23"/>
      <c r="BJ123" s="20"/>
      <c r="BK123" s="23"/>
      <c r="BL123" s="21"/>
      <c r="BM123" s="182"/>
      <c r="BN123" s="24"/>
      <c r="BO123" s="21"/>
      <c r="BP123" s="21"/>
      <c r="BQ123" s="23"/>
      <c r="BR123" s="23"/>
      <c r="BS123" s="24"/>
      <c r="BT123" s="25"/>
    </row>
    <row r="124" spans="1:72" s="22" customFormat="1" ht="154.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1"/>
      <c r="Q124" s="21"/>
      <c r="R124" s="21"/>
      <c r="S124" s="21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0"/>
      <c r="AH124" s="20"/>
      <c r="AI124" s="20"/>
      <c r="AJ124" s="21"/>
      <c r="AK124" s="194"/>
      <c r="AL124" s="20"/>
      <c r="AM124" s="20"/>
      <c r="AN124" s="21"/>
      <c r="AO124" s="21"/>
      <c r="AP124" s="21"/>
      <c r="AQ124" s="21"/>
      <c r="AR124" s="21"/>
      <c r="AS124" s="182"/>
      <c r="AT124" s="21"/>
      <c r="AU124" s="21"/>
      <c r="AV124" s="21"/>
      <c r="AW124" s="21"/>
      <c r="AX124" s="21"/>
      <c r="AY124" s="21"/>
      <c r="AZ124" s="21"/>
      <c r="BA124" s="21"/>
      <c r="BB124" s="21"/>
      <c r="BC124" s="194"/>
      <c r="BD124" s="23"/>
      <c r="BE124" s="23"/>
      <c r="BF124" s="20"/>
      <c r="BG124" s="20"/>
      <c r="BH124" s="23"/>
      <c r="BI124" s="23"/>
      <c r="BJ124" s="20"/>
      <c r="BK124" s="23"/>
      <c r="BL124" s="21"/>
      <c r="BM124" s="182"/>
      <c r="BN124" s="24"/>
      <c r="BO124" s="21"/>
      <c r="BP124" s="21"/>
      <c r="BQ124" s="23"/>
      <c r="BR124" s="23"/>
      <c r="BS124" s="24"/>
      <c r="BT124" s="25"/>
    </row>
    <row r="125" spans="1:72" s="22" customFormat="1" ht="169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1"/>
      <c r="Q125" s="21"/>
      <c r="R125" s="21"/>
      <c r="S125" s="21"/>
      <c r="T125" s="20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0"/>
      <c r="AH125" s="20"/>
      <c r="AI125" s="20"/>
      <c r="AJ125" s="21"/>
      <c r="AK125" s="194"/>
      <c r="AL125" s="21"/>
      <c r="AM125" s="20"/>
      <c r="AN125" s="21"/>
      <c r="AO125" s="21"/>
      <c r="AP125" s="21"/>
      <c r="AQ125" s="21"/>
      <c r="AR125" s="21"/>
      <c r="AS125" s="194"/>
      <c r="AT125" s="21"/>
      <c r="AU125" s="21"/>
      <c r="AV125" s="21"/>
      <c r="AW125" s="21"/>
      <c r="AX125" s="21"/>
      <c r="AY125" s="21"/>
      <c r="AZ125" s="21"/>
      <c r="BA125" s="20"/>
      <c r="BB125" s="20"/>
      <c r="BC125" s="194"/>
      <c r="BD125" s="20"/>
      <c r="BE125" s="20"/>
      <c r="BF125" s="20"/>
      <c r="BG125" s="20"/>
      <c r="BH125" s="23"/>
      <c r="BI125" s="23"/>
      <c r="BJ125" s="20"/>
      <c r="BK125" s="23"/>
      <c r="BL125" s="21"/>
      <c r="BM125" s="182"/>
      <c r="BN125" s="24"/>
      <c r="BO125" s="21"/>
      <c r="BP125" s="21"/>
      <c r="BQ125" s="23"/>
      <c r="BR125" s="23"/>
      <c r="BS125" s="24"/>
      <c r="BT125" s="25"/>
    </row>
    <row r="126" spans="1:72" s="22" customFormat="1" ht="171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1"/>
      <c r="Q126" s="21"/>
      <c r="R126" s="21"/>
      <c r="S126" s="21"/>
      <c r="T126" s="20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0"/>
      <c r="AH126" s="20"/>
      <c r="AI126" s="20"/>
      <c r="AJ126" s="21"/>
      <c r="AK126" s="194"/>
      <c r="AL126" s="20"/>
      <c r="AM126" s="20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0"/>
      <c r="BB126" s="20"/>
      <c r="BC126" s="194"/>
      <c r="BD126" s="23"/>
      <c r="BE126" s="23"/>
      <c r="BF126" s="20"/>
      <c r="BG126" s="20"/>
      <c r="BH126" s="23"/>
      <c r="BI126" s="23"/>
      <c r="BJ126" s="20"/>
      <c r="BK126" s="23"/>
      <c r="BL126" s="21"/>
      <c r="BM126" s="182"/>
      <c r="BN126" s="24"/>
      <c r="BO126" s="21"/>
      <c r="BP126" s="21"/>
      <c r="BQ126" s="23"/>
      <c r="BR126" s="23"/>
      <c r="BS126" s="24"/>
      <c r="BT126" s="25"/>
    </row>
    <row r="127" spans="1:72" s="22" customFormat="1" ht="171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0"/>
      <c r="AH127" s="20"/>
      <c r="AI127" s="20"/>
      <c r="AJ127" s="21"/>
      <c r="AK127" s="194"/>
      <c r="AL127" s="20"/>
      <c r="AM127" s="20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0"/>
      <c r="BB127" s="20"/>
      <c r="BC127" s="194"/>
      <c r="BD127" s="23"/>
      <c r="BE127" s="23"/>
      <c r="BF127" s="20"/>
      <c r="BG127" s="20"/>
      <c r="BH127" s="23"/>
      <c r="BI127" s="23"/>
      <c r="BJ127" s="20"/>
      <c r="BK127" s="23"/>
      <c r="BL127" s="21"/>
      <c r="BM127" s="182"/>
      <c r="BN127" s="24"/>
      <c r="BO127" s="21"/>
      <c r="BP127" s="21"/>
      <c r="BQ127" s="23"/>
      <c r="BR127" s="23"/>
      <c r="BS127" s="24"/>
      <c r="BT127" s="25"/>
    </row>
    <row r="128" spans="1:72" s="22" customFormat="1" ht="171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0"/>
      <c r="AH128" s="20"/>
      <c r="AI128" s="20"/>
      <c r="AJ128" s="21"/>
      <c r="AK128" s="194"/>
      <c r="AL128" s="20"/>
      <c r="AM128" s="20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0"/>
      <c r="BB128" s="20"/>
      <c r="BC128" s="194"/>
      <c r="BD128" s="23"/>
      <c r="BE128" s="23"/>
      <c r="BF128" s="20"/>
      <c r="BG128" s="20"/>
      <c r="BH128" s="23"/>
      <c r="BI128" s="23"/>
      <c r="BJ128" s="20"/>
      <c r="BK128" s="23"/>
      <c r="BL128" s="21"/>
      <c r="BM128" s="182"/>
      <c r="BN128" s="24"/>
      <c r="BO128" s="21"/>
      <c r="BP128" s="21"/>
      <c r="BQ128" s="23"/>
      <c r="BR128" s="23"/>
      <c r="BS128" s="24"/>
      <c r="BT128" s="25"/>
    </row>
    <row r="129" spans="1:72" s="22" customFormat="1" ht="171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0"/>
      <c r="AH129" s="20"/>
      <c r="AI129" s="20"/>
      <c r="AJ129" s="21"/>
      <c r="AK129" s="194"/>
      <c r="AL129" s="20"/>
      <c r="AM129" s="20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0"/>
      <c r="BB129" s="20"/>
      <c r="BC129" s="194"/>
      <c r="BD129" s="23"/>
      <c r="BE129" s="23"/>
      <c r="BF129" s="20"/>
      <c r="BG129" s="20"/>
      <c r="BH129" s="23"/>
      <c r="BI129" s="23"/>
      <c r="BJ129" s="20"/>
      <c r="BK129" s="23"/>
      <c r="BL129" s="21"/>
      <c r="BM129" s="182"/>
      <c r="BN129" s="24"/>
      <c r="BO129" s="21"/>
      <c r="BP129" s="21"/>
      <c r="BQ129" s="23"/>
      <c r="BR129" s="23"/>
      <c r="BS129" s="24"/>
      <c r="BT129" s="25"/>
    </row>
    <row r="130" spans="1:72" s="22" customFormat="1" ht="171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0"/>
      <c r="AI130" s="20"/>
      <c r="AJ130" s="21"/>
      <c r="AK130" s="194"/>
      <c r="AL130" s="20"/>
      <c r="AM130" s="20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0"/>
      <c r="BB130" s="20"/>
      <c r="BC130" s="194"/>
      <c r="BD130" s="23"/>
      <c r="BE130" s="23"/>
      <c r="BF130" s="20"/>
      <c r="BG130" s="20"/>
      <c r="BH130" s="23"/>
      <c r="BI130" s="23"/>
      <c r="BJ130" s="20"/>
      <c r="BK130" s="23"/>
      <c r="BL130" s="21"/>
      <c r="BM130" s="182"/>
      <c r="BN130" s="24"/>
      <c r="BO130" s="21"/>
      <c r="BP130" s="21"/>
      <c r="BQ130" s="23"/>
      <c r="BR130" s="23"/>
      <c r="BS130" s="24"/>
      <c r="BT130" s="25"/>
    </row>
    <row r="131" spans="1:72" s="22" customFormat="1" ht="171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0"/>
      <c r="AI131" s="20"/>
      <c r="AJ131" s="21"/>
      <c r="AK131" s="194"/>
      <c r="AL131" s="20"/>
      <c r="AM131" s="20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194"/>
      <c r="BD131" s="21"/>
      <c r="BE131" s="21"/>
      <c r="BF131" s="20"/>
      <c r="BG131" s="20"/>
      <c r="BH131" s="23"/>
      <c r="BI131" s="23"/>
      <c r="BJ131" s="20"/>
      <c r="BK131" s="23"/>
      <c r="BL131" s="21"/>
      <c r="BM131" s="182"/>
      <c r="BN131" s="24"/>
      <c r="BO131" s="21"/>
      <c r="BP131" s="21"/>
      <c r="BQ131" s="23"/>
      <c r="BR131" s="23"/>
      <c r="BS131" s="24"/>
      <c r="BT131" s="25"/>
    </row>
    <row r="132" spans="1:72" s="22" customFormat="1" ht="171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194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0"/>
      <c r="AI132" s="20"/>
      <c r="AJ132" s="21"/>
      <c r="AK132" s="194"/>
      <c r="AL132" s="20"/>
      <c r="AM132" s="20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194"/>
      <c r="BD132" s="23"/>
      <c r="BE132" s="23"/>
      <c r="BF132" s="20"/>
      <c r="BG132" s="20"/>
      <c r="BH132" s="23"/>
      <c r="BI132" s="23"/>
      <c r="BJ132" s="20"/>
      <c r="BK132" s="23"/>
      <c r="BL132" s="21"/>
      <c r="BM132" s="182"/>
      <c r="BN132" s="24"/>
      <c r="BO132" s="21"/>
      <c r="BP132" s="21"/>
      <c r="BQ132" s="23"/>
      <c r="BR132" s="23"/>
      <c r="BS132" s="24"/>
      <c r="BT132" s="25"/>
    </row>
    <row r="133" spans="1:72" s="22" customFormat="1" ht="171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75"/>
      <c r="J133" s="18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0"/>
      <c r="AH133" s="20"/>
      <c r="AI133" s="20"/>
      <c r="AJ133" s="21"/>
      <c r="AK133" s="194"/>
      <c r="AL133" s="20"/>
      <c r="AM133" s="20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0"/>
      <c r="BB133" s="21"/>
      <c r="BC133" s="20"/>
      <c r="BD133" s="23"/>
      <c r="BE133" s="23"/>
      <c r="BF133" s="20"/>
      <c r="BG133" s="20"/>
      <c r="BH133" s="23"/>
      <c r="BI133" s="23"/>
      <c r="BJ133" s="20"/>
      <c r="BK133" s="23"/>
      <c r="BL133" s="21"/>
      <c r="BM133" s="182"/>
      <c r="BN133" s="24"/>
      <c r="BO133" s="21"/>
      <c r="BP133" s="21"/>
      <c r="BQ133" s="23"/>
      <c r="BR133" s="23"/>
      <c r="BS133" s="24"/>
      <c r="BT133" s="25"/>
    </row>
    <row r="134" spans="1:72" s="22" customFormat="1" ht="197.2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194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0"/>
      <c r="AH134" s="20"/>
      <c r="AI134" s="20"/>
      <c r="AJ134" s="21"/>
      <c r="AK134" s="194"/>
      <c r="AL134" s="20"/>
      <c r="AM134" s="20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194"/>
      <c r="BD134" s="21"/>
      <c r="BE134" s="21"/>
      <c r="BF134" s="20"/>
      <c r="BG134" s="20"/>
      <c r="BH134" s="23"/>
      <c r="BI134" s="20"/>
      <c r="BJ134" s="23"/>
      <c r="BK134" s="23"/>
      <c r="BL134" s="21"/>
      <c r="BM134" s="182"/>
      <c r="BN134" s="24"/>
      <c r="BO134" s="21"/>
      <c r="BP134" s="21"/>
      <c r="BQ134" s="23"/>
      <c r="BR134" s="23"/>
      <c r="BS134" s="24"/>
      <c r="BT134" s="25"/>
    </row>
    <row r="135" spans="1:72" s="22" customFormat="1" ht="197.2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194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0"/>
      <c r="AH135" s="20"/>
      <c r="AI135" s="20"/>
      <c r="AJ135" s="21"/>
      <c r="AK135" s="194"/>
      <c r="AL135" s="20"/>
      <c r="AM135" s="20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194"/>
      <c r="BD135" s="183"/>
      <c r="BE135" s="23"/>
      <c r="BF135" s="20"/>
      <c r="BG135" s="20"/>
      <c r="BH135" s="23"/>
      <c r="BI135" s="20"/>
      <c r="BJ135" s="20"/>
      <c r="BK135" s="23"/>
      <c r="BL135" s="21"/>
      <c r="BM135" s="182"/>
      <c r="BN135" s="24"/>
      <c r="BO135" s="21"/>
      <c r="BP135" s="21"/>
      <c r="BQ135" s="23"/>
      <c r="BR135" s="23"/>
      <c r="BS135" s="24"/>
      <c r="BT135" s="25"/>
    </row>
    <row r="136" spans="1:72" s="22" customFormat="1" ht="197.2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194"/>
      <c r="N136" s="21"/>
      <c r="O136" s="20"/>
      <c r="P136" s="23"/>
      <c r="Q136" s="23"/>
      <c r="R136" s="23"/>
      <c r="S136" s="23"/>
      <c r="T136" s="23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0"/>
      <c r="AH136" s="20"/>
      <c r="AI136" s="20"/>
      <c r="AJ136" s="21"/>
      <c r="AK136" s="194"/>
      <c r="AL136" s="20"/>
      <c r="AM136" s="20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4"/>
      <c r="BD136" s="183"/>
      <c r="BE136" s="23"/>
      <c r="BF136" s="20"/>
      <c r="BG136" s="20"/>
      <c r="BH136" s="23"/>
      <c r="BI136" s="20"/>
      <c r="BJ136" s="20"/>
      <c r="BK136" s="23"/>
      <c r="BL136" s="21"/>
      <c r="BM136" s="182"/>
      <c r="BN136" s="24"/>
      <c r="BO136" s="21"/>
      <c r="BP136" s="21"/>
      <c r="BQ136" s="23"/>
      <c r="BR136" s="23"/>
      <c r="BS136" s="24"/>
      <c r="BT136" s="25"/>
    </row>
    <row r="137" spans="1:72" s="22" customFormat="1" ht="197.2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194"/>
      <c r="N137" s="23"/>
      <c r="O137" s="20"/>
      <c r="P137" s="23"/>
      <c r="Q137" s="23"/>
      <c r="R137" s="23"/>
      <c r="S137" s="23"/>
      <c r="T137" s="23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0"/>
      <c r="AH137" s="20"/>
      <c r="AI137" s="20"/>
      <c r="AJ137" s="21"/>
      <c r="AK137" s="194"/>
      <c r="AL137" s="20"/>
      <c r="AM137" s="20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4"/>
      <c r="BD137" s="183"/>
      <c r="BE137" s="23"/>
      <c r="BF137" s="20"/>
      <c r="BG137" s="20"/>
      <c r="BH137" s="23"/>
      <c r="BI137" s="20"/>
      <c r="BJ137" s="20"/>
      <c r="BK137" s="23"/>
      <c r="BL137" s="21"/>
      <c r="BM137" s="182"/>
      <c r="BN137" s="24"/>
      <c r="BO137" s="21"/>
      <c r="BP137" s="21"/>
      <c r="BQ137" s="23"/>
      <c r="BR137" s="23"/>
      <c r="BS137" s="24"/>
      <c r="BT137" s="25"/>
    </row>
    <row r="138" spans="1:72" s="22" customFormat="1" ht="17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0"/>
      <c r="AH138" s="20"/>
      <c r="AI138" s="20"/>
      <c r="AJ138" s="21"/>
      <c r="AK138" s="194"/>
      <c r="AL138" s="20"/>
      <c r="AM138" s="20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0"/>
      <c r="BB138" s="21"/>
      <c r="BC138" s="20"/>
      <c r="BD138" s="23"/>
      <c r="BE138" s="23"/>
      <c r="BF138" s="20"/>
      <c r="BG138" s="20"/>
      <c r="BH138" s="23"/>
      <c r="BI138" s="23"/>
      <c r="BJ138" s="20"/>
      <c r="BK138" s="23"/>
      <c r="BL138" s="21"/>
      <c r="BM138" s="182"/>
      <c r="BN138" s="24"/>
      <c r="BO138" s="21"/>
      <c r="BP138" s="21"/>
      <c r="BQ138" s="23"/>
      <c r="BR138" s="23"/>
      <c r="BS138" s="24"/>
      <c r="BT138" s="25"/>
    </row>
    <row r="139" spans="1:72" s="22" customFormat="1" ht="197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0"/>
      <c r="AH139" s="20"/>
      <c r="AI139" s="20"/>
      <c r="AJ139" s="21"/>
      <c r="AK139" s="194"/>
      <c r="AL139" s="20"/>
      <c r="AM139" s="20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94"/>
      <c r="BD139" s="21"/>
      <c r="BE139" s="21"/>
      <c r="BF139" s="20"/>
      <c r="BG139" s="20"/>
      <c r="BH139" s="23"/>
      <c r="BI139" s="20"/>
      <c r="BJ139" s="20"/>
      <c r="BK139" s="23"/>
      <c r="BL139" s="21"/>
      <c r="BM139" s="182"/>
      <c r="BN139" s="24"/>
      <c r="BO139" s="21"/>
      <c r="BP139" s="21"/>
      <c r="BQ139" s="23"/>
      <c r="BR139" s="23"/>
      <c r="BS139" s="24"/>
      <c r="BT139" s="25"/>
    </row>
    <row r="140" spans="1:72" s="22" customFormat="1" ht="197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194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0"/>
      <c r="AH140" s="20"/>
      <c r="AI140" s="20"/>
      <c r="AJ140" s="21"/>
      <c r="AK140" s="194"/>
      <c r="AL140" s="20"/>
      <c r="AM140" s="20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4"/>
      <c r="BD140" s="183"/>
      <c r="BE140" s="23"/>
      <c r="BF140" s="20"/>
      <c r="BG140" s="20"/>
      <c r="BH140" s="23"/>
      <c r="BI140" s="20"/>
      <c r="BJ140" s="20"/>
      <c r="BK140" s="23"/>
      <c r="BL140" s="21"/>
      <c r="BM140" s="182"/>
      <c r="BN140" s="24"/>
      <c r="BO140" s="21"/>
      <c r="BP140" s="21"/>
      <c r="BQ140" s="23"/>
      <c r="BR140" s="23"/>
      <c r="BS140" s="24"/>
      <c r="BT140" s="25"/>
    </row>
    <row r="141" spans="1:72" s="22" customFormat="1" ht="197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0"/>
      <c r="AH141" s="20"/>
      <c r="AI141" s="20"/>
      <c r="AJ141" s="21"/>
      <c r="AK141" s="194"/>
      <c r="AL141" s="20"/>
      <c r="AM141" s="20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4"/>
      <c r="BD141" s="21"/>
      <c r="BE141" s="21"/>
      <c r="BF141" s="20"/>
      <c r="BG141" s="20"/>
      <c r="BH141" s="23"/>
      <c r="BI141" s="20"/>
      <c r="BJ141" s="20"/>
      <c r="BK141" s="23"/>
      <c r="BL141" s="21"/>
      <c r="BM141" s="182"/>
      <c r="BN141" s="24"/>
      <c r="BO141" s="21"/>
      <c r="BP141" s="21"/>
      <c r="BQ141" s="23"/>
      <c r="BR141" s="23"/>
      <c r="BS141" s="24"/>
      <c r="BT141" s="25"/>
    </row>
    <row r="142" spans="1:72" s="22" customFormat="1" ht="197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194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0"/>
      <c r="AH142" s="20"/>
      <c r="AI142" s="20"/>
      <c r="AJ142" s="21"/>
      <c r="AK142" s="194"/>
      <c r="AL142" s="20"/>
      <c r="AM142" s="20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94"/>
      <c r="BD142" s="182"/>
      <c r="BE142" s="21"/>
      <c r="BF142" s="20"/>
      <c r="BG142" s="20"/>
      <c r="BH142" s="23"/>
      <c r="BI142" s="20"/>
      <c r="BJ142" s="20"/>
      <c r="BK142" s="23"/>
      <c r="BL142" s="21"/>
      <c r="BM142" s="182"/>
      <c r="BN142" s="24"/>
      <c r="BO142" s="21"/>
      <c r="BP142" s="21"/>
      <c r="BQ142" s="23"/>
      <c r="BR142" s="23"/>
      <c r="BS142" s="24"/>
      <c r="BT142" s="25"/>
    </row>
    <row r="143" spans="1:72" s="22" customFormat="1" ht="197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0"/>
      <c r="AH143" s="20"/>
      <c r="AI143" s="20"/>
      <c r="AJ143" s="21"/>
      <c r="AK143" s="194"/>
      <c r="AL143" s="20"/>
      <c r="AM143" s="20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94"/>
      <c r="BD143" s="21"/>
      <c r="BE143" s="21"/>
      <c r="BF143" s="20"/>
      <c r="BG143" s="20"/>
      <c r="BH143" s="23"/>
      <c r="BI143" s="20"/>
      <c r="BJ143" s="20"/>
      <c r="BK143" s="23"/>
      <c r="BL143" s="21"/>
      <c r="BM143" s="182"/>
      <c r="BN143" s="24"/>
      <c r="BO143" s="21"/>
      <c r="BP143" s="21"/>
      <c r="BQ143" s="23"/>
      <c r="BR143" s="23"/>
      <c r="BS143" s="24"/>
      <c r="BT143" s="25"/>
    </row>
    <row r="144" spans="1:72" s="22" customFormat="1" ht="197.2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194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0"/>
      <c r="AH144" s="20"/>
      <c r="AI144" s="20"/>
      <c r="AJ144" s="21"/>
      <c r="AK144" s="194"/>
      <c r="AL144" s="20"/>
      <c r="AM144" s="20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94"/>
      <c r="BD144" s="183"/>
      <c r="BE144" s="23"/>
      <c r="BF144" s="20"/>
      <c r="BG144" s="20"/>
      <c r="BH144" s="23"/>
      <c r="BI144" s="20"/>
      <c r="BJ144" s="20"/>
      <c r="BK144" s="23"/>
      <c r="BL144" s="21"/>
      <c r="BM144" s="182"/>
      <c r="BN144" s="24"/>
      <c r="BO144" s="21"/>
      <c r="BP144" s="21"/>
      <c r="BQ144" s="23"/>
      <c r="BR144" s="23"/>
      <c r="BS144" s="24"/>
      <c r="BT144" s="25"/>
    </row>
    <row r="145" spans="1:72" s="22" customFormat="1" ht="252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3"/>
      <c r="AI145" s="23"/>
      <c r="AJ145" s="21"/>
      <c r="AK145" s="194"/>
      <c r="AL145" s="23"/>
      <c r="AM145" s="23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194"/>
      <c r="BD145" s="21"/>
      <c r="BE145" s="20"/>
      <c r="BF145" s="20"/>
      <c r="BG145" s="20"/>
      <c r="BH145" s="23"/>
      <c r="BI145" s="20"/>
      <c r="BJ145" s="20"/>
      <c r="BK145" s="23"/>
      <c r="BL145" s="21"/>
      <c r="BM145" s="182"/>
      <c r="BN145" s="24"/>
      <c r="BO145" s="21"/>
      <c r="BP145" s="21"/>
      <c r="BQ145" s="23"/>
      <c r="BR145" s="23"/>
      <c r="BS145" s="24"/>
      <c r="BT145" s="25"/>
    </row>
    <row r="146" spans="1:72" s="22" customFormat="1" ht="252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194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3"/>
      <c r="AI146" s="23"/>
      <c r="AJ146" s="21"/>
      <c r="AK146" s="194"/>
      <c r="AL146" s="23"/>
      <c r="AM146" s="23"/>
      <c r="AN146" s="21"/>
      <c r="AO146" s="21"/>
      <c r="AP146" s="21"/>
      <c r="AQ146" s="21"/>
      <c r="AR146" s="21"/>
      <c r="AS146" s="182"/>
      <c r="AT146" s="21"/>
      <c r="AU146" s="21"/>
      <c r="AV146" s="21"/>
      <c r="AW146" s="21"/>
      <c r="AX146" s="21"/>
      <c r="AY146" s="21"/>
      <c r="AZ146" s="21"/>
      <c r="BA146" s="21"/>
      <c r="BB146" s="21"/>
      <c r="BC146" s="194"/>
      <c r="BD146" s="182"/>
      <c r="BE146" s="21"/>
      <c r="BF146" s="20"/>
      <c r="BG146" s="20"/>
      <c r="BH146" s="23"/>
      <c r="BI146" s="20"/>
      <c r="BJ146" s="20"/>
      <c r="BK146" s="23"/>
      <c r="BL146" s="21"/>
      <c r="BM146" s="182"/>
      <c r="BN146" s="24"/>
      <c r="BO146" s="21"/>
      <c r="BP146" s="21"/>
      <c r="BQ146" s="23"/>
      <c r="BR146" s="23"/>
      <c r="BS146" s="24"/>
      <c r="BT146" s="25"/>
    </row>
    <row r="147" spans="1:72" s="22" customFormat="1" ht="22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3"/>
      <c r="AI147" s="23"/>
      <c r="AJ147" s="21"/>
      <c r="AK147" s="194"/>
      <c r="AL147" s="23"/>
      <c r="AM147" s="23"/>
      <c r="AN147" s="21"/>
      <c r="AO147" s="21"/>
      <c r="AP147" s="21"/>
      <c r="AQ147" s="21"/>
      <c r="AR147" s="21"/>
      <c r="AS147" s="182"/>
      <c r="AT147" s="21"/>
      <c r="AU147" s="21"/>
      <c r="AV147" s="21"/>
      <c r="AW147" s="21"/>
      <c r="AX147" s="21"/>
      <c r="AY147" s="21"/>
      <c r="AZ147" s="21"/>
      <c r="BA147" s="21"/>
      <c r="BB147" s="21"/>
      <c r="BC147" s="194"/>
      <c r="BD147" s="194"/>
      <c r="BE147" s="20"/>
      <c r="BF147" s="20"/>
      <c r="BG147" s="20"/>
      <c r="BH147" s="23"/>
      <c r="BI147" s="20"/>
      <c r="BJ147" s="20"/>
      <c r="BK147" s="23"/>
      <c r="BL147" s="21"/>
      <c r="BM147" s="182"/>
      <c r="BN147" s="24"/>
      <c r="BO147" s="21"/>
      <c r="BP147" s="21"/>
      <c r="BQ147" s="23"/>
      <c r="BR147" s="23"/>
      <c r="BS147" s="24"/>
      <c r="BT147" s="25"/>
    </row>
    <row r="148" spans="1:72" s="22" customFormat="1" ht="209.2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3"/>
      <c r="O148" s="23"/>
      <c r="P148" s="23"/>
      <c r="Q148" s="23"/>
      <c r="R148" s="23"/>
      <c r="S148" s="23"/>
      <c r="T148" s="23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3"/>
      <c r="AI148" s="20"/>
      <c r="AJ148" s="21"/>
      <c r="AK148" s="194"/>
      <c r="AL148" s="23"/>
      <c r="AM148" s="20"/>
      <c r="AN148" s="21"/>
      <c r="AO148" s="20"/>
      <c r="AP148" s="23"/>
      <c r="AQ148" s="20"/>
      <c r="AR148" s="21"/>
      <c r="AS148" s="194"/>
      <c r="AT148" s="23"/>
      <c r="AU148" s="21"/>
      <c r="AV148" s="21"/>
      <c r="AW148" s="21"/>
      <c r="AX148" s="21"/>
      <c r="AY148" s="21"/>
      <c r="AZ148" s="21"/>
      <c r="BA148" s="21"/>
      <c r="BB148" s="21"/>
      <c r="BC148" s="20"/>
      <c r="BD148" s="21"/>
      <c r="BE148" s="21"/>
      <c r="BF148" s="20"/>
      <c r="BG148" s="20"/>
      <c r="BH148" s="23"/>
      <c r="BI148" s="20"/>
      <c r="BJ148" s="20"/>
      <c r="BK148" s="23"/>
      <c r="BL148" s="21"/>
      <c r="BM148" s="182"/>
      <c r="BN148" s="24"/>
      <c r="BO148" s="21"/>
      <c r="BP148" s="21"/>
      <c r="BQ148" s="23"/>
      <c r="BR148" s="23"/>
      <c r="BS148" s="24"/>
      <c r="BT148" s="25"/>
    </row>
    <row r="149" spans="1:72" s="22" customFormat="1" ht="136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3"/>
      <c r="O149" s="23"/>
      <c r="P149" s="23"/>
      <c r="Q149" s="23"/>
      <c r="R149" s="23"/>
      <c r="S149" s="23"/>
      <c r="T149" s="23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194"/>
      <c r="AL149" s="20"/>
      <c r="AM149" s="20"/>
      <c r="AN149" s="21"/>
      <c r="AO149" s="21"/>
      <c r="AP149" s="21"/>
      <c r="AQ149" s="21"/>
      <c r="AR149" s="21"/>
      <c r="AS149" s="182"/>
      <c r="AT149" s="21"/>
      <c r="AU149" s="21"/>
      <c r="AV149" s="21"/>
      <c r="AW149" s="21"/>
      <c r="AX149" s="21"/>
      <c r="AY149" s="21"/>
      <c r="AZ149" s="21"/>
      <c r="BA149" s="21"/>
      <c r="BB149" s="21"/>
      <c r="BC149" s="194"/>
      <c r="BD149" s="182"/>
      <c r="BE149" s="21"/>
      <c r="BF149" s="20"/>
      <c r="BG149" s="20"/>
      <c r="BH149" s="23"/>
      <c r="BI149" s="20"/>
      <c r="BJ149" s="20"/>
      <c r="BK149" s="23"/>
      <c r="BL149" s="21"/>
      <c r="BM149" s="182"/>
      <c r="BN149" s="24"/>
      <c r="BO149" s="21"/>
      <c r="BP149" s="21"/>
      <c r="BQ149" s="23"/>
      <c r="BR149" s="23"/>
      <c r="BS149" s="24"/>
      <c r="BT149" s="25"/>
    </row>
    <row r="150" spans="1:72" s="22" customFormat="1" ht="136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3"/>
      <c r="O150" s="23"/>
      <c r="P150" s="23"/>
      <c r="Q150" s="23"/>
      <c r="R150" s="23"/>
      <c r="S150" s="23"/>
      <c r="T150" s="23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194"/>
      <c r="AL150" s="20"/>
      <c r="AM150" s="20"/>
      <c r="AN150" s="21"/>
      <c r="AO150" s="21"/>
      <c r="AP150" s="21"/>
      <c r="AQ150" s="21"/>
      <c r="AR150" s="21"/>
      <c r="AS150" s="182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4"/>
      <c r="BD150" s="182"/>
      <c r="BE150" s="21"/>
      <c r="BF150" s="20"/>
      <c r="BG150" s="20"/>
      <c r="BH150" s="23"/>
      <c r="BI150" s="20"/>
      <c r="BJ150" s="20"/>
      <c r="BK150" s="23"/>
      <c r="BL150" s="21"/>
      <c r="BM150" s="182"/>
      <c r="BN150" s="24"/>
      <c r="BO150" s="21"/>
      <c r="BP150" s="21"/>
      <c r="BQ150" s="23"/>
      <c r="BR150" s="23"/>
      <c r="BS150" s="24"/>
      <c r="BT150" s="25"/>
    </row>
    <row r="151" spans="1:72" s="22" customFormat="1" ht="136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0"/>
      <c r="Q151" s="20"/>
      <c r="R151" s="20"/>
      <c r="S151" s="20"/>
      <c r="T151" s="23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194"/>
      <c r="AL151" s="20"/>
      <c r="AM151" s="20"/>
      <c r="AN151" s="21"/>
      <c r="AO151" s="21"/>
      <c r="AP151" s="21"/>
      <c r="AQ151" s="21"/>
      <c r="AR151" s="21"/>
      <c r="AS151" s="182"/>
      <c r="AT151" s="21"/>
      <c r="AU151" s="21"/>
      <c r="AV151" s="21"/>
      <c r="AW151" s="21"/>
      <c r="AX151" s="21"/>
      <c r="AY151" s="21"/>
      <c r="AZ151" s="21"/>
      <c r="BA151" s="21"/>
      <c r="BB151" s="21"/>
      <c r="BC151" s="194"/>
      <c r="BD151" s="182"/>
      <c r="BE151" s="21"/>
      <c r="BF151" s="20"/>
      <c r="BG151" s="20"/>
      <c r="BH151" s="23"/>
      <c r="BI151" s="20"/>
      <c r="BJ151" s="20"/>
      <c r="BK151" s="23"/>
      <c r="BL151" s="21"/>
      <c r="BM151" s="182"/>
      <c r="BN151" s="24"/>
      <c r="BO151" s="21"/>
      <c r="BP151" s="21"/>
      <c r="BQ151" s="23"/>
      <c r="BR151" s="23"/>
      <c r="BS151" s="24"/>
      <c r="BT151" s="25"/>
    </row>
    <row r="152" spans="1:72" s="22" customFormat="1" ht="136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194"/>
      <c r="M152" s="20"/>
      <c r="N152" s="23"/>
      <c r="O152" s="20"/>
      <c r="P152" s="20"/>
      <c r="Q152" s="20"/>
      <c r="R152" s="20"/>
      <c r="S152" s="20"/>
      <c r="T152" s="23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194"/>
      <c r="AL152" s="20"/>
      <c r="AM152" s="20"/>
      <c r="AN152" s="21"/>
      <c r="AO152" s="21"/>
      <c r="AP152" s="21"/>
      <c r="AQ152" s="21"/>
      <c r="AR152" s="21"/>
      <c r="AS152" s="182"/>
      <c r="AT152" s="21"/>
      <c r="AU152" s="21"/>
      <c r="AV152" s="21"/>
      <c r="AW152" s="21"/>
      <c r="AX152" s="21"/>
      <c r="AY152" s="21"/>
      <c r="AZ152" s="21"/>
      <c r="BA152" s="21"/>
      <c r="BB152" s="21"/>
      <c r="BC152" s="194"/>
      <c r="BD152" s="182"/>
      <c r="BE152" s="21"/>
      <c r="BF152" s="20"/>
      <c r="BG152" s="20"/>
      <c r="BH152" s="23"/>
      <c r="BI152" s="20"/>
      <c r="BJ152" s="20"/>
      <c r="BK152" s="23"/>
      <c r="BL152" s="21"/>
      <c r="BM152" s="182"/>
      <c r="BN152" s="24"/>
      <c r="BO152" s="21"/>
      <c r="BP152" s="21"/>
      <c r="BQ152" s="23"/>
      <c r="BR152" s="23"/>
      <c r="BS152" s="24"/>
      <c r="BT152" s="25"/>
    </row>
    <row r="153" spans="1:72" s="22" customFormat="1" ht="20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194"/>
      <c r="AL153" s="20"/>
      <c r="AM153" s="20"/>
      <c r="AN153" s="21"/>
      <c r="AO153" s="21"/>
      <c r="AP153" s="21"/>
      <c r="AQ153" s="21"/>
      <c r="AR153" s="21"/>
      <c r="AS153" s="182"/>
      <c r="AT153" s="21"/>
      <c r="AU153" s="21"/>
      <c r="AV153" s="21"/>
      <c r="AW153" s="21"/>
      <c r="AX153" s="21"/>
      <c r="AY153" s="21"/>
      <c r="AZ153" s="21"/>
      <c r="BA153" s="21"/>
      <c r="BB153" s="21"/>
      <c r="BC153" s="194"/>
      <c r="BD153" s="21"/>
      <c r="BE153" s="20"/>
      <c r="BF153" s="20"/>
      <c r="BG153" s="20"/>
      <c r="BH153" s="23"/>
      <c r="BI153" s="20"/>
      <c r="BJ153" s="20"/>
      <c r="BK153" s="23"/>
      <c r="BL153" s="21"/>
      <c r="BM153" s="182"/>
      <c r="BN153" s="24"/>
      <c r="BO153" s="21"/>
      <c r="BP153" s="21"/>
      <c r="BQ153" s="23"/>
      <c r="BR153" s="23"/>
      <c r="BS153" s="24"/>
      <c r="BT153" s="25"/>
    </row>
    <row r="154" spans="1:72" s="22" customFormat="1" ht="154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194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194"/>
      <c r="AL154" s="20"/>
      <c r="AM154" s="20"/>
      <c r="AN154" s="21"/>
      <c r="AO154" s="21"/>
      <c r="AP154" s="21"/>
      <c r="AQ154" s="21"/>
      <c r="AR154" s="21"/>
      <c r="AS154" s="182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4"/>
      <c r="BD154" s="194"/>
      <c r="BE154" s="20"/>
      <c r="BF154" s="20"/>
      <c r="BG154" s="20"/>
      <c r="BH154" s="23"/>
      <c r="BI154" s="20"/>
      <c r="BJ154" s="20"/>
      <c r="BK154" s="23"/>
      <c r="BL154" s="21"/>
      <c r="BM154" s="182"/>
      <c r="BN154" s="24"/>
      <c r="BO154" s="21"/>
      <c r="BP154" s="21"/>
      <c r="BQ154" s="23"/>
      <c r="BR154" s="23"/>
      <c r="BS154" s="24"/>
      <c r="BT154" s="25"/>
    </row>
    <row r="155" spans="1:72" s="22" customFormat="1" ht="249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3"/>
      <c r="O155" s="23"/>
      <c r="P155" s="23"/>
      <c r="Q155" s="23"/>
      <c r="R155" s="23"/>
      <c r="S155" s="23"/>
      <c r="T155" s="23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194"/>
      <c r="AL155" s="20"/>
      <c r="AM155" s="20"/>
      <c r="AN155" s="21"/>
      <c r="AO155" s="21"/>
      <c r="AP155" s="21"/>
      <c r="AQ155" s="21"/>
      <c r="AR155" s="21"/>
      <c r="AS155" s="182"/>
      <c r="AT155" s="21"/>
      <c r="AU155" s="21"/>
      <c r="AV155" s="21"/>
      <c r="AW155" s="21"/>
      <c r="AX155" s="21"/>
      <c r="AY155" s="21"/>
      <c r="AZ155" s="21"/>
      <c r="BA155" s="21"/>
      <c r="BB155" s="21"/>
      <c r="BC155" s="194"/>
      <c r="BD155" s="23"/>
      <c r="BE155" s="23"/>
      <c r="BF155" s="20"/>
      <c r="BG155" s="20"/>
      <c r="BH155" s="23"/>
      <c r="BI155" s="20"/>
      <c r="BJ155" s="20"/>
      <c r="BK155" s="23"/>
      <c r="BL155" s="21"/>
      <c r="BM155" s="182"/>
      <c r="BN155" s="24"/>
      <c r="BO155" s="21"/>
      <c r="BP155" s="21"/>
      <c r="BQ155" s="23"/>
      <c r="BR155" s="23"/>
      <c r="BS155" s="24"/>
      <c r="BT155" s="25"/>
    </row>
    <row r="156" spans="1:72" s="22" customFormat="1" ht="152.2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194"/>
      <c r="AL156" s="20"/>
      <c r="AM156" s="20"/>
      <c r="AN156" s="21"/>
      <c r="AO156" s="21"/>
      <c r="AP156" s="21"/>
      <c r="AQ156" s="21"/>
      <c r="AR156" s="21"/>
      <c r="AS156" s="182"/>
      <c r="AT156" s="21"/>
      <c r="AU156" s="21"/>
      <c r="AV156" s="21"/>
      <c r="AW156" s="21"/>
      <c r="AX156" s="21"/>
      <c r="AY156" s="21"/>
      <c r="AZ156" s="21"/>
      <c r="BA156" s="21"/>
      <c r="BB156" s="21"/>
      <c r="BC156" s="194"/>
      <c r="BD156" s="21"/>
      <c r="BE156" s="21"/>
      <c r="BF156" s="20"/>
      <c r="BG156" s="20"/>
      <c r="BH156" s="23"/>
      <c r="BI156" s="20"/>
      <c r="BJ156" s="20"/>
      <c r="BK156" s="23"/>
      <c r="BL156" s="21"/>
      <c r="BM156" s="182"/>
      <c r="BN156" s="24"/>
      <c r="BO156" s="21"/>
      <c r="BP156" s="21"/>
      <c r="BQ156" s="23"/>
      <c r="BR156" s="23"/>
      <c r="BS156" s="24"/>
      <c r="BT156" s="25"/>
    </row>
    <row r="157" spans="1:72" s="22" customFormat="1" ht="152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194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194"/>
      <c r="AL157" s="20"/>
      <c r="AM157" s="20"/>
      <c r="AN157" s="21"/>
      <c r="AO157" s="21"/>
      <c r="AP157" s="21"/>
      <c r="AQ157" s="21"/>
      <c r="AR157" s="21"/>
      <c r="AS157" s="182"/>
      <c r="AT157" s="21"/>
      <c r="AU157" s="21"/>
      <c r="AV157" s="21"/>
      <c r="AW157" s="21"/>
      <c r="AX157" s="21"/>
      <c r="AY157" s="21"/>
      <c r="AZ157" s="21"/>
      <c r="BA157" s="21"/>
      <c r="BB157" s="21"/>
      <c r="BC157" s="194"/>
      <c r="BD157" s="194"/>
      <c r="BE157" s="20"/>
      <c r="BF157" s="20"/>
      <c r="BG157" s="20"/>
      <c r="BH157" s="23"/>
      <c r="BI157" s="20"/>
      <c r="BJ157" s="20"/>
      <c r="BK157" s="23"/>
      <c r="BL157" s="21"/>
      <c r="BM157" s="182"/>
      <c r="BN157" s="24"/>
      <c r="BO157" s="21"/>
      <c r="BP157" s="21"/>
      <c r="BQ157" s="23"/>
      <c r="BR157" s="23"/>
      <c r="BS157" s="24"/>
      <c r="BT157" s="25"/>
    </row>
    <row r="158" spans="1:72" s="22" customFormat="1" ht="192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1"/>
      <c r="AI158" s="20"/>
      <c r="AJ158" s="21"/>
      <c r="AK158" s="194"/>
      <c r="AL158" s="21"/>
      <c r="AM158" s="20"/>
      <c r="AN158" s="21"/>
      <c r="AO158" s="21"/>
      <c r="AP158" s="21"/>
      <c r="AQ158" s="21"/>
      <c r="AR158" s="21"/>
      <c r="AS158" s="194"/>
      <c r="AT158" s="21"/>
      <c r="AU158" s="21"/>
      <c r="AV158" s="21"/>
      <c r="AW158" s="21"/>
      <c r="AX158" s="21"/>
      <c r="AY158" s="21"/>
      <c r="AZ158" s="21"/>
      <c r="BA158" s="20"/>
      <c r="BB158" s="21"/>
      <c r="BC158" s="20"/>
      <c r="BD158" s="21"/>
      <c r="BE158" s="21"/>
      <c r="BF158" s="20"/>
      <c r="BG158" s="20"/>
      <c r="BH158" s="23"/>
      <c r="BI158" s="20"/>
      <c r="BJ158" s="20"/>
      <c r="BK158" s="23"/>
      <c r="BL158" s="21"/>
      <c r="BM158" s="182"/>
      <c r="BN158" s="24"/>
      <c r="BO158" s="21"/>
      <c r="BP158" s="21"/>
      <c r="BQ158" s="23"/>
      <c r="BR158" s="23"/>
      <c r="BS158" s="24"/>
      <c r="BT158" s="25"/>
    </row>
    <row r="159" spans="1:72" s="22" customFormat="1" ht="129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0"/>
      <c r="O159" s="20"/>
      <c r="P159" s="20"/>
      <c r="Q159" s="20"/>
      <c r="R159" s="20"/>
      <c r="S159" s="20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1"/>
      <c r="AI159" s="20"/>
      <c r="AJ159" s="21"/>
      <c r="AK159" s="194"/>
      <c r="AL159" s="21"/>
      <c r="AM159" s="20"/>
      <c r="AN159" s="21"/>
      <c r="AO159" s="21"/>
      <c r="AP159" s="21"/>
      <c r="AQ159" s="21"/>
      <c r="AR159" s="21"/>
      <c r="AS159" s="194"/>
      <c r="AT159" s="21"/>
      <c r="AU159" s="21"/>
      <c r="AV159" s="21"/>
      <c r="AW159" s="21"/>
      <c r="AX159" s="21"/>
      <c r="AY159" s="21"/>
      <c r="AZ159" s="21"/>
      <c r="BA159" s="21"/>
      <c r="BB159" s="21"/>
      <c r="BC159" s="194"/>
      <c r="BD159" s="21"/>
      <c r="BE159" s="21"/>
      <c r="BF159" s="20"/>
      <c r="BG159" s="20"/>
      <c r="BH159" s="23"/>
      <c r="BI159" s="20"/>
      <c r="BJ159" s="20"/>
      <c r="BK159" s="23"/>
      <c r="BL159" s="21"/>
      <c r="BM159" s="182"/>
      <c r="BN159" s="24"/>
      <c r="BO159" s="21"/>
      <c r="BP159" s="21"/>
      <c r="BQ159" s="23"/>
      <c r="BR159" s="23"/>
      <c r="BS159" s="24"/>
      <c r="BT159" s="25"/>
    </row>
    <row r="160" spans="1:72" s="22" customFormat="1" ht="154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3"/>
      <c r="AI160" s="23"/>
      <c r="AJ160" s="21"/>
      <c r="AK160" s="194"/>
      <c r="AL160" s="20"/>
      <c r="AM160" s="20"/>
      <c r="AN160" s="21"/>
      <c r="AO160" s="21"/>
      <c r="AP160" s="21"/>
      <c r="AQ160" s="21"/>
      <c r="AR160" s="21"/>
      <c r="AS160" s="194"/>
      <c r="AT160" s="20"/>
      <c r="AU160" s="21"/>
      <c r="AV160" s="21"/>
      <c r="AW160" s="21"/>
      <c r="AX160" s="21"/>
      <c r="AY160" s="21"/>
      <c r="AZ160" s="21"/>
      <c r="BA160" s="21"/>
      <c r="BB160" s="21"/>
      <c r="BC160" s="194"/>
      <c r="BD160" s="23"/>
      <c r="BE160" s="23"/>
      <c r="BF160" s="20"/>
      <c r="BG160" s="20"/>
      <c r="BH160" s="23"/>
      <c r="BI160" s="20"/>
      <c r="BJ160" s="20"/>
      <c r="BK160" s="23"/>
      <c r="BL160" s="21"/>
      <c r="BM160" s="182"/>
      <c r="BN160" s="24"/>
      <c r="BO160" s="21"/>
      <c r="BP160" s="21"/>
      <c r="BQ160" s="23"/>
      <c r="BR160" s="23"/>
      <c r="BS160" s="24"/>
      <c r="BT160" s="25"/>
    </row>
    <row r="161" spans="1:72" s="22" customFormat="1" ht="154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3"/>
      <c r="AI161" s="23"/>
      <c r="AJ161" s="21"/>
      <c r="AK161" s="194"/>
      <c r="AL161" s="20"/>
      <c r="AM161" s="20"/>
      <c r="AN161" s="21"/>
      <c r="AO161" s="21"/>
      <c r="AP161" s="21"/>
      <c r="AQ161" s="21"/>
      <c r="AR161" s="21"/>
      <c r="AS161" s="194"/>
      <c r="AT161" s="20"/>
      <c r="AU161" s="21"/>
      <c r="AV161" s="21"/>
      <c r="AW161" s="21"/>
      <c r="AX161" s="21"/>
      <c r="AY161" s="21"/>
      <c r="AZ161" s="21"/>
      <c r="BA161" s="21"/>
      <c r="BB161" s="21"/>
      <c r="BC161" s="194"/>
      <c r="BD161" s="21"/>
      <c r="BE161" s="20"/>
      <c r="BF161" s="20"/>
      <c r="BG161" s="20"/>
      <c r="BH161" s="23"/>
      <c r="BI161" s="20"/>
      <c r="BJ161" s="20"/>
      <c r="BK161" s="23"/>
      <c r="BL161" s="21"/>
      <c r="BM161" s="182"/>
      <c r="BN161" s="24"/>
      <c r="BO161" s="21"/>
      <c r="BP161" s="21"/>
      <c r="BQ161" s="23"/>
      <c r="BR161" s="23"/>
      <c r="BS161" s="24"/>
      <c r="BT161" s="25"/>
    </row>
    <row r="162" spans="1:72" s="22" customFormat="1" ht="154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3"/>
      <c r="AI162" s="23"/>
      <c r="AJ162" s="21"/>
      <c r="AK162" s="194"/>
      <c r="AL162" s="20"/>
      <c r="AM162" s="20"/>
      <c r="AN162" s="21"/>
      <c r="AO162" s="21"/>
      <c r="AP162" s="21"/>
      <c r="AQ162" s="21"/>
      <c r="AR162" s="21"/>
      <c r="AS162" s="194"/>
      <c r="AT162" s="20"/>
      <c r="AU162" s="21"/>
      <c r="AV162" s="21"/>
      <c r="AW162" s="21"/>
      <c r="AX162" s="21"/>
      <c r="AY162" s="21"/>
      <c r="AZ162" s="21"/>
      <c r="BA162" s="21"/>
      <c r="BB162" s="21"/>
      <c r="BC162" s="194"/>
      <c r="BD162" s="23"/>
      <c r="BE162" s="23"/>
      <c r="BF162" s="20"/>
      <c r="BG162" s="20"/>
      <c r="BH162" s="23"/>
      <c r="BI162" s="20"/>
      <c r="BJ162" s="20"/>
      <c r="BK162" s="23"/>
      <c r="BL162" s="21"/>
      <c r="BM162" s="182"/>
      <c r="BN162" s="24"/>
      <c r="BO162" s="21"/>
      <c r="BP162" s="21"/>
      <c r="BQ162" s="23"/>
      <c r="BR162" s="23"/>
      <c r="BS162" s="24"/>
      <c r="BT162" s="25"/>
    </row>
    <row r="163" spans="1:72" s="22" customFormat="1" ht="15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3"/>
      <c r="AI163" s="23"/>
      <c r="AJ163" s="21"/>
      <c r="AK163" s="194"/>
      <c r="AL163" s="20"/>
      <c r="AM163" s="20"/>
      <c r="AN163" s="21"/>
      <c r="AO163" s="21"/>
      <c r="AP163" s="21"/>
      <c r="AQ163" s="21"/>
      <c r="AR163" s="21"/>
      <c r="AS163" s="194"/>
      <c r="AT163" s="20"/>
      <c r="AU163" s="21"/>
      <c r="AV163" s="21"/>
      <c r="AW163" s="21"/>
      <c r="AX163" s="21"/>
      <c r="AY163" s="21"/>
      <c r="AZ163" s="21"/>
      <c r="BA163" s="21"/>
      <c r="BB163" s="21"/>
      <c r="BC163" s="194"/>
      <c r="BD163" s="21"/>
      <c r="BE163" s="20"/>
      <c r="BF163" s="20"/>
      <c r="BG163" s="20"/>
      <c r="BH163" s="23"/>
      <c r="BI163" s="20"/>
      <c r="BJ163" s="20"/>
      <c r="BK163" s="23"/>
      <c r="BL163" s="21"/>
      <c r="BM163" s="182"/>
      <c r="BN163" s="24"/>
      <c r="BO163" s="21"/>
      <c r="BP163" s="21"/>
      <c r="BQ163" s="23"/>
      <c r="BR163" s="23"/>
      <c r="BS163" s="24"/>
      <c r="BT163" s="25"/>
    </row>
    <row r="164" spans="1:72" s="22" customFormat="1" ht="154.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3"/>
      <c r="AI164" s="23"/>
      <c r="AJ164" s="21"/>
      <c r="AK164" s="194"/>
      <c r="AL164" s="20"/>
      <c r="AM164" s="20"/>
      <c r="AN164" s="21"/>
      <c r="AO164" s="21"/>
      <c r="AP164" s="21"/>
      <c r="AQ164" s="21"/>
      <c r="AR164" s="21"/>
      <c r="AS164" s="194"/>
      <c r="AT164" s="20"/>
      <c r="AU164" s="21"/>
      <c r="AV164" s="21"/>
      <c r="AW164" s="21"/>
      <c r="AX164" s="21"/>
      <c r="AY164" s="21"/>
      <c r="AZ164" s="21"/>
      <c r="BA164" s="21"/>
      <c r="BB164" s="21"/>
      <c r="BC164" s="194"/>
      <c r="BD164" s="23"/>
      <c r="BE164" s="23"/>
      <c r="BF164" s="20"/>
      <c r="BG164" s="20"/>
      <c r="BH164" s="23"/>
      <c r="BI164" s="20"/>
      <c r="BJ164" s="20"/>
      <c r="BK164" s="23"/>
      <c r="BL164" s="21"/>
      <c r="BM164" s="182"/>
      <c r="BN164" s="24"/>
      <c r="BO164" s="21"/>
      <c r="BP164" s="21"/>
      <c r="BQ164" s="23"/>
      <c r="BR164" s="23"/>
      <c r="BS164" s="24"/>
      <c r="BT164" s="25"/>
    </row>
    <row r="165" spans="1:72" s="22" customFormat="1" ht="154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3"/>
      <c r="AI165" s="23"/>
      <c r="AJ165" s="21"/>
      <c r="AK165" s="194"/>
      <c r="AL165" s="20"/>
      <c r="AM165" s="20"/>
      <c r="AN165" s="21"/>
      <c r="AO165" s="21"/>
      <c r="AP165" s="21"/>
      <c r="AQ165" s="21"/>
      <c r="AR165" s="21"/>
      <c r="AS165" s="194"/>
      <c r="AT165" s="20"/>
      <c r="AU165" s="21"/>
      <c r="AV165" s="21"/>
      <c r="AW165" s="21"/>
      <c r="AX165" s="21"/>
      <c r="AY165" s="21"/>
      <c r="AZ165" s="21"/>
      <c r="BA165" s="21"/>
      <c r="BB165" s="21"/>
      <c r="BC165" s="194"/>
      <c r="BD165" s="21"/>
      <c r="BE165" s="21"/>
      <c r="BF165" s="20"/>
      <c r="BG165" s="20"/>
      <c r="BH165" s="23"/>
      <c r="BI165" s="20"/>
      <c r="BJ165" s="20"/>
      <c r="BK165" s="23"/>
      <c r="BL165" s="21"/>
      <c r="BM165" s="182"/>
      <c r="BN165" s="24"/>
      <c r="BO165" s="21"/>
      <c r="BP165" s="21"/>
      <c r="BQ165" s="23"/>
      <c r="BR165" s="23"/>
      <c r="BS165" s="24"/>
      <c r="BT165" s="25"/>
    </row>
    <row r="166" spans="1:72" s="22" customFormat="1" ht="154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3"/>
      <c r="AI166" s="23"/>
      <c r="AJ166" s="21"/>
      <c r="AK166" s="194"/>
      <c r="AL166" s="20"/>
      <c r="AM166" s="20"/>
      <c r="AN166" s="21"/>
      <c r="AO166" s="21"/>
      <c r="AP166" s="21"/>
      <c r="AQ166" s="21"/>
      <c r="AR166" s="21"/>
      <c r="AS166" s="194"/>
      <c r="AT166" s="20"/>
      <c r="AU166" s="21"/>
      <c r="AV166" s="21"/>
      <c r="AW166" s="21"/>
      <c r="AX166" s="21"/>
      <c r="AY166" s="21"/>
      <c r="AZ166" s="21"/>
      <c r="BA166" s="21"/>
      <c r="BB166" s="21"/>
      <c r="BC166" s="194"/>
      <c r="BD166" s="23"/>
      <c r="BE166" s="23"/>
      <c r="BF166" s="20"/>
      <c r="BG166" s="20"/>
      <c r="BH166" s="23"/>
      <c r="BI166" s="20"/>
      <c r="BJ166" s="20"/>
      <c r="BK166" s="23"/>
      <c r="BL166" s="21"/>
      <c r="BM166" s="182"/>
      <c r="BN166" s="24"/>
      <c r="BO166" s="21"/>
      <c r="BP166" s="21"/>
      <c r="BQ166" s="23"/>
      <c r="BR166" s="23"/>
      <c r="BS166" s="24"/>
      <c r="BT166" s="25"/>
    </row>
    <row r="167" spans="1:72" s="22" customFormat="1" ht="249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3"/>
      <c r="O167" s="23"/>
      <c r="P167" s="23"/>
      <c r="Q167" s="23"/>
      <c r="R167" s="23"/>
      <c r="S167" s="23"/>
      <c r="T167" s="23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3"/>
      <c r="AI167" s="23"/>
      <c r="AJ167" s="21"/>
      <c r="AK167" s="194"/>
      <c r="AL167" s="23"/>
      <c r="AM167" s="23"/>
      <c r="AN167" s="21"/>
      <c r="AO167" s="21"/>
      <c r="AP167" s="21"/>
      <c r="AQ167" s="21"/>
      <c r="AR167" s="21"/>
      <c r="AS167" s="194"/>
      <c r="AT167" s="23"/>
      <c r="AU167" s="21"/>
      <c r="AV167" s="21"/>
      <c r="AW167" s="21"/>
      <c r="AX167" s="21"/>
      <c r="AY167" s="21"/>
      <c r="AZ167" s="21"/>
      <c r="BA167" s="21"/>
      <c r="BB167" s="21"/>
      <c r="BC167" s="194"/>
      <c r="BD167" s="21"/>
      <c r="BE167" s="20"/>
      <c r="BF167" s="21"/>
      <c r="BG167" s="21"/>
      <c r="BH167" s="23"/>
      <c r="BI167" s="20"/>
      <c r="BJ167" s="20"/>
      <c r="BK167" s="23"/>
      <c r="BL167" s="21"/>
      <c r="BM167" s="182"/>
      <c r="BN167" s="24"/>
      <c r="BO167" s="21"/>
      <c r="BP167" s="21"/>
      <c r="BQ167" s="23"/>
      <c r="BR167" s="23"/>
      <c r="BS167" s="24"/>
      <c r="BT167" s="25"/>
    </row>
    <row r="168" spans="1:72" s="22" customFormat="1" ht="124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3"/>
      <c r="O168" s="23"/>
      <c r="P168" s="23"/>
      <c r="Q168" s="23"/>
      <c r="R168" s="23"/>
      <c r="S168" s="23"/>
      <c r="T168" s="23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3"/>
      <c r="AI168" s="23"/>
      <c r="AJ168" s="21"/>
      <c r="AK168" s="194"/>
      <c r="AL168" s="20"/>
      <c r="AM168" s="20"/>
      <c r="AN168" s="21"/>
      <c r="AO168" s="21"/>
      <c r="AP168" s="21"/>
      <c r="AQ168" s="21"/>
      <c r="AR168" s="21"/>
      <c r="AS168" s="194"/>
      <c r="AT168" s="20"/>
      <c r="AU168" s="21"/>
      <c r="AV168" s="21"/>
      <c r="AW168" s="21"/>
      <c r="AX168" s="21"/>
      <c r="AY168" s="21"/>
      <c r="AZ168" s="21"/>
      <c r="BA168" s="21"/>
      <c r="BB168" s="21"/>
      <c r="BC168" s="194"/>
      <c r="BD168" s="21"/>
      <c r="BE168" s="21"/>
      <c r="BF168" s="20"/>
      <c r="BG168" s="20"/>
      <c r="BH168" s="23"/>
      <c r="BI168" s="20"/>
      <c r="BJ168" s="20"/>
      <c r="BK168" s="23"/>
      <c r="BL168" s="21"/>
      <c r="BM168" s="182"/>
      <c r="BN168" s="24"/>
      <c r="BO168" s="21"/>
      <c r="BP168" s="21"/>
      <c r="BQ168" s="23"/>
      <c r="BR168" s="23"/>
      <c r="BS168" s="24"/>
      <c r="BT168" s="25"/>
    </row>
    <row r="169" spans="1:72" s="22" customFormat="1" ht="124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3"/>
      <c r="O169" s="23"/>
      <c r="P169" s="23"/>
      <c r="Q169" s="23"/>
      <c r="R169" s="23"/>
      <c r="S169" s="23"/>
      <c r="T169" s="23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3"/>
      <c r="AI169" s="23"/>
      <c r="AJ169" s="21"/>
      <c r="AK169" s="194"/>
      <c r="AL169" s="20"/>
      <c r="AM169" s="20"/>
      <c r="AN169" s="21"/>
      <c r="AO169" s="21"/>
      <c r="AP169" s="21"/>
      <c r="AQ169" s="21"/>
      <c r="AR169" s="21"/>
      <c r="AS169" s="194"/>
      <c r="AT169" s="20"/>
      <c r="AU169" s="21"/>
      <c r="AV169" s="21"/>
      <c r="AW169" s="21"/>
      <c r="AX169" s="21"/>
      <c r="AY169" s="21"/>
      <c r="AZ169" s="21"/>
      <c r="BA169" s="21"/>
      <c r="BB169" s="21"/>
      <c r="BC169" s="194"/>
      <c r="BD169" s="21"/>
      <c r="BE169" s="21"/>
      <c r="BF169" s="20"/>
      <c r="BG169" s="20"/>
      <c r="BH169" s="23"/>
      <c r="BI169" s="20"/>
      <c r="BJ169" s="20"/>
      <c r="BK169" s="23"/>
      <c r="BL169" s="21"/>
      <c r="BM169" s="182"/>
      <c r="BN169" s="24"/>
      <c r="BO169" s="21"/>
      <c r="BP169" s="21"/>
      <c r="BQ169" s="23"/>
      <c r="BR169" s="23"/>
      <c r="BS169" s="24"/>
      <c r="BT169" s="25"/>
    </row>
    <row r="170" spans="1:72" s="22" customFormat="1" ht="124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3"/>
      <c r="AI170" s="23"/>
      <c r="AJ170" s="21"/>
      <c r="AK170" s="194"/>
      <c r="AL170" s="20"/>
      <c r="AM170" s="20"/>
      <c r="AN170" s="21"/>
      <c r="AO170" s="21"/>
      <c r="AP170" s="21"/>
      <c r="AQ170" s="21"/>
      <c r="AR170" s="21"/>
      <c r="AS170" s="194"/>
      <c r="AT170" s="20"/>
      <c r="AU170" s="21"/>
      <c r="AV170" s="21"/>
      <c r="AW170" s="21"/>
      <c r="AX170" s="21"/>
      <c r="AY170" s="21"/>
      <c r="AZ170" s="21"/>
      <c r="BA170" s="21"/>
      <c r="BB170" s="21"/>
      <c r="BC170" s="194"/>
      <c r="BD170" s="21"/>
      <c r="BE170" s="21"/>
      <c r="BF170" s="20"/>
      <c r="BG170" s="20"/>
      <c r="BH170" s="23"/>
      <c r="BI170" s="20"/>
      <c r="BJ170" s="20"/>
      <c r="BK170" s="23"/>
      <c r="BL170" s="21"/>
      <c r="BM170" s="182"/>
      <c r="BN170" s="24"/>
      <c r="BO170" s="21"/>
      <c r="BP170" s="21"/>
      <c r="BQ170" s="23"/>
      <c r="BR170" s="23"/>
      <c r="BS170" s="24"/>
      <c r="BT170" s="25"/>
    </row>
    <row r="171" spans="1:72" s="22" customFormat="1" ht="124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3"/>
      <c r="AI171" s="23"/>
      <c r="AJ171" s="21"/>
      <c r="AK171" s="194"/>
      <c r="AL171" s="20"/>
      <c r="AM171" s="20"/>
      <c r="AN171" s="21"/>
      <c r="AO171" s="21"/>
      <c r="AP171" s="21"/>
      <c r="AQ171" s="21"/>
      <c r="AR171" s="21"/>
      <c r="AS171" s="194"/>
      <c r="AT171" s="20"/>
      <c r="AU171" s="21"/>
      <c r="AV171" s="21"/>
      <c r="AW171" s="21"/>
      <c r="AX171" s="21"/>
      <c r="AY171" s="21"/>
      <c r="AZ171" s="21"/>
      <c r="BA171" s="21"/>
      <c r="BB171" s="21"/>
      <c r="BC171" s="194"/>
      <c r="BD171" s="21"/>
      <c r="BE171" s="21"/>
      <c r="BF171" s="20"/>
      <c r="BG171" s="20"/>
      <c r="BH171" s="23"/>
      <c r="BI171" s="20"/>
      <c r="BJ171" s="20"/>
      <c r="BK171" s="23"/>
      <c r="BL171" s="21"/>
      <c r="BM171" s="182"/>
      <c r="BN171" s="24"/>
      <c r="BO171" s="21"/>
      <c r="BP171" s="21"/>
      <c r="BQ171" s="23"/>
      <c r="BR171" s="23"/>
      <c r="BS171" s="24"/>
      <c r="BT171" s="25"/>
    </row>
    <row r="172" spans="1:72" s="22" customFormat="1" ht="12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3"/>
      <c r="AI172" s="23"/>
      <c r="AJ172" s="21"/>
      <c r="AK172" s="194"/>
      <c r="AL172" s="20"/>
      <c r="AM172" s="20"/>
      <c r="AN172" s="21"/>
      <c r="AO172" s="21"/>
      <c r="AP172" s="21"/>
      <c r="AQ172" s="21"/>
      <c r="AR172" s="21"/>
      <c r="AS172" s="194"/>
      <c r="AT172" s="20"/>
      <c r="AU172" s="21"/>
      <c r="AV172" s="21"/>
      <c r="AW172" s="21"/>
      <c r="AX172" s="21"/>
      <c r="AY172" s="21"/>
      <c r="AZ172" s="21"/>
      <c r="BA172" s="21"/>
      <c r="BB172" s="21"/>
      <c r="BC172" s="194"/>
      <c r="BD172" s="21"/>
      <c r="BE172" s="21"/>
      <c r="BF172" s="20"/>
      <c r="BG172" s="20"/>
      <c r="BH172" s="23"/>
      <c r="BI172" s="20"/>
      <c r="BJ172" s="20"/>
      <c r="BK172" s="23"/>
      <c r="BL172" s="21"/>
      <c r="BM172" s="182"/>
      <c r="BN172" s="24"/>
      <c r="BO172" s="21"/>
      <c r="BP172" s="21"/>
      <c r="BQ172" s="23"/>
      <c r="BR172" s="23"/>
      <c r="BS172" s="24"/>
      <c r="BT172" s="25"/>
    </row>
    <row r="173" spans="1:72" s="22" customFormat="1" ht="40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3"/>
      <c r="AI173" s="23"/>
      <c r="AJ173" s="21"/>
      <c r="AK173" s="194"/>
      <c r="AL173" s="20"/>
      <c r="AM173" s="20"/>
      <c r="AN173" s="21"/>
      <c r="AO173" s="21"/>
      <c r="AP173" s="21"/>
      <c r="AQ173" s="21"/>
      <c r="AR173" s="21"/>
      <c r="AS173" s="194"/>
      <c r="AT173" s="20"/>
      <c r="AU173" s="21"/>
      <c r="AV173" s="21"/>
      <c r="AW173" s="21"/>
      <c r="AX173" s="21"/>
      <c r="AY173" s="21"/>
      <c r="AZ173" s="21"/>
      <c r="BA173" s="21"/>
      <c r="BB173" s="21"/>
      <c r="BC173" s="194"/>
      <c r="BD173" s="23"/>
      <c r="BE173" s="23"/>
      <c r="BF173" s="20"/>
      <c r="BG173" s="20"/>
      <c r="BH173" s="23"/>
      <c r="BI173" s="20"/>
      <c r="BJ173" s="20"/>
      <c r="BK173" s="23"/>
      <c r="BL173" s="21"/>
      <c r="BM173" s="182"/>
      <c r="BN173" s="24"/>
      <c r="BO173" s="21"/>
      <c r="BP173" s="21"/>
      <c r="BQ173" s="23"/>
      <c r="BR173" s="23"/>
      <c r="BS173" s="24"/>
      <c r="BT173" s="25"/>
    </row>
    <row r="174" spans="1:72" s="22" customFormat="1" ht="237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194"/>
      <c r="BD174" s="21"/>
      <c r="BE174" s="20"/>
      <c r="BF174" s="20"/>
      <c r="BG174" s="20"/>
      <c r="BH174" s="23"/>
      <c r="BI174" s="20"/>
      <c r="BJ174" s="21"/>
      <c r="BK174" s="20"/>
      <c r="BL174" s="21"/>
      <c r="BM174" s="182"/>
      <c r="BN174" s="24"/>
      <c r="BO174" s="21"/>
      <c r="BP174" s="21"/>
      <c r="BQ174" s="23"/>
      <c r="BR174" s="23"/>
      <c r="BS174" s="24"/>
      <c r="BT174" s="25"/>
    </row>
    <row r="175" spans="1:72" s="22" customFormat="1" ht="139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94"/>
      <c r="BD175" s="23"/>
      <c r="BE175" s="23"/>
      <c r="BF175" s="20"/>
      <c r="BG175" s="20"/>
      <c r="BH175" s="23"/>
      <c r="BI175" s="20"/>
      <c r="BJ175" s="21"/>
      <c r="BK175" s="20"/>
      <c r="BL175" s="21"/>
      <c r="BM175" s="182"/>
      <c r="BN175" s="24"/>
      <c r="BO175" s="21"/>
      <c r="BP175" s="21"/>
      <c r="BQ175" s="23"/>
      <c r="BR175" s="23"/>
      <c r="BS175" s="24"/>
      <c r="BT175" s="25"/>
    </row>
    <row r="176" spans="1:72" s="22" customFormat="1" ht="237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3"/>
      <c r="O176" s="23"/>
      <c r="P176" s="23"/>
      <c r="Q176" s="23"/>
      <c r="R176" s="23"/>
      <c r="S176" s="23"/>
      <c r="T176" s="23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3"/>
      <c r="AI176" s="23"/>
      <c r="AJ176" s="21"/>
      <c r="AK176" s="194"/>
      <c r="AL176" s="23"/>
      <c r="AM176" s="23"/>
      <c r="AN176" s="21"/>
      <c r="AO176" s="21"/>
      <c r="AP176" s="21"/>
      <c r="AQ176" s="21"/>
      <c r="AR176" s="21"/>
      <c r="AS176" s="194"/>
      <c r="AT176" s="23"/>
      <c r="AU176" s="21"/>
      <c r="AV176" s="21"/>
      <c r="AW176" s="21"/>
      <c r="AX176" s="21"/>
      <c r="AY176" s="21"/>
      <c r="AZ176" s="21"/>
      <c r="BA176" s="21"/>
      <c r="BB176" s="21"/>
      <c r="BC176" s="194"/>
      <c r="BD176" s="23"/>
      <c r="BE176" s="20"/>
      <c r="BF176" s="21"/>
      <c r="BG176" s="20"/>
      <c r="BH176" s="23"/>
      <c r="BI176" s="20"/>
      <c r="BJ176" s="20"/>
      <c r="BK176" s="23"/>
      <c r="BL176" s="21"/>
      <c r="BM176" s="182"/>
      <c r="BN176" s="24"/>
      <c r="BO176" s="21"/>
      <c r="BP176" s="21"/>
      <c r="BQ176" s="23"/>
      <c r="BR176" s="23"/>
      <c r="BS176" s="24"/>
      <c r="BT176" s="25"/>
    </row>
    <row r="177" spans="1:72" s="22" customFormat="1" ht="122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3"/>
      <c r="O177" s="23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94"/>
      <c r="BD177" s="23"/>
      <c r="BE177" s="23"/>
      <c r="BF177" s="20"/>
      <c r="BG177" s="20"/>
      <c r="BH177" s="23"/>
      <c r="BI177" s="20"/>
      <c r="BJ177" s="20"/>
      <c r="BK177" s="23"/>
      <c r="BL177" s="21"/>
      <c r="BM177" s="182"/>
      <c r="BN177" s="24"/>
      <c r="BO177" s="21"/>
      <c r="BP177" s="21"/>
      <c r="BQ177" s="23"/>
      <c r="BR177" s="23"/>
      <c r="BS177" s="24"/>
      <c r="BT177" s="25"/>
    </row>
    <row r="178" spans="1:72" s="22" customFormat="1" ht="122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3"/>
      <c r="O178" s="23"/>
      <c r="P178" s="23"/>
      <c r="Q178" s="23"/>
      <c r="R178" s="23"/>
      <c r="S178" s="23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4"/>
      <c r="BD178" s="23"/>
      <c r="BE178" s="23"/>
      <c r="BF178" s="20"/>
      <c r="BG178" s="20"/>
      <c r="BH178" s="23"/>
      <c r="BI178" s="20"/>
      <c r="BJ178" s="20"/>
      <c r="BK178" s="23"/>
      <c r="BL178" s="21"/>
      <c r="BM178" s="182"/>
      <c r="BN178" s="24"/>
      <c r="BO178" s="21"/>
      <c r="BP178" s="21"/>
      <c r="BQ178" s="23"/>
      <c r="BR178" s="23"/>
      <c r="BS178" s="24"/>
      <c r="BT178" s="25"/>
    </row>
    <row r="179" spans="1:72" s="22" customFormat="1" ht="122.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3"/>
      <c r="O179" s="23"/>
      <c r="P179" s="23"/>
      <c r="Q179" s="23"/>
      <c r="R179" s="23"/>
      <c r="S179" s="23"/>
      <c r="T179" s="23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194"/>
      <c r="BD179" s="23"/>
      <c r="BE179" s="23"/>
      <c r="BF179" s="20"/>
      <c r="BG179" s="20"/>
      <c r="BH179" s="23"/>
      <c r="BI179" s="20"/>
      <c r="BJ179" s="20"/>
      <c r="BK179" s="23"/>
      <c r="BL179" s="21"/>
      <c r="BM179" s="182"/>
      <c r="BN179" s="24"/>
      <c r="BO179" s="21"/>
      <c r="BP179" s="21"/>
      <c r="BQ179" s="23"/>
      <c r="BR179" s="23"/>
      <c r="BS179" s="24"/>
      <c r="BT179" s="25"/>
    </row>
    <row r="180" spans="1:72" s="22" customFormat="1" ht="122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3"/>
      <c r="O180" s="23"/>
      <c r="P180" s="23"/>
      <c r="Q180" s="23"/>
      <c r="R180" s="23"/>
      <c r="S180" s="23"/>
      <c r="T180" s="23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94"/>
      <c r="BD180" s="23"/>
      <c r="BE180" s="23"/>
      <c r="BF180" s="20"/>
      <c r="BG180" s="20"/>
      <c r="BH180" s="23"/>
      <c r="BI180" s="20"/>
      <c r="BJ180" s="20"/>
      <c r="BK180" s="23"/>
      <c r="BL180" s="21"/>
      <c r="BM180" s="182"/>
      <c r="BN180" s="24"/>
      <c r="BO180" s="21"/>
      <c r="BP180" s="21"/>
      <c r="BQ180" s="23"/>
      <c r="BR180" s="23"/>
      <c r="BS180" s="24"/>
      <c r="BT180" s="25"/>
    </row>
    <row r="181" spans="1:72" s="22" customFormat="1" ht="122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4"/>
      <c r="BD181" s="23"/>
      <c r="BE181" s="23"/>
      <c r="BF181" s="20"/>
      <c r="BG181" s="20"/>
      <c r="BH181" s="23"/>
      <c r="BI181" s="20"/>
      <c r="BJ181" s="20"/>
      <c r="BK181" s="23"/>
      <c r="BL181" s="21"/>
      <c r="BM181" s="182"/>
      <c r="BN181" s="24"/>
      <c r="BO181" s="21"/>
      <c r="BP181" s="21"/>
      <c r="BQ181" s="23"/>
      <c r="BR181" s="23"/>
      <c r="BS181" s="24"/>
      <c r="BT181" s="25"/>
    </row>
    <row r="182" spans="1:72" s="22" customFormat="1" ht="25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4"/>
      <c r="BD182" s="21"/>
      <c r="BE182" s="21"/>
      <c r="BF182" s="20"/>
      <c r="BG182" s="20"/>
      <c r="BH182" s="23"/>
      <c r="BI182" s="20"/>
      <c r="BJ182" s="20"/>
      <c r="BK182" s="23"/>
      <c r="BL182" s="21"/>
      <c r="BM182" s="182"/>
      <c r="BN182" s="24"/>
      <c r="BO182" s="21"/>
      <c r="BP182" s="21"/>
      <c r="BQ182" s="23"/>
      <c r="BR182" s="23"/>
      <c r="BS182" s="24"/>
      <c r="BT182" s="25"/>
    </row>
    <row r="183" spans="1:72" s="22" customFormat="1" ht="155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4"/>
      <c r="BD183" s="23"/>
      <c r="BE183" s="23"/>
      <c r="BF183" s="20"/>
      <c r="BG183" s="20"/>
      <c r="BH183" s="23"/>
      <c r="BI183" s="20"/>
      <c r="BJ183" s="20"/>
      <c r="BK183" s="23"/>
      <c r="BL183" s="21"/>
      <c r="BM183" s="182"/>
      <c r="BN183" s="24"/>
      <c r="BO183" s="21"/>
      <c r="BP183" s="21"/>
      <c r="BQ183" s="23"/>
      <c r="BR183" s="23"/>
      <c r="BS183" s="24"/>
      <c r="BT183" s="25"/>
    </row>
    <row r="184" spans="1:72" s="22" customFormat="1" ht="25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0"/>
      <c r="O184" s="20"/>
      <c r="P184" s="21"/>
      <c r="Q184" s="21"/>
      <c r="R184" s="21"/>
      <c r="S184" s="21"/>
      <c r="T184" s="20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0"/>
      <c r="BB184" s="21"/>
      <c r="BC184" s="194"/>
      <c r="BD184" s="21"/>
      <c r="BE184" s="21"/>
      <c r="BF184" s="20"/>
      <c r="BG184" s="20"/>
      <c r="BH184" s="23"/>
      <c r="BI184" s="20"/>
      <c r="BJ184" s="20"/>
      <c r="BK184" s="23"/>
      <c r="BL184" s="21"/>
      <c r="BM184" s="182"/>
      <c r="BN184" s="24"/>
      <c r="BO184" s="21"/>
      <c r="BP184" s="21"/>
      <c r="BQ184" s="23"/>
      <c r="BR184" s="23"/>
      <c r="BS184" s="24"/>
      <c r="BT184" s="25"/>
    </row>
    <row r="185" spans="1:72" s="22" customFormat="1" ht="162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0"/>
      <c r="O185" s="20"/>
      <c r="P185" s="20"/>
      <c r="Q185" s="20"/>
      <c r="R185" s="20"/>
      <c r="S185" s="20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194"/>
      <c r="BD185" s="23"/>
      <c r="BE185" s="23"/>
      <c r="BF185" s="20"/>
      <c r="BG185" s="20"/>
      <c r="BH185" s="23"/>
      <c r="BI185" s="20"/>
      <c r="BJ185" s="20"/>
      <c r="BK185" s="23"/>
      <c r="BL185" s="21"/>
      <c r="BM185" s="182"/>
      <c r="BN185" s="24"/>
      <c r="BO185" s="21"/>
      <c r="BP185" s="21"/>
      <c r="BQ185" s="23"/>
      <c r="BR185" s="23"/>
      <c r="BS185" s="24"/>
      <c r="BT185" s="25"/>
    </row>
    <row r="186" spans="1:72" s="22" customFormat="1" ht="162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4"/>
      <c r="BD186" s="23"/>
      <c r="BE186" s="23"/>
      <c r="BF186" s="20"/>
      <c r="BG186" s="20"/>
      <c r="BH186" s="23"/>
      <c r="BI186" s="20"/>
      <c r="BJ186" s="20"/>
      <c r="BK186" s="23"/>
      <c r="BL186" s="21"/>
      <c r="BM186" s="182"/>
      <c r="BN186" s="24"/>
      <c r="BO186" s="21"/>
      <c r="BP186" s="21"/>
      <c r="BQ186" s="23"/>
      <c r="BR186" s="23"/>
      <c r="BS186" s="24"/>
      <c r="BT186" s="25"/>
    </row>
    <row r="187" spans="1:72" s="22" customFormat="1" ht="294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3"/>
      <c r="O187" s="23"/>
      <c r="P187" s="23"/>
      <c r="Q187" s="23"/>
      <c r="R187" s="23"/>
      <c r="S187" s="23"/>
      <c r="T187" s="23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3"/>
      <c r="AI187" s="23"/>
      <c r="AJ187" s="21"/>
      <c r="AK187" s="194"/>
      <c r="AL187" s="23"/>
      <c r="AM187" s="23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4"/>
      <c r="BD187" s="23"/>
      <c r="BE187" s="23"/>
      <c r="BF187" s="20"/>
      <c r="BG187" s="20"/>
      <c r="BH187" s="23"/>
      <c r="BI187" s="20"/>
      <c r="BJ187" s="20"/>
      <c r="BK187" s="23"/>
      <c r="BL187" s="21"/>
      <c r="BM187" s="182"/>
      <c r="BN187" s="24"/>
      <c r="BO187" s="21"/>
      <c r="BP187" s="21"/>
      <c r="BQ187" s="23"/>
      <c r="BR187" s="23"/>
      <c r="BS187" s="24"/>
      <c r="BT187" s="25"/>
    </row>
    <row r="188" spans="1:72" s="22" customFormat="1" ht="142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3"/>
      <c r="O188" s="20"/>
      <c r="P188" s="23"/>
      <c r="Q188" s="23"/>
      <c r="R188" s="23"/>
      <c r="S188" s="23"/>
      <c r="T188" s="23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194"/>
      <c r="BD188" s="23"/>
      <c r="BE188" s="23"/>
      <c r="BF188" s="20"/>
      <c r="BG188" s="20"/>
      <c r="BH188" s="23"/>
      <c r="BI188" s="20"/>
      <c r="BJ188" s="20"/>
      <c r="BK188" s="23"/>
      <c r="BL188" s="21"/>
      <c r="BM188" s="182"/>
      <c r="BN188" s="24"/>
      <c r="BO188" s="21"/>
      <c r="BP188" s="21"/>
      <c r="BQ188" s="23"/>
      <c r="BR188" s="23"/>
      <c r="BS188" s="24"/>
      <c r="BT188" s="25"/>
    </row>
    <row r="189" spans="1:72" s="22" customFormat="1" ht="142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3"/>
      <c r="O189" s="23"/>
      <c r="P189" s="23"/>
      <c r="Q189" s="23"/>
      <c r="R189" s="23"/>
      <c r="S189" s="23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194"/>
      <c r="BD189" s="23"/>
      <c r="BE189" s="23"/>
      <c r="BF189" s="20"/>
      <c r="BG189" s="20"/>
      <c r="BH189" s="23"/>
      <c r="BI189" s="20"/>
      <c r="BJ189" s="20"/>
      <c r="BK189" s="23"/>
      <c r="BL189" s="21"/>
      <c r="BM189" s="182"/>
      <c r="BN189" s="24"/>
      <c r="BO189" s="21"/>
      <c r="BP189" s="21"/>
      <c r="BQ189" s="23"/>
      <c r="BR189" s="23"/>
      <c r="BS189" s="24"/>
      <c r="BT189" s="25"/>
    </row>
    <row r="190" spans="1:72" s="22" customFormat="1" ht="187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0"/>
      <c r="AP190" s="23"/>
      <c r="AQ190" s="20"/>
      <c r="AR190" s="21"/>
      <c r="AS190" s="21"/>
      <c r="AT190" s="21"/>
      <c r="AU190" s="21"/>
      <c r="AV190" s="21"/>
      <c r="AW190" s="21"/>
      <c r="AX190" s="21"/>
      <c r="AY190" s="21"/>
      <c r="AZ190" s="21"/>
      <c r="BA190" s="20"/>
      <c r="BB190" s="23"/>
      <c r="BC190" s="20"/>
      <c r="BD190" s="23"/>
      <c r="BE190" s="20"/>
      <c r="BF190" s="20"/>
      <c r="BG190" s="20"/>
      <c r="BH190" s="23"/>
      <c r="BI190" s="20"/>
      <c r="BJ190" s="20"/>
      <c r="BK190" s="23"/>
      <c r="BL190" s="21"/>
      <c r="BM190" s="182"/>
      <c r="BN190" s="24"/>
      <c r="BO190" s="21"/>
      <c r="BP190" s="21"/>
      <c r="BQ190" s="23"/>
      <c r="BR190" s="23"/>
      <c r="BS190" s="24"/>
      <c r="BT190" s="25"/>
    </row>
    <row r="191" spans="1:72" s="22" customFormat="1" ht="187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3"/>
      <c r="O191" s="23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0"/>
      <c r="BB191" s="20"/>
      <c r="BC191" s="194"/>
      <c r="BD191" s="183"/>
      <c r="BE191" s="20"/>
      <c r="BF191" s="20"/>
      <c r="BG191" s="20"/>
      <c r="BH191" s="23"/>
      <c r="BI191" s="20"/>
      <c r="BJ191" s="20"/>
      <c r="BK191" s="23"/>
      <c r="BL191" s="21"/>
      <c r="BM191" s="182"/>
      <c r="BN191" s="24"/>
      <c r="BO191" s="21"/>
      <c r="BP191" s="21"/>
      <c r="BQ191" s="23"/>
      <c r="BR191" s="23"/>
      <c r="BS191" s="24"/>
      <c r="BT191" s="25"/>
    </row>
    <row r="192" spans="1:72" s="22" customFormat="1" ht="187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0"/>
      <c r="O192" s="20"/>
      <c r="P192" s="20"/>
      <c r="Q192" s="20"/>
      <c r="R192" s="20"/>
      <c r="S192" s="20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0"/>
      <c r="BB192" s="20"/>
      <c r="BC192" s="194"/>
      <c r="BD192" s="183"/>
      <c r="BE192" s="20"/>
      <c r="BF192" s="20"/>
      <c r="BG192" s="20"/>
      <c r="BH192" s="23"/>
      <c r="BI192" s="20"/>
      <c r="BJ192" s="20"/>
      <c r="BK192" s="23"/>
      <c r="BL192" s="21"/>
      <c r="BM192" s="182"/>
      <c r="BN192" s="24"/>
      <c r="BO192" s="21"/>
      <c r="BP192" s="21"/>
      <c r="BQ192" s="23"/>
      <c r="BR192" s="23"/>
      <c r="BS192" s="24"/>
      <c r="BT192" s="25"/>
    </row>
    <row r="193" spans="1:72" s="22" customFormat="1" ht="187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3"/>
      <c r="O193" s="20"/>
      <c r="P193" s="23"/>
      <c r="Q193" s="23"/>
      <c r="R193" s="23"/>
      <c r="S193" s="23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194"/>
      <c r="BD193" s="23"/>
      <c r="BE193" s="23"/>
      <c r="BF193" s="20"/>
      <c r="BG193" s="20"/>
      <c r="BH193" s="23"/>
      <c r="BI193" s="20"/>
      <c r="BJ193" s="20"/>
      <c r="BK193" s="23"/>
      <c r="BL193" s="21"/>
      <c r="BM193" s="182"/>
      <c r="BN193" s="24"/>
      <c r="BO193" s="21"/>
      <c r="BP193" s="21"/>
      <c r="BQ193" s="23"/>
      <c r="BR193" s="23"/>
      <c r="BS193" s="24"/>
      <c r="BT193" s="25"/>
    </row>
    <row r="194" spans="1:72" s="22" customFormat="1" ht="187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194"/>
      <c r="N194" s="23"/>
      <c r="O194" s="23"/>
      <c r="P194" s="23"/>
      <c r="Q194" s="23"/>
      <c r="R194" s="23"/>
      <c r="S194" s="23"/>
      <c r="T194" s="23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194"/>
      <c r="BD194" s="194"/>
      <c r="BE194" s="20"/>
      <c r="BF194" s="20"/>
      <c r="BG194" s="20"/>
      <c r="BH194" s="23"/>
      <c r="BI194" s="20"/>
      <c r="BJ194" s="20"/>
      <c r="BK194" s="23"/>
      <c r="BL194" s="21"/>
      <c r="BM194" s="182"/>
      <c r="BN194" s="24"/>
      <c r="BO194" s="21"/>
      <c r="BP194" s="21"/>
      <c r="BQ194" s="23"/>
      <c r="BR194" s="23"/>
      <c r="BS194" s="24"/>
      <c r="BT194" s="25"/>
    </row>
    <row r="195" spans="1:72" s="22" customFormat="1" ht="349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3"/>
      <c r="O195" s="23"/>
      <c r="P195" s="23"/>
      <c r="Q195" s="23"/>
      <c r="R195" s="23"/>
      <c r="S195" s="23"/>
      <c r="T195" s="23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194"/>
      <c r="BD195" s="194"/>
      <c r="BE195" s="20"/>
      <c r="BF195" s="20"/>
      <c r="BG195" s="20"/>
      <c r="BH195" s="23"/>
      <c r="BI195" s="23"/>
      <c r="BJ195" s="20"/>
      <c r="BK195" s="23"/>
      <c r="BL195" s="21"/>
      <c r="BM195" s="182"/>
      <c r="BN195" s="24"/>
      <c r="BO195" s="21"/>
      <c r="BP195" s="21"/>
      <c r="BQ195" s="23"/>
      <c r="BR195" s="23"/>
      <c r="BS195" s="24"/>
      <c r="BT195" s="25"/>
    </row>
    <row r="196" spans="1:72" s="22" customFormat="1" ht="167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182"/>
      <c r="AL196" s="21"/>
      <c r="AM196" s="21"/>
      <c r="AN196" s="21"/>
      <c r="AO196" s="21"/>
      <c r="AP196" s="21"/>
      <c r="AQ196" s="21"/>
      <c r="AR196" s="21"/>
      <c r="AS196" s="182"/>
      <c r="AT196" s="21"/>
      <c r="AU196" s="21"/>
      <c r="AV196" s="21"/>
      <c r="AW196" s="21"/>
      <c r="AX196" s="21"/>
      <c r="AY196" s="21"/>
      <c r="AZ196" s="21"/>
      <c r="BA196" s="21"/>
      <c r="BB196" s="21"/>
      <c r="BC196" s="194"/>
      <c r="BD196" s="194"/>
      <c r="BE196" s="20"/>
      <c r="BF196" s="20"/>
      <c r="BG196" s="20"/>
      <c r="BH196" s="23"/>
      <c r="BI196" s="20"/>
      <c r="BJ196" s="20"/>
      <c r="BK196" s="23"/>
      <c r="BL196" s="21"/>
      <c r="BM196" s="182"/>
      <c r="BN196" s="24"/>
      <c r="BO196" s="21"/>
      <c r="BP196" s="21"/>
      <c r="BQ196" s="23"/>
      <c r="BR196" s="23"/>
      <c r="BS196" s="24"/>
      <c r="BT196" s="25"/>
    </row>
    <row r="197" spans="1:72" s="22" customFormat="1" ht="409.6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3"/>
      <c r="O197" s="23"/>
      <c r="P197" s="23"/>
      <c r="Q197" s="23"/>
      <c r="R197" s="23"/>
      <c r="S197" s="23"/>
      <c r="T197" s="23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3"/>
      <c r="AI197" s="20"/>
      <c r="AJ197" s="21"/>
      <c r="AK197" s="194"/>
      <c r="AL197" s="23"/>
      <c r="AM197" s="20"/>
      <c r="AN197" s="23"/>
      <c r="AO197" s="20"/>
      <c r="AP197" s="21"/>
      <c r="AQ197" s="21"/>
      <c r="AR197" s="21"/>
      <c r="AS197" s="194"/>
      <c r="AT197" s="23"/>
      <c r="AU197" s="21"/>
      <c r="AV197" s="21"/>
      <c r="AW197" s="21"/>
      <c r="AX197" s="21"/>
      <c r="AY197" s="21"/>
      <c r="AZ197" s="21"/>
      <c r="BA197" s="21"/>
      <c r="BB197" s="21"/>
      <c r="BC197" s="194"/>
      <c r="BD197" s="23"/>
      <c r="BE197" s="20"/>
      <c r="BF197" s="23"/>
      <c r="BG197" s="20"/>
      <c r="BH197" s="23"/>
      <c r="BI197" s="20"/>
      <c r="BJ197" s="23"/>
      <c r="BK197" s="23"/>
      <c r="BL197" s="21"/>
      <c r="BM197" s="182"/>
      <c r="BN197" s="24"/>
      <c r="BO197" s="21"/>
      <c r="BP197" s="21"/>
      <c r="BQ197" s="23"/>
      <c r="BR197" s="23"/>
      <c r="BS197" s="24"/>
      <c r="BT197" s="25"/>
    </row>
    <row r="198" spans="1:72" s="22" customFormat="1" ht="134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3"/>
      <c r="O198" s="20"/>
      <c r="P198" s="23"/>
      <c r="Q198" s="23"/>
      <c r="R198" s="23"/>
      <c r="S198" s="23"/>
      <c r="T198" s="23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3"/>
      <c r="AI198" s="20"/>
      <c r="AJ198" s="21"/>
      <c r="AK198" s="194"/>
      <c r="AL198" s="20"/>
      <c r="AM198" s="20"/>
      <c r="AN198" s="21"/>
      <c r="AO198" s="21"/>
      <c r="AP198" s="21"/>
      <c r="AQ198" s="21"/>
      <c r="AR198" s="21"/>
      <c r="AS198" s="194"/>
      <c r="AT198" s="20"/>
      <c r="AU198" s="21"/>
      <c r="AV198" s="21"/>
      <c r="AW198" s="21"/>
      <c r="AX198" s="21"/>
      <c r="AY198" s="21"/>
      <c r="AZ198" s="21"/>
      <c r="BA198" s="21"/>
      <c r="BB198" s="21"/>
      <c r="BC198" s="194"/>
      <c r="BD198" s="23"/>
      <c r="BE198" s="20"/>
      <c r="BF198" s="23"/>
      <c r="BG198" s="20"/>
      <c r="BH198" s="23"/>
      <c r="BI198" s="20"/>
      <c r="BJ198" s="23"/>
      <c r="BK198" s="23"/>
      <c r="BL198" s="21"/>
      <c r="BM198" s="182"/>
      <c r="BN198" s="24"/>
      <c r="BO198" s="21"/>
      <c r="BP198" s="21"/>
      <c r="BQ198" s="23"/>
      <c r="BR198" s="23"/>
      <c r="BS198" s="24"/>
      <c r="BT198" s="25"/>
    </row>
    <row r="199" spans="1:72" s="22" customFormat="1" ht="134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3"/>
      <c r="O199" s="23"/>
      <c r="P199" s="23"/>
      <c r="Q199" s="23"/>
      <c r="R199" s="23"/>
      <c r="S199" s="23"/>
      <c r="T199" s="23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3"/>
      <c r="AI199" s="20"/>
      <c r="AJ199" s="21"/>
      <c r="AK199" s="194"/>
      <c r="AL199" s="20"/>
      <c r="AM199" s="20"/>
      <c r="AN199" s="21"/>
      <c r="AO199" s="21"/>
      <c r="AP199" s="21"/>
      <c r="AQ199" s="21"/>
      <c r="AR199" s="21"/>
      <c r="AS199" s="194"/>
      <c r="AT199" s="20"/>
      <c r="AU199" s="21"/>
      <c r="AV199" s="21"/>
      <c r="AW199" s="21"/>
      <c r="AX199" s="21"/>
      <c r="AY199" s="21"/>
      <c r="AZ199" s="21"/>
      <c r="BA199" s="21"/>
      <c r="BB199" s="21"/>
      <c r="BC199" s="194"/>
      <c r="BD199" s="23"/>
      <c r="BE199" s="20"/>
      <c r="BF199" s="23"/>
      <c r="BG199" s="20"/>
      <c r="BH199" s="23"/>
      <c r="BI199" s="20"/>
      <c r="BJ199" s="23"/>
      <c r="BK199" s="23"/>
      <c r="BL199" s="21"/>
      <c r="BM199" s="182"/>
      <c r="BN199" s="24"/>
      <c r="BO199" s="21"/>
      <c r="BP199" s="21"/>
      <c r="BQ199" s="23"/>
      <c r="BR199" s="23"/>
      <c r="BS199" s="24"/>
      <c r="BT199" s="25"/>
    </row>
    <row r="200" spans="1:72" s="22" customFormat="1" ht="134.2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0"/>
      <c r="O200" s="20"/>
      <c r="P200" s="23"/>
      <c r="Q200" s="23"/>
      <c r="R200" s="23"/>
      <c r="S200" s="23"/>
      <c r="T200" s="23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3"/>
      <c r="AI200" s="20"/>
      <c r="AJ200" s="21"/>
      <c r="AK200" s="194"/>
      <c r="AL200" s="20"/>
      <c r="AM200" s="20"/>
      <c r="AN200" s="21"/>
      <c r="AO200" s="21"/>
      <c r="AP200" s="21"/>
      <c r="AQ200" s="21"/>
      <c r="AR200" s="21"/>
      <c r="AS200" s="194"/>
      <c r="AT200" s="20"/>
      <c r="AU200" s="21"/>
      <c r="AV200" s="21"/>
      <c r="AW200" s="21"/>
      <c r="AX200" s="21"/>
      <c r="AY200" s="21"/>
      <c r="AZ200" s="21"/>
      <c r="BA200" s="21"/>
      <c r="BB200" s="21"/>
      <c r="BC200" s="194"/>
      <c r="BD200" s="23"/>
      <c r="BE200" s="20"/>
      <c r="BF200" s="23"/>
      <c r="BG200" s="20"/>
      <c r="BH200" s="23"/>
      <c r="BI200" s="20"/>
      <c r="BJ200" s="23"/>
      <c r="BK200" s="23"/>
      <c r="BL200" s="21"/>
      <c r="BM200" s="182"/>
      <c r="BN200" s="24"/>
      <c r="BO200" s="21"/>
      <c r="BP200" s="21"/>
      <c r="BQ200" s="23"/>
      <c r="BR200" s="23"/>
      <c r="BS200" s="24"/>
      <c r="BT200" s="25"/>
    </row>
    <row r="201" spans="1:72" s="22" customFormat="1" ht="134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3"/>
      <c r="O201" s="20"/>
      <c r="P201" s="20"/>
      <c r="Q201" s="20"/>
      <c r="R201" s="20"/>
      <c r="S201" s="20"/>
      <c r="T201" s="23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3"/>
      <c r="AI201" s="20"/>
      <c r="AJ201" s="21"/>
      <c r="AK201" s="194"/>
      <c r="AL201" s="20"/>
      <c r="AM201" s="20"/>
      <c r="AN201" s="21"/>
      <c r="AO201" s="21"/>
      <c r="AP201" s="21"/>
      <c r="AQ201" s="21"/>
      <c r="AR201" s="21"/>
      <c r="AS201" s="194"/>
      <c r="AT201" s="20"/>
      <c r="AU201" s="21"/>
      <c r="AV201" s="21"/>
      <c r="AW201" s="21"/>
      <c r="AX201" s="21"/>
      <c r="AY201" s="21"/>
      <c r="AZ201" s="21"/>
      <c r="BA201" s="21"/>
      <c r="BB201" s="21"/>
      <c r="BC201" s="194"/>
      <c r="BD201" s="23"/>
      <c r="BE201" s="20"/>
      <c r="BF201" s="23"/>
      <c r="BG201" s="20"/>
      <c r="BH201" s="23"/>
      <c r="BI201" s="20"/>
      <c r="BJ201" s="23"/>
      <c r="BK201" s="23"/>
      <c r="BL201" s="21"/>
      <c r="BM201" s="182"/>
      <c r="BN201" s="24"/>
      <c r="BO201" s="21"/>
      <c r="BP201" s="21"/>
      <c r="BQ201" s="23"/>
      <c r="BR201" s="23"/>
      <c r="BS201" s="24"/>
      <c r="BT201" s="25"/>
    </row>
    <row r="202" spans="1:72" s="22" customFormat="1" ht="134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3"/>
      <c r="O202" s="20"/>
      <c r="P202" s="23"/>
      <c r="Q202" s="23"/>
      <c r="R202" s="23"/>
      <c r="S202" s="23"/>
      <c r="T202" s="23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3"/>
      <c r="AI202" s="20"/>
      <c r="AJ202" s="21"/>
      <c r="AK202" s="194"/>
      <c r="AL202" s="20"/>
      <c r="AM202" s="20"/>
      <c r="AN202" s="21"/>
      <c r="AO202" s="21"/>
      <c r="AP202" s="21"/>
      <c r="AQ202" s="21"/>
      <c r="AR202" s="21"/>
      <c r="AS202" s="194"/>
      <c r="AT202" s="20"/>
      <c r="AU202" s="21"/>
      <c r="AV202" s="21"/>
      <c r="AW202" s="21"/>
      <c r="AX202" s="21"/>
      <c r="AY202" s="21"/>
      <c r="AZ202" s="21"/>
      <c r="BA202" s="21"/>
      <c r="BB202" s="21"/>
      <c r="BC202" s="194"/>
      <c r="BD202" s="23"/>
      <c r="BE202" s="20"/>
      <c r="BF202" s="23"/>
      <c r="BG202" s="20"/>
      <c r="BH202" s="23"/>
      <c r="BI202" s="20"/>
      <c r="BJ202" s="23"/>
      <c r="BK202" s="23"/>
      <c r="BL202" s="21"/>
      <c r="BM202" s="182"/>
      <c r="BN202" s="24"/>
      <c r="BO202" s="21"/>
      <c r="BP202" s="21"/>
      <c r="BQ202" s="23"/>
      <c r="BR202" s="23"/>
      <c r="BS202" s="24"/>
      <c r="BT202" s="25"/>
    </row>
    <row r="203" spans="1:72" s="22" customFormat="1" ht="409.6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3"/>
      <c r="O203" s="23"/>
      <c r="P203" s="23"/>
      <c r="Q203" s="23"/>
      <c r="R203" s="23"/>
      <c r="S203" s="23"/>
      <c r="T203" s="23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3"/>
      <c r="AI203" s="23"/>
      <c r="AJ203" s="21"/>
      <c r="AK203" s="194"/>
      <c r="AL203" s="23"/>
      <c r="AM203" s="23"/>
      <c r="AN203" s="21"/>
      <c r="AO203" s="21"/>
      <c r="AP203" s="21"/>
      <c r="AQ203" s="21"/>
      <c r="AR203" s="21"/>
      <c r="AS203" s="194"/>
      <c r="AT203" s="23"/>
      <c r="AU203" s="21"/>
      <c r="AV203" s="21"/>
      <c r="AW203" s="21"/>
      <c r="AX203" s="21"/>
      <c r="AY203" s="21"/>
      <c r="AZ203" s="21"/>
      <c r="BA203" s="21"/>
      <c r="BB203" s="21"/>
      <c r="BC203" s="194"/>
      <c r="BD203" s="23"/>
      <c r="BE203" s="23"/>
      <c r="BF203" s="20"/>
      <c r="BG203" s="20"/>
      <c r="BH203" s="23"/>
      <c r="BI203" s="20"/>
      <c r="BJ203" s="20"/>
      <c r="BK203" s="23"/>
      <c r="BL203" s="21"/>
      <c r="BM203" s="182"/>
      <c r="BN203" s="24"/>
      <c r="BO203" s="21"/>
      <c r="BP203" s="21"/>
      <c r="BQ203" s="23"/>
      <c r="BR203" s="23"/>
      <c r="BS203" s="24"/>
      <c r="BT203" s="25"/>
    </row>
    <row r="204" spans="1:72" s="22" customFormat="1" ht="134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3"/>
      <c r="O204" s="23"/>
      <c r="P204" s="23"/>
      <c r="Q204" s="23"/>
      <c r="R204" s="23"/>
      <c r="S204" s="23"/>
      <c r="T204" s="23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194"/>
      <c r="BD204" s="194"/>
      <c r="BE204" s="20"/>
      <c r="BF204" s="20"/>
      <c r="BG204" s="20"/>
      <c r="BH204" s="23"/>
      <c r="BI204" s="20"/>
      <c r="BJ204" s="20"/>
      <c r="BK204" s="23"/>
      <c r="BL204" s="21"/>
      <c r="BM204" s="182"/>
      <c r="BN204" s="24"/>
      <c r="BO204" s="21"/>
      <c r="BP204" s="21"/>
      <c r="BQ204" s="23"/>
      <c r="BR204" s="23"/>
      <c r="BS204" s="24"/>
      <c r="BT204" s="25"/>
    </row>
    <row r="205" spans="1:72" s="22" customFormat="1" ht="134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3"/>
      <c r="O205" s="23"/>
      <c r="P205" s="23"/>
      <c r="Q205" s="23"/>
      <c r="R205" s="23"/>
      <c r="S205" s="23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194"/>
      <c r="BD205" s="194"/>
      <c r="BE205" s="20"/>
      <c r="BF205" s="20"/>
      <c r="BG205" s="20"/>
      <c r="BH205" s="23"/>
      <c r="BI205" s="20"/>
      <c r="BJ205" s="20"/>
      <c r="BK205" s="23"/>
      <c r="BL205" s="21"/>
      <c r="BM205" s="182"/>
      <c r="BN205" s="24"/>
      <c r="BO205" s="21"/>
      <c r="BP205" s="21"/>
      <c r="BQ205" s="23"/>
      <c r="BR205" s="23"/>
      <c r="BS205" s="24"/>
      <c r="BT205" s="25"/>
    </row>
    <row r="206" spans="1:72" s="22" customFormat="1" ht="134.2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3"/>
      <c r="O206" s="20"/>
      <c r="P206" s="20"/>
      <c r="Q206" s="20"/>
      <c r="R206" s="20"/>
      <c r="S206" s="20"/>
      <c r="T206" s="23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194"/>
      <c r="BD206" s="194"/>
      <c r="BE206" s="20"/>
      <c r="BF206" s="20"/>
      <c r="BG206" s="20"/>
      <c r="BH206" s="23"/>
      <c r="BI206" s="20"/>
      <c r="BJ206" s="20"/>
      <c r="BK206" s="23"/>
      <c r="BL206" s="21"/>
      <c r="BM206" s="182"/>
      <c r="BN206" s="24"/>
      <c r="BO206" s="21"/>
      <c r="BP206" s="21"/>
      <c r="BQ206" s="23"/>
      <c r="BR206" s="23"/>
      <c r="BS206" s="24"/>
      <c r="BT206" s="25"/>
    </row>
    <row r="207" spans="1:72" s="22" customFormat="1" ht="134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3"/>
      <c r="O207" s="23"/>
      <c r="P207" s="23"/>
      <c r="Q207" s="23"/>
      <c r="R207" s="23"/>
      <c r="S207" s="23"/>
      <c r="T207" s="23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194"/>
      <c r="BD207" s="194"/>
      <c r="BE207" s="20"/>
      <c r="BF207" s="20"/>
      <c r="BG207" s="20"/>
      <c r="BH207" s="23"/>
      <c r="BI207" s="20"/>
      <c r="BJ207" s="20"/>
      <c r="BK207" s="23"/>
      <c r="BL207" s="21"/>
      <c r="BM207" s="182"/>
      <c r="BN207" s="24"/>
      <c r="BO207" s="21"/>
      <c r="BP207" s="21"/>
      <c r="BQ207" s="23"/>
      <c r="BR207" s="23"/>
      <c r="BS207" s="24"/>
      <c r="BT207" s="25"/>
    </row>
    <row r="208" spans="1:72" s="22" customFormat="1" ht="409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0"/>
      <c r="AJ208" s="23"/>
      <c r="AK208" s="20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194"/>
      <c r="BD208" s="23"/>
      <c r="BE208" s="23"/>
      <c r="BF208" s="20"/>
      <c r="BG208" s="20"/>
      <c r="BH208" s="23"/>
      <c r="BI208" s="20"/>
      <c r="BJ208" s="20"/>
      <c r="BK208" s="23"/>
      <c r="BL208" s="21"/>
      <c r="BM208" s="182"/>
      <c r="BN208" s="24"/>
      <c r="BO208" s="21"/>
      <c r="BP208" s="21"/>
      <c r="BQ208" s="23"/>
      <c r="BR208" s="23"/>
      <c r="BS208" s="24"/>
      <c r="BT208" s="25"/>
    </row>
    <row r="209" spans="1:72" s="22" customFormat="1" ht="132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0"/>
      <c r="O209" s="20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194"/>
      <c r="BD209" s="194"/>
      <c r="BE209" s="20"/>
      <c r="BF209" s="20"/>
      <c r="BG209" s="20"/>
      <c r="BH209" s="23"/>
      <c r="BI209" s="20"/>
      <c r="BJ209" s="20"/>
      <c r="BK209" s="23"/>
      <c r="BL209" s="21"/>
      <c r="BM209" s="182"/>
      <c r="BN209" s="24"/>
      <c r="BO209" s="21"/>
      <c r="BP209" s="21"/>
      <c r="BQ209" s="23"/>
      <c r="BR209" s="23"/>
      <c r="BS209" s="24"/>
      <c r="BT209" s="25"/>
    </row>
    <row r="210" spans="1:72" s="22" customFormat="1" ht="132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194"/>
      <c r="BD210" s="194"/>
      <c r="BE210" s="20"/>
      <c r="BF210" s="20"/>
      <c r="BG210" s="20"/>
      <c r="BH210" s="23"/>
      <c r="BI210" s="20"/>
      <c r="BJ210" s="20"/>
      <c r="BK210" s="23"/>
      <c r="BL210" s="21"/>
      <c r="BM210" s="182"/>
      <c r="BN210" s="24"/>
      <c r="BO210" s="21"/>
      <c r="BP210" s="21"/>
      <c r="BQ210" s="23"/>
      <c r="BR210" s="23"/>
      <c r="BS210" s="24"/>
      <c r="BT210" s="25"/>
    </row>
    <row r="211" spans="1:72" s="22" customFormat="1" ht="409.6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3"/>
      <c r="O211" s="23"/>
      <c r="P211" s="23"/>
      <c r="Q211" s="23"/>
      <c r="R211" s="23"/>
      <c r="S211" s="23"/>
      <c r="T211" s="23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194"/>
      <c r="BD211" s="23"/>
      <c r="BE211" s="23"/>
      <c r="BF211" s="20"/>
      <c r="BG211" s="20"/>
      <c r="BH211" s="23"/>
      <c r="BI211" s="20"/>
      <c r="BJ211" s="20"/>
      <c r="BK211" s="23"/>
      <c r="BL211" s="21"/>
      <c r="BM211" s="182"/>
      <c r="BN211" s="24"/>
      <c r="BO211" s="21"/>
      <c r="BP211" s="21"/>
      <c r="BQ211" s="23"/>
      <c r="BR211" s="23"/>
      <c r="BS211" s="24"/>
      <c r="BT211" s="25"/>
    </row>
    <row r="212" spans="1:72" s="22" customFormat="1" ht="169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3"/>
      <c r="O212" s="23"/>
      <c r="P212" s="23"/>
      <c r="Q212" s="23"/>
      <c r="R212" s="23"/>
      <c r="S212" s="23"/>
      <c r="T212" s="23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194"/>
      <c r="BD212" s="194"/>
      <c r="BE212" s="20"/>
      <c r="BF212" s="20"/>
      <c r="BG212" s="20"/>
      <c r="BH212" s="23"/>
      <c r="BI212" s="20"/>
      <c r="BJ212" s="20"/>
      <c r="BK212" s="23"/>
      <c r="BL212" s="21"/>
      <c r="BM212" s="182"/>
      <c r="BN212" s="24"/>
      <c r="BO212" s="21"/>
      <c r="BP212" s="21"/>
      <c r="BQ212" s="23"/>
      <c r="BR212" s="23"/>
      <c r="BS212" s="24"/>
      <c r="BT212" s="25"/>
    </row>
    <row r="213" spans="1:72" s="22" customFormat="1" ht="162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3"/>
      <c r="O213" s="23"/>
      <c r="P213" s="23"/>
      <c r="Q213" s="23"/>
      <c r="R213" s="23"/>
      <c r="S213" s="23"/>
      <c r="T213" s="23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194"/>
      <c r="BD213" s="194"/>
      <c r="BE213" s="20"/>
      <c r="BF213" s="20"/>
      <c r="BG213" s="20"/>
      <c r="BH213" s="23"/>
      <c r="BI213" s="20"/>
      <c r="BJ213" s="23"/>
      <c r="BK213" s="23"/>
      <c r="BL213" s="21"/>
      <c r="BM213" s="182"/>
      <c r="BN213" s="24"/>
      <c r="BO213" s="21"/>
      <c r="BP213" s="21"/>
      <c r="BQ213" s="23"/>
      <c r="BR213" s="23"/>
      <c r="BS213" s="24"/>
      <c r="BT213" s="25"/>
    </row>
    <row r="214" spans="1:72" s="22" customFormat="1" ht="162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3"/>
      <c r="O214" s="20"/>
      <c r="P214" s="23"/>
      <c r="Q214" s="23"/>
      <c r="R214" s="23"/>
      <c r="S214" s="23"/>
      <c r="T214" s="23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194"/>
      <c r="BD214" s="194"/>
      <c r="BE214" s="20"/>
      <c r="BF214" s="20"/>
      <c r="BG214" s="20"/>
      <c r="BH214" s="23"/>
      <c r="BI214" s="20"/>
      <c r="BJ214" s="20"/>
      <c r="BK214" s="23"/>
      <c r="BL214" s="21"/>
      <c r="BM214" s="182"/>
      <c r="BN214" s="24"/>
      <c r="BO214" s="21"/>
      <c r="BP214" s="21"/>
      <c r="BQ214" s="23"/>
      <c r="BR214" s="23"/>
      <c r="BS214" s="24"/>
      <c r="BT214" s="25"/>
    </row>
    <row r="215" spans="1:72" s="22" customFormat="1" ht="409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3"/>
      <c r="O215" s="23"/>
      <c r="P215" s="23"/>
      <c r="Q215" s="23"/>
      <c r="R215" s="23"/>
      <c r="S215" s="23"/>
      <c r="T215" s="23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194"/>
      <c r="BD215" s="23"/>
      <c r="BE215" s="23"/>
      <c r="BF215" s="20"/>
      <c r="BG215" s="20"/>
      <c r="BH215" s="23"/>
      <c r="BI215" s="20"/>
      <c r="BJ215" s="20"/>
      <c r="BK215" s="23"/>
      <c r="BL215" s="21"/>
      <c r="BM215" s="182"/>
      <c r="BN215" s="24"/>
      <c r="BO215" s="21"/>
      <c r="BP215" s="21"/>
      <c r="BQ215" s="23"/>
      <c r="BR215" s="23"/>
      <c r="BS215" s="24"/>
      <c r="BT215" s="25"/>
    </row>
    <row r="216" spans="1:72" s="22" customFormat="1" ht="15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194"/>
      <c r="BD216" s="194"/>
      <c r="BE216" s="20"/>
      <c r="BF216" s="20"/>
      <c r="BG216" s="20"/>
      <c r="BH216" s="23"/>
      <c r="BI216" s="20"/>
      <c r="BJ216" s="20"/>
      <c r="BK216" s="23"/>
      <c r="BL216" s="21"/>
      <c r="BM216" s="182"/>
      <c r="BN216" s="24"/>
      <c r="BO216" s="21"/>
      <c r="BP216" s="21"/>
      <c r="BQ216" s="23"/>
      <c r="BR216" s="23"/>
      <c r="BS216" s="24"/>
      <c r="BT216" s="25"/>
    </row>
    <row r="217" spans="1:72" s="22" customFormat="1" ht="186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194"/>
      <c r="BD217" s="194"/>
      <c r="BE217" s="20"/>
      <c r="BF217" s="20"/>
      <c r="BG217" s="20"/>
      <c r="BH217" s="23"/>
      <c r="BI217" s="20"/>
      <c r="BJ217" s="20"/>
      <c r="BK217" s="23"/>
      <c r="BL217" s="21"/>
      <c r="BM217" s="182"/>
      <c r="BN217" s="24"/>
      <c r="BO217" s="21"/>
      <c r="BP217" s="21"/>
      <c r="BQ217" s="23"/>
      <c r="BR217" s="23"/>
      <c r="BS217" s="24"/>
      <c r="BT217" s="25"/>
    </row>
    <row r="218" spans="1:72" s="22" customFormat="1" ht="177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194"/>
      <c r="BD218" s="23"/>
      <c r="BE218" s="23"/>
      <c r="BF218" s="20"/>
      <c r="BG218" s="20"/>
      <c r="BH218" s="23"/>
      <c r="BI218" s="20"/>
      <c r="BJ218" s="20"/>
      <c r="BK218" s="23"/>
      <c r="BL218" s="21"/>
      <c r="BM218" s="182"/>
      <c r="BN218" s="24"/>
      <c r="BO218" s="21"/>
      <c r="BP218" s="21"/>
      <c r="BQ218" s="23"/>
      <c r="BR218" s="23"/>
      <c r="BS218" s="24"/>
      <c r="BT218" s="25"/>
    </row>
    <row r="219" spans="1:72" s="22" customFormat="1" ht="177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194"/>
      <c r="BD219" s="183"/>
      <c r="BE219" s="23"/>
      <c r="BF219" s="20"/>
      <c r="BG219" s="20"/>
      <c r="BH219" s="23"/>
      <c r="BI219" s="20"/>
      <c r="BJ219" s="20"/>
      <c r="BK219" s="23"/>
      <c r="BL219" s="21"/>
      <c r="BM219" s="182"/>
      <c r="BN219" s="24"/>
      <c r="BO219" s="21"/>
      <c r="BP219" s="21"/>
      <c r="BQ219" s="23"/>
      <c r="BR219" s="23"/>
      <c r="BS219" s="24"/>
      <c r="BT219" s="25"/>
    </row>
    <row r="220" spans="1:72" s="22" customFormat="1" ht="24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184"/>
      <c r="BD220" s="23"/>
      <c r="BE220" s="23"/>
      <c r="BF220" s="20"/>
      <c r="BG220" s="20"/>
      <c r="BH220" s="23"/>
      <c r="BI220" s="20"/>
      <c r="BJ220" s="20"/>
      <c r="BK220" s="23"/>
      <c r="BL220" s="21"/>
      <c r="BM220" s="182"/>
      <c r="BN220" s="24"/>
      <c r="BO220" s="21"/>
      <c r="BP220" s="21"/>
      <c r="BQ220" s="23"/>
      <c r="BR220" s="23"/>
      <c r="BS220" s="24"/>
      <c r="BT220" s="25"/>
    </row>
    <row r="221" spans="1:72" s="22" customFormat="1" ht="244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0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4"/>
      <c r="BD221" s="183"/>
      <c r="BE221" s="23"/>
      <c r="BF221" s="20"/>
      <c r="BG221" s="20"/>
      <c r="BH221" s="23"/>
      <c r="BI221" s="20"/>
      <c r="BJ221" s="20"/>
      <c r="BK221" s="23"/>
      <c r="BL221" s="21"/>
      <c r="BM221" s="182"/>
      <c r="BN221" s="24"/>
      <c r="BO221" s="21"/>
      <c r="BP221" s="21"/>
      <c r="BQ221" s="23"/>
      <c r="BR221" s="23"/>
      <c r="BS221" s="24"/>
      <c r="BT221" s="25"/>
    </row>
    <row r="222" spans="1:72" s="22" customFormat="1" ht="231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4"/>
      <c r="BD222" s="23"/>
      <c r="BE222" s="23"/>
      <c r="BF222" s="20"/>
      <c r="BG222" s="20"/>
      <c r="BH222" s="23"/>
      <c r="BI222" s="20"/>
      <c r="BJ222" s="20"/>
      <c r="BK222" s="23"/>
      <c r="BL222" s="21"/>
      <c r="BM222" s="182"/>
      <c r="BN222" s="24"/>
      <c r="BO222" s="21"/>
      <c r="BP222" s="21"/>
      <c r="BQ222" s="23"/>
      <c r="BR222" s="23"/>
      <c r="BS222" s="24"/>
      <c r="BT222" s="25"/>
    </row>
    <row r="223" spans="1:72" s="22" customFormat="1" ht="231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0"/>
      <c r="O223" s="20"/>
      <c r="P223" s="20"/>
      <c r="Q223" s="21"/>
      <c r="R223" s="20"/>
      <c r="S223" s="21"/>
      <c r="T223" s="20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0"/>
      <c r="AP223" s="20"/>
      <c r="AQ223" s="20"/>
      <c r="AR223" s="21"/>
      <c r="AS223" s="21"/>
      <c r="AT223" s="21"/>
      <c r="AU223" s="21"/>
      <c r="AV223" s="21"/>
      <c r="AW223" s="21"/>
      <c r="AX223" s="21"/>
      <c r="AY223" s="21"/>
      <c r="AZ223" s="21"/>
      <c r="BA223" s="20"/>
      <c r="BB223" s="20"/>
      <c r="BC223" s="20"/>
      <c r="BD223" s="194"/>
      <c r="BE223" s="20"/>
      <c r="BF223" s="20"/>
      <c r="BG223" s="20"/>
      <c r="BH223" s="23"/>
      <c r="BI223" s="20"/>
      <c r="BJ223" s="20"/>
      <c r="BK223" s="23"/>
      <c r="BL223" s="21"/>
      <c r="BM223" s="182"/>
      <c r="BN223" s="24"/>
      <c r="BO223" s="21"/>
      <c r="BP223" s="21"/>
      <c r="BQ223" s="23"/>
      <c r="BR223" s="23"/>
      <c r="BS223" s="24"/>
      <c r="BT223" s="25"/>
    </row>
    <row r="224" spans="1:72" s="22" customFormat="1" ht="159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0"/>
      <c r="O224" s="20"/>
      <c r="P224" s="20"/>
      <c r="Q224" s="21"/>
      <c r="R224" s="20"/>
      <c r="S224" s="21"/>
      <c r="T224" s="20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194"/>
      <c r="BD224" s="194"/>
      <c r="BE224" s="20"/>
      <c r="BF224" s="20"/>
      <c r="BG224" s="20"/>
      <c r="BH224" s="23"/>
      <c r="BI224" s="20"/>
      <c r="BJ224" s="20"/>
      <c r="BK224" s="23"/>
      <c r="BL224" s="21"/>
      <c r="BM224" s="182"/>
      <c r="BN224" s="24"/>
      <c r="BO224" s="21"/>
      <c r="BP224" s="21"/>
      <c r="BQ224" s="23"/>
      <c r="BR224" s="23"/>
      <c r="BS224" s="24"/>
      <c r="BT224" s="25"/>
    </row>
    <row r="225" spans="1:72" s="22" customFormat="1" ht="159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194"/>
      <c r="BD225" s="194"/>
      <c r="BE225" s="20"/>
      <c r="BF225" s="20"/>
      <c r="BG225" s="20"/>
      <c r="BH225" s="23"/>
      <c r="BI225" s="20"/>
      <c r="BJ225" s="20"/>
      <c r="BK225" s="23"/>
      <c r="BL225" s="21"/>
      <c r="BM225" s="182"/>
      <c r="BN225" s="24"/>
      <c r="BO225" s="21"/>
      <c r="BP225" s="21"/>
      <c r="BQ225" s="23"/>
      <c r="BR225" s="23"/>
      <c r="BS225" s="24"/>
      <c r="BT225" s="25"/>
    </row>
    <row r="226" spans="1:72" s="22" customFormat="1" ht="408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0"/>
      <c r="AI226" s="20"/>
      <c r="AJ226" s="21"/>
      <c r="AK226" s="194"/>
      <c r="AL226" s="21"/>
      <c r="AM226" s="20"/>
      <c r="AN226" s="21"/>
      <c r="AO226" s="20"/>
      <c r="AP226" s="21"/>
      <c r="AQ226" s="21"/>
      <c r="AR226" s="21"/>
      <c r="AS226" s="194"/>
      <c r="AT226" s="21"/>
      <c r="AU226" s="21"/>
      <c r="AV226" s="21"/>
      <c r="AW226" s="21"/>
      <c r="AX226" s="21"/>
      <c r="AY226" s="21"/>
      <c r="AZ226" s="21"/>
      <c r="BA226" s="21"/>
      <c r="BB226" s="21"/>
      <c r="BC226" s="194"/>
      <c r="BD226" s="21"/>
      <c r="BE226" s="20"/>
      <c r="BF226" s="20"/>
      <c r="BG226" s="20"/>
      <c r="BH226" s="23"/>
      <c r="BI226" s="20"/>
      <c r="BJ226" s="20"/>
      <c r="BK226" s="23"/>
      <c r="BL226" s="21"/>
      <c r="BM226" s="182"/>
      <c r="BN226" s="24"/>
      <c r="BO226" s="21"/>
      <c r="BP226" s="21"/>
      <c r="BQ226" s="23"/>
      <c r="BR226" s="23"/>
      <c r="BS226" s="24"/>
      <c r="BT226" s="25"/>
    </row>
    <row r="227" spans="1:72" s="22" customFormat="1" ht="138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0"/>
      <c r="O227" s="20"/>
      <c r="P227" s="21"/>
      <c r="Q227" s="21"/>
      <c r="R227" s="21"/>
      <c r="S227" s="21"/>
      <c r="T227" s="20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182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194"/>
      <c r="BD227" s="194"/>
      <c r="BE227" s="20"/>
      <c r="BF227" s="20"/>
      <c r="BG227" s="20"/>
      <c r="BH227" s="23"/>
      <c r="BI227" s="20"/>
      <c r="BJ227" s="20"/>
      <c r="BK227" s="23"/>
      <c r="BL227" s="21"/>
      <c r="BM227" s="182"/>
      <c r="BN227" s="24"/>
      <c r="BO227" s="21"/>
      <c r="BP227" s="21"/>
      <c r="BQ227" s="23"/>
      <c r="BR227" s="23"/>
      <c r="BS227" s="24"/>
      <c r="BT227" s="25"/>
    </row>
    <row r="228" spans="1:72" s="22" customFormat="1" ht="138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182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194"/>
      <c r="BD228" s="194"/>
      <c r="BE228" s="20"/>
      <c r="BF228" s="20"/>
      <c r="BG228" s="20"/>
      <c r="BH228" s="23"/>
      <c r="BI228" s="20"/>
      <c r="BJ228" s="20"/>
      <c r="BK228" s="23"/>
      <c r="BL228" s="21"/>
      <c r="BM228" s="182"/>
      <c r="BN228" s="24"/>
      <c r="BO228" s="21"/>
      <c r="BP228" s="21"/>
      <c r="BQ228" s="23"/>
      <c r="BR228" s="23"/>
      <c r="BS228" s="24"/>
      <c r="BT228" s="25"/>
    </row>
    <row r="229" spans="1:72" s="22" customFormat="1" ht="138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182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194"/>
      <c r="BD229" s="194"/>
      <c r="BE229" s="20"/>
      <c r="BF229" s="20"/>
      <c r="BG229" s="20"/>
      <c r="BH229" s="23"/>
      <c r="BI229" s="20"/>
      <c r="BJ229" s="20"/>
      <c r="BK229" s="23"/>
      <c r="BL229" s="21"/>
      <c r="BM229" s="182"/>
      <c r="BN229" s="24"/>
      <c r="BO229" s="21"/>
      <c r="BP229" s="21"/>
      <c r="BQ229" s="23"/>
      <c r="BR229" s="23"/>
      <c r="BS229" s="24"/>
      <c r="BT229" s="25"/>
    </row>
    <row r="230" spans="1:72" s="22" customFormat="1" ht="138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182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194"/>
      <c r="BD230" s="194"/>
      <c r="BE230" s="20"/>
      <c r="BF230" s="20"/>
      <c r="BG230" s="20"/>
      <c r="BH230" s="23"/>
      <c r="BI230" s="20"/>
      <c r="BJ230" s="20"/>
      <c r="BK230" s="23"/>
      <c r="BL230" s="21"/>
      <c r="BM230" s="182"/>
      <c r="BN230" s="24"/>
      <c r="BO230" s="21"/>
      <c r="BP230" s="21"/>
      <c r="BQ230" s="23"/>
      <c r="BR230" s="23"/>
      <c r="BS230" s="24"/>
      <c r="BT230" s="25"/>
    </row>
    <row r="231" spans="1:72" s="22" customFormat="1" ht="138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182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194"/>
      <c r="BD231" s="194"/>
      <c r="BE231" s="20"/>
      <c r="BF231" s="20"/>
      <c r="BG231" s="20"/>
      <c r="BH231" s="23"/>
      <c r="BI231" s="20"/>
      <c r="BJ231" s="20"/>
      <c r="BK231" s="23"/>
      <c r="BL231" s="21"/>
      <c r="BM231" s="182"/>
      <c r="BN231" s="24"/>
      <c r="BO231" s="21"/>
      <c r="BP231" s="21"/>
      <c r="BQ231" s="23"/>
      <c r="BR231" s="23"/>
      <c r="BS231" s="24"/>
      <c r="BT231" s="25"/>
    </row>
    <row r="232" spans="1:72" s="22" customFormat="1" ht="282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1"/>
      <c r="AI232" s="20"/>
      <c r="AJ232" s="21"/>
      <c r="AK232" s="194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0"/>
      <c r="BB232" s="20"/>
      <c r="BC232" s="20"/>
      <c r="BD232" s="23"/>
      <c r="BE232" s="23"/>
      <c r="BF232" s="20"/>
      <c r="BG232" s="20"/>
      <c r="BH232" s="21"/>
      <c r="BI232" s="20"/>
      <c r="BJ232" s="23"/>
      <c r="BK232" s="23"/>
      <c r="BL232" s="21"/>
      <c r="BM232" s="21"/>
      <c r="BN232" s="24"/>
      <c r="BO232" s="21"/>
      <c r="BP232" s="21"/>
      <c r="BQ232" s="23"/>
      <c r="BR232" s="23"/>
      <c r="BS232" s="24"/>
      <c r="BT232" s="25"/>
    </row>
    <row r="233" spans="1:72" s="22" customFormat="1" ht="137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194"/>
      <c r="BD233" s="23"/>
      <c r="BE233" s="23"/>
      <c r="BF233" s="20"/>
      <c r="BG233" s="20"/>
      <c r="BH233" s="23"/>
      <c r="BI233" s="20"/>
      <c r="BJ233" s="23"/>
      <c r="BK233" s="23"/>
      <c r="BL233" s="21"/>
      <c r="BM233" s="21"/>
      <c r="BN233" s="24"/>
      <c r="BO233" s="21"/>
      <c r="BP233" s="21"/>
      <c r="BQ233" s="23"/>
      <c r="BR233" s="23"/>
      <c r="BS233" s="24"/>
      <c r="BT233" s="25"/>
    </row>
    <row r="234" spans="1:72" s="22" customFormat="1" ht="122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194"/>
      <c r="BD234" s="23"/>
      <c r="BE234" s="23"/>
      <c r="BF234" s="20"/>
      <c r="BG234" s="20"/>
      <c r="BH234" s="23"/>
      <c r="BI234" s="20"/>
      <c r="BJ234" s="23"/>
      <c r="BK234" s="23"/>
      <c r="BL234" s="21"/>
      <c r="BM234" s="21"/>
      <c r="BN234" s="24"/>
      <c r="BO234" s="21"/>
      <c r="BP234" s="21"/>
      <c r="BQ234" s="23"/>
      <c r="BR234" s="23"/>
      <c r="BS234" s="24"/>
      <c r="BT234" s="25"/>
    </row>
    <row r="235" spans="1:72" s="22" customFormat="1" ht="122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193"/>
      <c r="M235" s="20"/>
      <c r="N235" s="20"/>
      <c r="O235" s="20"/>
      <c r="P235" s="20"/>
      <c r="Q235" s="20"/>
      <c r="R235" s="20"/>
      <c r="S235" s="20"/>
      <c r="T235" s="20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194"/>
      <c r="BD235" s="23"/>
      <c r="BE235" s="23"/>
      <c r="BF235" s="20"/>
      <c r="BG235" s="20"/>
      <c r="BH235" s="23"/>
      <c r="BI235" s="20"/>
      <c r="BJ235" s="23"/>
      <c r="BK235" s="23"/>
      <c r="BL235" s="21"/>
      <c r="BM235" s="21"/>
      <c r="BN235" s="24"/>
      <c r="BO235" s="21"/>
      <c r="BP235" s="21"/>
      <c r="BQ235" s="23"/>
      <c r="BR235" s="23"/>
      <c r="BS235" s="24"/>
      <c r="BT235" s="25"/>
    </row>
    <row r="236" spans="1:72" s="22" customFormat="1" ht="122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194"/>
      <c r="BD236" s="23"/>
      <c r="BE236" s="23"/>
      <c r="BF236" s="20"/>
      <c r="BG236" s="20"/>
      <c r="BH236" s="23"/>
      <c r="BI236" s="20"/>
      <c r="BJ236" s="23"/>
      <c r="BK236" s="23"/>
      <c r="BL236" s="21"/>
      <c r="BM236" s="21"/>
      <c r="BN236" s="24"/>
      <c r="BO236" s="21"/>
      <c r="BP236" s="21"/>
      <c r="BQ236" s="23"/>
      <c r="BR236" s="23"/>
      <c r="BS236" s="24"/>
      <c r="BT236" s="25"/>
    </row>
    <row r="237" spans="1:72" s="22" customFormat="1" ht="18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194"/>
      <c r="BD237" s="21"/>
      <c r="BE237" s="21"/>
      <c r="BF237" s="20"/>
      <c r="BG237" s="20"/>
      <c r="BH237" s="23"/>
      <c r="BI237" s="20"/>
      <c r="BJ237" s="23"/>
      <c r="BK237" s="23"/>
      <c r="BL237" s="21"/>
      <c r="BM237" s="21"/>
      <c r="BN237" s="24"/>
      <c r="BO237" s="21"/>
      <c r="BP237" s="21"/>
      <c r="BQ237" s="23"/>
      <c r="BR237" s="23"/>
      <c r="BS237" s="24"/>
      <c r="BT237" s="25"/>
    </row>
    <row r="238" spans="1:72" s="22" customFormat="1" ht="18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194"/>
      <c r="BD238" s="23"/>
      <c r="BE238" s="23"/>
      <c r="BF238" s="20"/>
      <c r="BG238" s="20"/>
      <c r="BH238" s="23"/>
      <c r="BI238" s="20"/>
      <c r="BJ238" s="23"/>
      <c r="BK238" s="23"/>
      <c r="BL238" s="21"/>
      <c r="BM238" s="21"/>
      <c r="BN238" s="24"/>
      <c r="BO238" s="21"/>
      <c r="BP238" s="21"/>
      <c r="BQ238" s="23"/>
      <c r="BR238" s="23"/>
      <c r="BS238" s="24"/>
      <c r="BT238" s="25"/>
    </row>
    <row r="239" spans="1:72" s="22" customFormat="1" ht="409.6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194"/>
      <c r="BD239" s="23"/>
      <c r="BE239" s="23"/>
      <c r="BF239" s="20"/>
      <c r="BG239" s="20"/>
      <c r="BH239" s="23"/>
      <c r="BI239" s="20"/>
      <c r="BJ239" s="20"/>
      <c r="BK239" s="23"/>
      <c r="BL239" s="21"/>
      <c r="BM239" s="21"/>
      <c r="BN239" s="24"/>
      <c r="BO239" s="21"/>
      <c r="BP239" s="21"/>
      <c r="BQ239" s="23"/>
      <c r="BR239" s="23"/>
      <c r="BS239" s="24"/>
      <c r="BT239" s="25"/>
    </row>
    <row r="240" spans="1:72" s="22" customFormat="1" ht="204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0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194"/>
      <c r="BD240" s="20"/>
      <c r="BE240" s="20"/>
      <c r="BF240" s="20"/>
      <c r="BG240" s="20"/>
      <c r="BH240" s="23"/>
      <c r="BI240" s="20"/>
      <c r="BJ240" s="20"/>
      <c r="BK240" s="23"/>
      <c r="BL240" s="21"/>
      <c r="BM240" s="21"/>
      <c r="BN240" s="24"/>
      <c r="BO240" s="21"/>
      <c r="BP240" s="21"/>
      <c r="BQ240" s="23"/>
      <c r="BR240" s="23"/>
      <c r="BS240" s="24"/>
      <c r="BT240" s="25"/>
    </row>
    <row r="241" spans="1:72" s="22" customFormat="1" ht="201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182"/>
      <c r="AL241" s="21"/>
      <c r="AM241" s="21"/>
      <c r="AN241" s="21"/>
      <c r="AO241" s="21"/>
      <c r="AP241" s="21"/>
      <c r="AQ241" s="21"/>
      <c r="AR241" s="21"/>
      <c r="AS241" s="182"/>
      <c r="AT241" s="21"/>
      <c r="AU241" s="182"/>
      <c r="AV241" s="21"/>
      <c r="AW241" s="21"/>
      <c r="AX241" s="21"/>
      <c r="AY241" s="21"/>
      <c r="AZ241" s="21"/>
      <c r="BA241" s="21"/>
      <c r="BB241" s="21"/>
      <c r="BC241" s="194"/>
      <c r="BD241" s="23"/>
      <c r="BE241" s="23"/>
      <c r="BF241" s="20"/>
      <c r="BG241" s="20"/>
      <c r="BH241" s="23"/>
      <c r="BI241" s="20"/>
      <c r="BJ241" s="20"/>
      <c r="BK241" s="23"/>
      <c r="BL241" s="21"/>
      <c r="BM241" s="21"/>
      <c r="BN241" s="24"/>
      <c r="BO241" s="21"/>
      <c r="BP241" s="21"/>
      <c r="BQ241" s="23"/>
      <c r="BR241" s="23"/>
      <c r="BS241" s="24"/>
      <c r="BT241" s="25"/>
    </row>
    <row r="242" spans="1:72" s="22" customFormat="1" ht="409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1"/>
      <c r="AI242" s="21"/>
      <c r="AJ242" s="21"/>
      <c r="AK242" s="194"/>
      <c r="AL242" s="21"/>
      <c r="AM242" s="20"/>
      <c r="AN242" s="21"/>
      <c r="AO242" s="21"/>
      <c r="AP242" s="21"/>
      <c r="AQ242" s="21"/>
      <c r="AR242" s="21"/>
      <c r="AS242" s="194"/>
      <c r="AT242" s="21"/>
      <c r="AU242" s="182"/>
      <c r="AV242" s="21"/>
      <c r="AW242" s="21"/>
      <c r="AX242" s="21"/>
      <c r="AY242" s="21"/>
      <c r="AZ242" s="21"/>
      <c r="BA242" s="21"/>
      <c r="BB242" s="21"/>
      <c r="BC242" s="194"/>
      <c r="BD242" s="21"/>
      <c r="BE242" s="21"/>
      <c r="BF242" s="20"/>
      <c r="BG242" s="20"/>
      <c r="BH242" s="23"/>
      <c r="BI242" s="20"/>
      <c r="BJ242" s="20"/>
      <c r="BK242" s="23"/>
      <c r="BL242" s="21"/>
      <c r="BM242" s="21"/>
      <c r="BN242" s="24"/>
      <c r="BO242" s="21"/>
      <c r="BP242" s="21"/>
      <c r="BQ242" s="23"/>
      <c r="BR242" s="23"/>
      <c r="BS242" s="24"/>
      <c r="BT242" s="25"/>
    </row>
    <row r="243" spans="1:72" s="22" customFormat="1" ht="152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182"/>
      <c r="AL243" s="21"/>
      <c r="AM243" s="21"/>
      <c r="AN243" s="21"/>
      <c r="AO243" s="21"/>
      <c r="AP243" s="21"/>
      <c r="AQ243" s="21"/>
      <c r="AR243" s="21"/>
      <c r="AS243" s="182"/>
      <c r="AT243" s="21"/>
      <c r="AU243" s="182"/>
      <c r="AV243" s="21"/>
      <c r="AW243" s="21"/>
      <c r="AX243" s="21"/>
      <c r="AY243" s="21"/>
      <c r="AZ243" s="21"/>
      <c r="BA243" s="21"/>
      <c r="BB243" s="21"/>
      <c r="BC243" s="194"/>
      <c r="BD243" s="183"/>
      <c r="BE243" s="23"/>
      <c r="BF243" s="20"/>
      <c r="BG243" s="20"/>
      <c r="BH243" s="23"/>
      <c r="BI243" s="20"/>
      <c r="BJ243" s="20"/>
      <c r="BK243" s="23"/>
      <c r="BL243" s="21"/>
      <c r="BM243" s="21"/>
      <c r="BN243" s="24"/>
      <c r="BO243" s="21"/>
      <c r="BP243" s="21"/>
      <c r="BQ243" s="23"/>
      <c r="BR243" s="23"/>
      <c r="BS243" s="24"/>
      <c r="BT243" s="25"/>
    </row>
    <row r="244" spans="1:72" s="22" customFormat="1" ht="152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182"/>
      <c r="AL244" s="21"/>
      <c r="AM244" s="21"/>
      <c r="AN244" s="21"/>
      <c r="AO244" s="21"/>
      <c r="AP244" s="21"/>
      <c r="AQ244" s="21"/>
      <c r="AR244" s="21"/>
      <c r="AS244" s="182"/>
      <c r="AT244" s="21"/>
      <c r="AU244" s="182"/>
      <c r="AV244" s="21"/>
      <c r="AW244" s="21"/>
      <c r="AX244" s="21"/>
      <c r="AY244" s="21"/>
      <c r="AZ244" s="21"/>
      <c r="BA244" s="21"/>
      <c r="BB244" s="21"/>
      <c r="BC244" s="194"/>
      <c r="BD244" s="183"/>
      <c r="BE244" s="23"/>
      <c r="BF244" s="20"/>
      <c r="BG244" s="20"/>
      <c r="BH244" s="23"/>
      <c r="BI244" s="20"/>
      <c r="BJ244" s="20"/>
      <c r="BK244" s="23"/>
      <c r="BL244" s="21"/>
      <c r="BM244" s="21"/>
      <c r="BN244" s="24"/>
      <c r="BO244" s="21"/>
      <c r="BP244" s="21"/>
      <c r="BQ244" s="23"/>
      <c r="BR244" s="23"/>
      <c r="BS244" s="24"/>
      <c r="BT244" s="25"/>
    </row>
    <row r="245" spans="1:72" s="22" customFormat="1" ht="152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182"/>
      <c r="AL245" s="21"/>
      <c r="AM245" s="21"/>
      <c r="AN245" s="21"/>
      <c r="AO245" s="21"/>
      <c r="AP245" s="21"/>
      <c r="AQ245" s="21"/>
      <c r="AR245" s="21"/>
      <c r="AS245" s="182"/>
      <c r="AT245" s="21"/>
      <c r="AU245" s="182"/>
      <c r="AV245" s="21"/>
      <c r="AW245" s="21"/>
      <c r="AX245" s="21"/>
      <c r="AY245" s="21"/>
      <c r="AZ245" s="21"/>
      <c r="BA245" s="21"/>
      <c r="BB245" s="21"/>
      <c r="BC245" s="194"/>
      <c r="BD245" s="183"/>
      <c r="BE245" s="23"/>
      <c r="BF245" s="20"/>
      <c r="BG245" s="20"/>
      <c r="BH245" s="23"/>
      <c r="BI245" s="20"/>
      <c r="BJ245" s="20"/>
      <c r="BK245" s="23"/>
      <c r="BL245" s="21"/>
      <c r="BM245" s="21"/>
      <c r="BN245" s="24"/>
      <c r="BO245" s="21"/>
      <c r="BP245" s="21"/>
      <c r="BQ245" s="23"/>
      <c r="BR245" s="23"/>
      <c r="BS245" s="24"/>
      <c r="BT245" s="25"/>
    </row>
    <row r="246" spans="1:72" s="22" customFormat="1" ht="15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182"/>
      <c r="AL246" s="21"/>
      <c r="AM246" s="21"/>
      <c r="AN246" s="21"/>
      <c r="AO246" s="21"/>
      <c r="AP246" s="21"/>
      <c r="AQ246" s="21"/>
      <c r="AR246" s="21"/>
      <c r="AS246" s="182"/>
      <c r="AT246" s="21"/>
      <c r="AU246" s="182"/>
      <c r="AV246" s="21"/>
      <c r="AW246" s="21"/>
      <c r="AX246" s="21"/>
      <c r="AY246" s="21"/>
      <c r="AZ246" s="21"/>
      <c r="BA246" s="21"/>
      <c r="BB246" s="21"/>
      <c r="BC246" s="194"/>
      <c r="BD246" s="183"/>
      <c r="BE246" s="23"/>
      <c r="BF246" s="20"/>
      <c r="BG246" s="20"/>
      <c r="BH246" s="23"/>
      <c r="BI246" s="20"/>
      <c r="BJ246" s="20"/>
      <c r="BK246" s="23"/>
      <c r="BL246" s="21"/>
      <c r="BM246" s="21"/>
      <c r="BN246" s="24"/>
      <c r="BO246" s="21"/>
      <c r="BP246" s="21"/>
      <c r="BQ246" s="23"/>
      <c r="BR246" s="23"/>
      <c r="BS246" s="24"/>
      <c r="BT246" s="25"/>
    </row>
    <row r="247" spans="1:72" s="22" customFormat="1" ht="152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182"/>
      <c r="AL247" s="21"/>
      <c r="AM247" s="21"/>
      <c r="AN247" s="21"/>
      <c r="AO247" s="21"/>
      <c r="AP247" s="21"/>
      <c r="AQ247" s="21"/>
      <c r="AR247" s="21"/>
      <c r="AS247" s="182"/>
      <c r="AT247" s="21"/>
      <c r="AU247" s="182"/>
      <c r="AV247" s="21"/>
      <c r="AW247" s="21"/>
      <c r="AX247" s="21"/>
      <c r="AY247" s="21"/>
      <c r="AZ247" s="21"/>
      <c r="BA247" s="21"/>
      <c r="BB247" s="21"/>
      <c r="BC247" s="194"/>
      <c r="BD247" s="183"/>
      <c r="BE247" s="23"/>
      <c r="BF247" s="20"/>
      <c r="BG247" s="20"/>
      <c r="BH247" s="23"/>
      <c r="BI247" s="20"/>
      <c r="BJ247" s="20"/>
      <c r="BK247" s="23"/>
      <c r="BL247" s="21"/>
      <c r="BM247" s="21"/>
      <c r="BN247" s="24"/>
      <c r="BO247" s="21"/>
      <c r="BP247" s="21"/>
      <c r="BQ247" s="23"/>
      <c r="BR247" s="23"/>
      <c r="BS247" s="24"/>
      <c r="BT247" s="25"/>
    </row>
    <row r="248" spans="1:72" s="22" customFormat="1" ht="409.6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1"/>
      <c r="AI248" s="21"/>
      <c r="AJ248" s="21"/>
      <c r="AK248" s="194"/>
      <c r="AL248" s="21"/>
      <c r="AM248" s="21"/>
      <c r="AN248" s="21"/>
      <c r="AO248" s="21"/>
      <c r="AP248" s="21"/>
      <c r="AQ248" s="21"/>
      <c r="AR248" s="21"/>
      <c r="AS248" s="194"/>
      <c r="AT248" s="21"/>
      <c r="AU248" s="194"/>
      <c r="AV248" s="23"/>
      <c r="AW248" s="21"/>
      <c r="AX248" s="21"/>
      <c r="AY248" s="21"/>
      <c r="AZ248" s="21"/>
      <c r="BA248" s="21"/>
      <c r="BB248" s="21"/>
      <c r="BC248" s="194"/>
      <c r="BD248" s="21"/>
      <c r="BE248" s="21"/>
      <c r="BF248" s="20"/>
      <c r="BG248" s="20"/>
      <c r="BH248" s="23"/>
      <c r="BI248" s="20"/>
      <c r="BJ248" s="20"/>
      <c r="BK248" s="23"/>
      <c r="BL248" s="21"/>
      <c r="BM248" s="21"/>
      <c r="BN248" s="24"/>
      <c r="BO248" s="21"/>
      <c r="BP248" s="21"/>
      <c r="BQ248" s="23"/>
      <c r="BR248" s="23"/>
      <c r="BS248" s="24"/>
      <c r="BT248" s="25"/>
    </row>
    <row r="249" spans="1:72" s="22" customFormat="1" ht="152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0"/>
      <c r="AH249" s="23"/>
      <c r="AI249" s="20"/>
      <c r="AJ249" s="21"/>
      <c r="AK249" s="194"/>
      <c r="AL249" s="23"/>
      <c r="AM249" s="20"/>
      <c r="AN249" s="21"/>
      <c r="AO249" s="21"/>
      <c r="AP249" s="21"/>
      <c r="AQ249" s="21"/>
      <c r="AR249" s="21"/>
      <c r="AS249" s="194"/>
      <c r="AT249" s="23"/>
      <c r="AU249" s="194"/>
      <c r="AV249" s="23"/>
      <c r="AW249" s="21"/>
      <c r="AX249" s="21"/>
      <c r="AY249" s="21"/>
      <c r="AZ249" s="21"/>
      <c r="BA249" s="21"/>
      <c r="BB249" s="21"/>
      <c r="BC249" s="194"/>
      <c r="BD249" s="23"/>
      <c r="BE249" s="23"/>
      <c r="BF249" s="20"/>
      <c r="BG249" s="20"/>
      <c r="BH249" s="23"/>
      <c r="BI249" s="20"/>
      <c r="BJ249" s="20"/>
      <c r="BK249" s="23"/>
      <c r="BL249" s="21"/>
      <c r="BM249" s="21"/>
      <c r="BN249" s="24"/>
      <c r="BO249" s="21"/>
      <c r="BP249" s="21"/>
      <c r="BQ249" s="23"/>
      <c r="BR249" s="23"/>
      <c r="BS249" s="24"/>
      <c r="BT249" s="25"/>
    </row>
    <row r="250" spans="1:72" s="22" customFormat="1" ht="152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0"/>
      <c r="AH250" s="23"/>
      <c r="AI250" s="20"/>
      <c r="AJ250" s="21"/>
      <c r="AK250" s="194"/>
      <c r="AL250" s="23"/>
      <c r="AM250" s="20"/>
      <c r="AN250" s="21"/>
      <c r="AO250" s="21"/>
      <c r="AP250" s="21"/>
      <c r="AQ250" s="21"/>
      <c r="AR250" s="21"/>
      <c r="AS250" s="194"/>
      <c r="AT250" s="23"/>
      <c r="AU250" s="194"/>
      <c r="AV250" s="23"/>
      <c r="AW250" s="21"/>
      <c r="AX250" s="21"/>
      <c r="AY250" s="21"/>
      <c r="AZ250" s="21"/>
      <c r="BA250" s="21"/>
      <c r="BB250" s="21"/>
      <c r="BC250" s="194"/>
      <c r="BD250" s="23"/>
      <c r="BE250" s="23"/>
      <c r="BF250" s="20"/>
      <c r="BG250" s="20"/>
      <c r="BH250" s="23"/>
      <c r="BI250" s="20"/>
      <c r="BJ250" s="20"/>
      <c r="BK250" s="23"/>
      <c r="BL250" s="21"/>
      <c r="BM250" s="21"/>
      <c r="BN250" s="24"/>
      <c r="BO250" s="21"/>
      <c r="BP250" s="21"/>
      <c r="BQ250" s="23"/>
      <c r="BR250" s="23"/>
      <c r="BS250" s="24"/>
      <c r="BT250" s="25"/>
    </row>
    <row r="251" spans="1:72" s="22" customFormat="1" ht="152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0"/>
      <c r="AH251" s="23"/>
      <c r="AI251" s="20"/>
      <c r="AJ251" s="21"/>
      <c r="AK251" s="194"/>
      <c r="AL251" s="23"/>
      <c r="AM251" s="20"/>
      <c r="AN251" s="21"/>
      <c r="AO251" s="21"/>
      <c r="AP251" s="21"/>
      <c r="AQ251" s="21"/>
      <c r="AR251" s="21"/>
      <c r="AS251" s="194"/>
      <c r="AT251" s="23"/>
      <c r="AU251" s="194"/>
      <c r="AV251" s="23"/>
      <c r="AW251" s="21"/>
      <c r="AX251" s="21"/>
      <c r="AY251" s="21"/>
      <c r="AZ251" s="21"/>
      <c r="BA251" s="21"/>
      <c r="BB251" s="21"/>
      <c r="BC251" s="194"/>
      <c r="BD251" s="23"/>
      <c r="BE251" s="23"/>
      <c r="BF251" s="20"/>
      <c r="BG251" s="20"/>
      <c r="BH251" s="23"/>
      <c r="BI251" s="20"/>
      <c r="BJ251" s="20"/>
      <c r="BK251" s="23"/>
      <c r="BL251" s="21"/>
      <c r="BM251" s="21"/>
      <c r="BN251" s="24"/>
      <c r="BO251" s="21"/>
      <c r="BP251" s="21"/>
      <c r="BQ251" s="23"/>
      <c r="BR251" s="23"/>
      <c r="BS251" s="24"/>
      <c r="BT251" s="25"/>
    </row>
    <row r="252" spans="1:72" s="22" customFormat="1" ht="152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0"/>
      <c r="AH252" s="23"/>
      <c r="AI252" s="20"/>
      <c r="AJ252" s="21"/>
      <c r="AK252" s="194"/>
      <c r="AL252" s="23"/>
      <c r="AM252" s="20"/>
      <c r="AN252" s="21"/>
      <c r="AO252" s="21"/>
      <c r="AP252" s="21"/>
      <c r="AQ252" s="21"/>
      <c r="AR252" s="21"/>
      <c r="AS252" s="194"/>
      <c r="AT252" s="23"/>
      <c r="AU252" s="194"/>
      <c r="AV252" s="23"/>
      <c r="AW252" s="21"/>
      <c r="AX252" s="21"/>
      <c r="AY252" s="21"/>
      <c r="AZ252" s="21"/>
      <c r="BA252" s="21"/>
      <c r="BB252" s="21"/>
      <c r="BC252" s="194"/>
      <c r="BD252" s="23"/>
      <c r="BE252" s="23"/>
      <c r="BF252" s="20"/>
      <c r="BG252" s="20"/>
      <c r="BH252" s="23"/>
      <c r="BI252" s="20"/>
      <c r="BJ252" s="20"/>
      <c r="BK252" s="23"/>
      <c r="BL252" s="21"/>
      <c r="BM252" s="21"/>
      <c r="BN252" s="24"/>
      <c r="BO252" s="21"/>
      <c r="BP252" s="21"/>
      <c r="BQ252" s="23"/>
      <c r="BR252" s="23"/>
      <c r="BS252" s="24"/>
      <c r="BT252" s="25"/>
    </row>
    <row r="253" spans="1:72" s="22" customFormat="1" ht="349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0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0"/>
      <c r="AH253" s="23"/>
      <c r="AI253" s="23"/>
      <c r="AJ253" s="21"/>
      <c r="AK253" s="194"/>
      <c r="AL253" s="20"/>
      <c r="AM253" s="20"/>
      <c r="AN253" s="21"/>
      <c r="AO253" s="21"/>
      <c r="AP253" s="21"/>
      <c r="AQ253" s="21"/>
      <c r="AR253" s="21"/>
      <c r="AS253" s="194"/>
      <c r="AT253" s="23"/>
      <c r="AU253" s="194"/>
      <c r="AV253" s="20"/>
      <c r="AW253" s="21"/>
      <c r="AX253" s="21"/>
      <c r="AY253" s="21"/>
      <c r="AZ253" s="21"/>
      <c r="BA253" s="21"/>
      <c r="BB253" s="21"/>
      <c r="BC253" s="194"/>
      <c r="BD253" s="23"/>
      <c r="BE253" s="23"/>
      <c r="BF253" s="20"/>
      <c r="BG253" s="20"/>
      <c r="BH253" s="23"/>
      <c r="BI253" s="20"/>
      <c r="BJ253" s="20"/>
      <c r="BK253" s="23"/>
      <c r="BL253" s="21"/>
      <c r="BM253" s="21"/>
      <c r="BN253" s="24"/>
      <c r="BO253" s="21"/>
      <c r="BP253" s="21"/>
      <c r="BQ253" s="23"/>
      <c r="BR253" s="23"/>
      <c r="BS253" s="24"/>
      <c r="BT253" s="25"/>
    </row>
    <row r="254" spans="1:72" s="22" customFormat="1" ht="237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0"/>
      <c r="O254" s="20"/>
      <c r="P254" s="23"/>
      <c r="Q254" s="23"/>
      <c r="R254" s="20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4"/>
      <c r="BD254" s="183"/>
      <c r="BE254" s="23"/>
      <c r="BF254" s="20"/>
      <c r="BG254" s="20"/>
      <c r="BH254" s="23"/>
      <c r="BI254" s="20"/>
      <c r="BJ254" s="20"/>
      <c r="BK254" s="23"/>
      <c r="BL254" s="21"/>
      <c r="BM254" s="21"/>
      <c r="BN254" s="24"/>
      <c r="BO254" s="21"/>
      <c r="BP254" s="21"/>
      <c r="BQ254" s="23"/>
      <c r="BR254" s="23"/>
      <c r="BS254" s="24"/>
      <c r="BT254" s="25"/>
    </row>
    <row r="255" spans="1:72" s="22" customFormat="1" ht="409.6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0"/>
      <c r="BB255" s="20"/>
      <c r="BC255" s="194"/>
      <c r="BD255" s="23"/>
      <c r="BE255" s="23"/>
      <c r="BF255" s="20"/>
      <c r="BG255" s="20"/>
      <c r="BH255" s="23"/>
      <c r="BI255" s="20"/>
      <c r="BJ255" s="20"/>
      <c r="BK255" s="23"/>
      <c r="BL255" s="21"/>
      <c r="BM255" s="21"/>
      <c r="BN255" s="24"/>
      <c r="BO255" s="21"/>
      <c r="BP255" s="21"/>
      <c r="BQ255" s="23"/>
      <c r="BR255" s="23"/>
      <c r="BS255" s="24"/>
      <c r="BT255" s="25"/>
    </row>
    <row r="256" spans="1:72" s="22" customFormat="1" ht="180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4"/>
      <c r="BD256" s="21"/>
      <c r="BE256" s="21"/>
      <c r="BF256" s="20"/>
      <c r="BG256" s="20"/>
      <c r="BH256" s="23"/>
      <c r="BI256" s="20"/>
      <c r="BJ256" s="20"/>
      <c r="BK256" s="23"/>
      <c r="BL256" s="21"/>
      <c r="BM256" s="21"/>
      <c r="BN256" s="24"/>
      <c r="BO256" s="21"/>
      <c r="BP256" s="21"/>
      <c r="BQ256" s="23"/>
      <c r="BR256" s="23"/>
      <c r="BS256" s="24"/>
      <c r="BT256" s="25"/>
    </row>
    <row r="257" spans="1:72" s="22" customFormat="1" ht="180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4"/>
      <c r="BD257" s="183"/>
      <c r="BE257" s="23"/>
      <c r="BF257" s="20"/>
      <c r="BG257" s="20"/>
      <c r="BH257" s="23"/>
      <c r="BI257" s="20"/>
      <c r="BJ257" s="20"/>
      <c r="BK257" s="23"/>
      <c r="BL257" s="21"/>
      <c r="BM257" s="21"/>
      <c r="BN257" s="24"/>
      <c r="BO257" s="21"/>
      <c r="BP257" s="21"/>
      <c r="BQ257" s="23"/>
      <c r="BR257" s="23"/>
      <c r="BS257" s="24"/>
      <c r="BT257" s="25"/>
    </row>
    <row r="258" spans="1:72" s="22" customFormat="1" ht="180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194"/>
      <c r="BD258" s="21"/>
      <c r="BE258" s="20"/>
      <c r="BF258" s="20"/>
      <c r="BG258" s="20"/>
      <c r="BH258" s="23"/>
      <c r="BI258" s="20"/>
      <c r="BJ258" s="20"/>
      <c r="BK258" s="23"/>
      <c r="BL258" s="21"/>
      <c r="BM258" s="21"/>
      <c r="BN258" s="24"/>
      <c r="BO258" s="21"/>
      <c r="BP258" s="21"/>
      <c r="BQ258" s="23"/>
      <c r="BR258" s="23"/>
      <c r="BS258" s="24"/>
      <c r="BT258" s="25"/>
    </row>
    <row r="259" spans="1:72" s="22" customFormat="1" ht="180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194"/>
      <c r="BD259" s="183"/>
      <c r="BE259" s="23"/>
      <c r="BF259" s="20"/>
      <c r="BG259" s="20"/>
      <c r="BH259" s="23"/>
      <c r="BI259" s="20"/>
      <c r="BJ259" s="20"/>
      <c r="BK259" s="23"/>
      <c r="BL259" s="21"/>
      <c r="BM259" s="21"/>
      <c r="BN259" s="24"/>
      <c r="BO259" s="21"/>
      <c r="BP259" s="21"/>
      <c r="BQ259" s="23"/>
      <c r="BR259" s="23"/>
      <c r="BS259" s="24"/>
      <c r="BT259" s="25"/>
    </row>
    <row r="260" spans="1:72" s="22" customFormat="1" ht="40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94"/>
      <c r="BD260" s="21"/>
      <c r="BE260" s="21"/>
      <c r="BF260" s="20"/>
      <c r="BG260" s="20"/>
      <c r="BH260" s="23"/>
      <c r="BI260" s="20"/>
      <c r="BJ260" s="20"/>
      <c r="BK260" s="23"/>
      <c r="BL260" s="21"/>
      <c r="BM260" s="21"/>
      <c r="BN260" s="24"/>
      <c r="BO260" s="21"/>
      <c r="BP260" s="21"/>
      <c r="BQ260" s="23"/>
      <c r="BR260" s="23"/>
      <c r="BS260" s="24"/>
      <c r="BT260" s="25"/>
    </row>
    <row r="261" spans="1:72" s="22" customFormat="1" ht="144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94"/>
      <c r="BD261" s="183"/>
      <c r="BE261" s="23"/>
      <c r="BF261" s="20"/>
      <c r="BG261" s="20"/>
      <c r="BH261" s="23"/>
      <c r="BI261" s="20"/>
      <c r="BJ261" s="20"/>
      <c r="BK261" s="23"/>
      <c r="BL261" s="21"/>
      <c r="BM261" s="21"/>
      <c r="BN261" s="24"/>
      <c r="BO261" s="21"/>
      <c r="BP261" s="21"/>
      <c r="BQ261" s="23"/>
      <c r="BR261" s="23"/>
      <c r="BS261" s="24"/>
      <c r="BT261" s="25"/>
    </row>
    <row r="262" spans="1:72" s="22" customFormat="1" ht="336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0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94"/>
      <c r="BD262" s="183"/>
      <c r="BE262" s="23"/>
      <c r="BF262" s="20"/>
      <c r="BG262" s="20"/>
      <c r="BH262" s="23"/>
      <c r="BI262" s="20"/>
      <c r="BJ262" s="20"/>
      <c r="BK262" s="23"/>
      <c r="BL262" s="21"/>
      <c r="BM262" s="21"/>
      <c r="BN262" s="24"/>
      <c r="BO262" s="21"/>
      <c r="BP262" s="21"/>
      <c r="BQ262" s="23"/>
      <c r="BR262" s="23"/>
      <c r="BS262" s="24"/>
      <c r="BT262" s="25"/>
    </row>
    <row r="263" spans="1:72" s="22" customFormat="1" ht="22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0"/>
      <c r="BB263" s="20"/>
      <c r="BC263" s="20"/>
      <c r="BD263" s="183"/>
      <c r="BE263" s="23"/>
      <c r="BF263" s="20"/>
      <c r="BG263" s="20"/>
      <c r="BH263" s="23"/>
      <c r="BI263" s="20"/>
      <c r="BJ263" s="20"/>
      <c r="BK263" s="23"/>
      <c r="BL263" s="21"/>
      <c r="BM263" s="21"/>
      <c r="BN263" s="24"/>
      <c r="BO263" s="21"/>
      <c r="BP263" s="21"/>
      <c r="BQ263" s="23"/>
      <c r="BR263" s="23"/>
      <c r="BS263" s="24"/>
      <c r="BT263" s="25"/>
    </row>
    <row r="264" spans="1:72" s="22" customFormat="1" ht="22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194"/>
      <c r="BD264" s="183"/>
      <c r="BE264" s="23"/>
      <c r="BF264" s="20"/>
      <c r="BG264" s="20"/>
      <c r="BH264" s="23"/>
      <c r="BI264" s="20"/>
      <c r="BJ264" s="20"/>
      <c r="BK264" s="23"/>
      <c r="BL264" s="21"/>
      <c r="BM264" s="21"/>
      <c r="BN264" s="24"/>
      <c r="BO264" s="21"/>
      <c r="BP264" s="21"/>
      <c r="BQ264" s="23"/>
      <c r="BR264" s="23"/>
      <c r="BS264" s="24"/>
      <c r="BT264" s="25"/>
    </row>
    <row r="265" spans="1:72" s="22" customFormat="1" ht="229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94"/>
      <c r="BD265" s="21"/>
      <c r="BE265" s="21"/>
      <c r="BF265" s="20"/>
      <c r="BG265" s="20"/>
      <c r="BH265" s="23"/>
      <c r="BI265" s="20"/>
      <c r="BJ265" s="20"/>
      <c r="BK265" s="23"/>
      <c r="BL265" s="21"/>
      <c r="BM265" s="21"/>
      <c r="BN265" s="24"/>
      <c r="BO265" s="21"/>
      <c r="BP265" s="21"/>
      <c r="BQ265" s="23"/>
      <c r="BR265" s="23"/>
      <c r="BS265" s="24"/>
      <c r="BT265" s="25"/>
    </row>
    <row r="266" spans="1:72" s="22" customFormat="1" ht="152.2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182"/>
      <c r="AL266" s="21"/>
      <c r="AM266" s="21"/>
      <c r="AN266" s="21"/>
      <c r="AO266" s="21"/>
      <c r="AP266" s="21"/>
      <c r="AQ266" s="21"/>
      <c r="AR266" s="21"/>
      <c r="AS266" s="182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4"/>
      <c r="BD266" s="183"/>
      <c r="BE266" s="23"/>
      <c r="BF266" s="20"/>
      <c r="BG266" s="20"/>
      <c r="BH266" s="23"/>
      <c r="BI266" s="20"/>
      <c r="BJ266" s="20"/>
      <c r="BK266" s="23"/>
      <c r="BL266" s="21"/>
      <c r="BM266" s="21"/>
      <c r="BN266" s="24"/>
      <c r="BO266" s="21"/>
      <c r="BP266" s="21"/>
      <c r="BQ266" s="23"/>
      <c r="BR266" s="23"/>
      <c r="BS266" s="24"/>
      <c r="BT266" s="25"/>
    </row>
    <row r="267" spans="1:72" s="22" customFormat="1" ht="249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0"/>
      <c r="AH267" s="23"/>
      <c r="AI267" s="23"/>
      <c r="AJ267" s="21"/>
      <c r="AK267" s="194"/>
      <c r="AL267" s="23"/>
      <c r="AM267" s="20"/>
      <c r="AN267" s="21"/>
      <c r="AO267" s="21"/>
      <c r="AP267" s="21"/>
      <c r="AQ267" s="21"/>
      <c r="AR267" s="21"/>
      <c r="AS267" s="194"/>
      <c r="AT267" s="23"/>
      <c r="AU267" s="21"/>
      <c r="AV267" s="21"/>
      <c r="AW267" s="21"/>
      <c r="AX267" s="21"/>
      <c r="AY267" s="21"/>
      <c r="AZ267" s="21"/>
      <c r="BA267" s="21"/>
      <c r="BB267" s="21"/>
      <c r="BC267" s="194"/>
      <c r="BD267" s="21"/>
      <c r="BE267" s="21"/>
      <c r="BF267" s="20"/>
      <c r="BG267" s="20"/>
      <c r="BH267" s="23"/>
      <c r="BI267" s="20"/>
      <c r="BJ267" s="20"/>
      <c r="BK267" s="23"/>
      <c r="BL267" s="21"/>
      <c r="BM267" s="21"/>
      <c r="BN267" s="24"/>
      <c r="BO267" s="21"/>
      <c r="BP267" s="21"/>
      <c r="BQ267" s="23"/>
      <c r="BR267" s="23"/>
      <c r="BS267" s="24"/>
      <c r="BT267" s="25"/>
    </row>
    <row r="268" spans="1:72" s="22" customFormat="1" ht="249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0"/>
      <c r="AH268" s="23"/>
      <c r="AI268" s="23"/>
      <c r="AJ268" s="21"/>
      <c r="AK268" s="194"/>
      <c r="AL268" s="23"/>
      <c r="AM268" s="20"/>
      <c r="AN268" s="21"/>
      <c r="AO268" s="21"/>
      <c r="AP268" s="21"/>
      <c r="AQ268" s="21"/>
      <c r="AR268" s="21"/>
      <c r="AS268" s="194"/>
      <c r="AT268" s="23"/>
      <c r="AU268" s="21"/>
      <c r="AV268" s="21"/>
      <c r="AW268" s="21"/>
      <c r="AX268" s="21"/>
      <c r="AY268" s="21"/>
      <c r="AZ268" s="21"/>
      <c r="BA268" s="21"/>
      <c r="BB268" s="21"/>
      <c r="BC268" s="194"/>
      <c r="BD268" s="183"/>
      <c r="BE268" s="23"/>
      <c r="BF268" s="20"/>
      <c r="BG268" s="20"/>
      <c r="BH268" s="23"/>
      <c r="BI268" s="20"/>
      <c r="BJ268" s="20"/>
      <c r="BK268" s="23"/>
      <c r="BL268" s="21"/>
      <c r="BM268" s="21"/>
      <c r="BN268" s="24"/>
      <c r="BO268" s="21"/>
      <c r="BP268" s="21"/>
      <c r="BQ268" s="23"/>
      <c r="BR268" s="23"/>
      <c r="BS268" s="24"/>
      <c r="BT268" s="25"/>
    </row>
    <row r="269" spans="1:72" s="22" customFormat="1" ht="234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94"/>
      <c r="BD269" s="21"/>
      <c r="BE269" s="21"/>
      <c r="BF269" s="20"/>
      <c r="BG269" s="20"/>
      <c r="BH269" s="23"/>
      <c r="BI269" s="20"/>
      <c r="BJ269" s="20"/>
      <c r="BK269" s="23"/>
      <c r="BL269" s="21"/>
      <c r="BM269" s="21"/>
      <c r="BN269" s="24"/>
      <c r="BO269" s="21"/>
      <c r="BP269" s="21"/>
      <c r="BQ269" s="23"/>
      <c r="BR269" s="23"/>
      <c r="BS269" s="24"/>
      <c r="BT269" s="25"/>
    </row>
    <row r="270" spans="1:72" s="22" customFormat="1" ht="147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194"/>
      <c r="BD270" s="183"/>
      <c r="BE270" s="23"/>
      <c r="BF270" s="20"/>
      <c r="BG270" s="20"/>
      <c r="BH270" s="23"/>
      <c r="BI270" s="20"/>
      <c r="BJ270" s="20"/>
      <c r="BK270" s="23"/>
      <c r="BL270" s="21"/>
      <c r="BM270" s="21"/>
      <c r="BN270" s="24"/>
      <c r="BO270" s="21"/>
      <c r="BP270" s="21"/>
      <c r="BQ270" s="23"/>
      <c r="BR270" s="23"/>
      <c r="BS270" s="24"/>
      <c r="BT270" s="25"/>
    </row>
    <row r="271" spans="1:72" s="22" customFormat="1" ht="409.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194"/>
      <c r="BD271" s="21"/>
      <c r="BE271" s="21"/>
      <c r="BF271" s="20"/>
      <c r="BG271" s="20"/>
      <c r="BH271" s="23"/>
      <c r="BI271" s="20"/>
      <c r="BJ271" s="20"/>
      <c r="BK271" s="23"/>
      <c r="BL271" s="21"/>
      <c r="BM271" s="21"/>
      <c r="BN271" s="24"/>
      <c r="BO271" s="21"/>
      <c r="BP271" s="21"/>
      <c r="BQ271" s="23"/>
      <c r="BR271" s="23"/>
      <c r="BS271" s="24"/>
      <c r="BT271" s="25"/>
    </row>
    <row r="272" spans="1:72" s="22" customFormat="1" ht="152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194"/>
      <c r="BD272" s="183"/>
      <c r="BE272" s="23"/>
      <c r="BF272" s="20"/>
      <c r="BG272" s="20"/>
      <c r="BH272" s="23"/>
      <c r="BI272" s="20"/>
      <c r="BJ272" s="20"/>
      <c r="BK272" s="23"/>
      <c r="BL272" s="21"/>
      <c r="BM272" s="21"/>
      <c r="BN272" s="24"/>
      <c r="BO272" s="21"/>
      <c r="BP272" s="21"/>
      <c r="BQ272" s="23"/>
      <c r="BR272" s="23"/>
      <c r="BS272" s="24"/>
      <c r="BT272" s="25"/>
    </row>
    <row r="273" spans="1:72" s="22" customFormat="1" ht="409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194"/>
      <c r="BD273" s="21"/>
      <c r="BE273" s="21"/>
      <c r="BF273" s="20"/>
      <c r="BG273" s="20"/>
      <c r="BH273" s="23"/>
      <c r="BI273" s="20"/>
      <c r="BJ273" s="20"/>
      <c r="BK273" s="23"/>
      <c r="BL273" s="21"/>
      <c r="BM273" s="21"/>
      <c r="BN273" s="24"/>
      <c r="BO273" s="21"/>
      <c r="BP273" s="21"/>
      <c r="BQ273" s="23"/>
      <c r="BR273" s="23"/>
      <c r="BS273" s="24"/>
      <c r="BT273" s="25"/>
    </row>
    <row r="274" spans="1:72" s="22" customFormat="1" ht="144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194"/>
      <c r="BD274" s="183"/>
      <c r="BE274" s="23"/>
      <c r="BF274" s="20"/>
      <c r="BG274" s="20"/>
      <c r="BH274" s="23"/>
      <c r="BI274" s="20"/>
      <c r="BJ274" s="20"/>
      <c r="BK274" s="23"/>
      <c r="BL274" s="21"/>
      <c r="BM274" s="21"/>
      <c r="BN274" s="24"/>
      <c r="BO274" s="21"/>
      <c r="BP274" s="21"/>
      <c r="BQ274" s="23"/>
      <c r="BR274" s="23"/>
      <c r="BS274" s="24"/>
      <c r="BT274" s="25"/>
    </row>
    <row r="275" spans="1:72" s="22" customFormat="1" ht="141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94"/>
      <c r="BD275" s="21"/>
      <c r="BE275" s="20"/>
      <c r="BF275" s="20"/>
      <c r="BG275" s="20"/>
      <c r="BH275" s="23"/>
      <c r="BI275" s="20"/>
      <c r="BJ275" s="20"/>
      <c r="BK275" s="23"/>
      <c r="BL275" s="21"/>
      <c r="BM275" s="21"/>
      <c r="BN275" s="24"/>
      <c r="BO275" s="21"/>
      <c r="BP275" s="21"/>
      <c r="BQ275" s="23"/>
      <c r="BR275" s="23"/>
      <c r="BS275" s="24"/>
      <c r="BT275" s="25"/>
    </row>
    <row r="276" spans="1:72" s="22" customFormat="1" ht="141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194"/>
      <c r="BD276" s="183"/>
      <c r="BE276" s="23"/>
      <c r="BF276" s="20"/>
      <c r="BG276" s="20"/>
      <c r="BH276" s="23"/>
      <c r="BI276" s="20"/>
      <c r="BJ276" s="20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201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0"/>
      <c r="BB277" s="20"/>
      <c r="BC277" s="194"/>
      <c r="BD277" s="21"/>
      <c r="BE277" s="21"/>
      <c r="BF277" s="20"/>
      <c r="BG277" s="20"/>
      <c r="BH277" s="23"/>
      <c r="BI277" s="20"/>
      <c r="BJ277" s="20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12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94"/>
      <c r="BD278" s="183"/>
      <c r="BE278" s="23"/>
      <c r="BF278" s="20"/>
      <c r="BG278" s="20"/>
      <c r="BH278" s="23"/>
      <c r="BI278" s="20"/>
      <c r="BJ278" s="20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124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94"/>
      <c r="BD279" s="183"/>
      <c r="BE279" s="23"/>
      <c r="BF279" s="20"/>
      <c r="BG279" s="20"/>
      <c r="BH279" s="23"/>
      <c r="BI279" s="20"/>
      <c r="BJ279" s="20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159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94"/>
      <c r="BD280" s="21"/>
      <c r="BE280" s="21"/>
      <c r="BF280" s="20"/>
      <c r="BG280" s="20"/>
      <c r="BH280" s="23"/>
      <c r="BI280" s="20"/>
      <c r="BJ280" s="20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159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4"/>
      <c r="BD281" s="183"/>
      <c r="BE281" s="23"/>
      <c r="BF281" s="20"/>
      <c r="BG281" s="20"/>
      <c r="BH281" s="23"/>
      <c r="BI281" s="20"/>
      <c r="BJ281" s="20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409.6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194"/>
      <c r="BD282" s="21"/>
      <c r="BE282" s="21"/>
      <c r="BF282" s="20"/>
      <c r="BG282" s="20"/>
      <c r="BH282" s="23"/>
      <c r="BI282" s="20"/>
      <c r="BJ282" s="20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141.7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194"/>
      <c r="BD283" s="183"/>
      <c r="BE283" s="23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237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194"/>
      <c r="BD284" s="21"/>
      <c r="BE284" s="21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74.7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194"/>
      <c r="BD285" s="183"/>
      <c r="BE285" s="20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159.7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0"/>
      <c r="BB286" s="20"/>
      <c r="BC286" s="194"/>
      <c r="BD286" s="21"/>
      <c r="BE286" s="21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159.7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194"/>
      <c r="BD287" s="183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159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194"/>
      <c r="BD288" s="183"/>
      <c r="BE288" s="23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249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3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194"/>
      <c r="BD289" s="23"/>
      <c r="BE289" s="23"/>
      <c r="BF289" s="20"/>
      <c r="BG289" s="20"/>
      <c r="BH289" s="23"/>
      <c r="BI289" s="20"/>
      <c r="BJ289" s="23"/>
      <c r="BK289" s="20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227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0"/>
      <c r="AP290" s="23"/>
      <c r="AQ290" s="20"/>
      <c r="AR290" s="21"/>
      <c r="AS290" s="21"/>
      <c r="AT290" s="21"/>
      <c r="AU290" s="21"/>
      <c r="AV290" s="21"/>
      <c r="AW290" s="21"/>
      <c r="AX290" s="21"/>
      <c r="AY290" s="21"/>
      <c r="AZ290" s="21"/>
      <c r="BA290" s="20"/>
      <c r="BB290" s="21"/>
      <c r="BC290" s="194"/>
      <c r="BD290" s="21"/>
      <c r="BE290" s="21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150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0"/>
      <c r="O291" s="20"/>
      <c r="P291" s="20"/>
      <c r="Q291" s="20"/>
      <c r="R291" s="20"/>
      <c r="S291" s="20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0"/>
      <c r="AP291" s="23"/>
      <c r="AQ291" s="20"/>
      <c r="AR291" s="21"/>
      <c r="AS291" s="21"/>
      <c r="AT291" s="21"/>
      <c r="AU291" s="21"/>
      <c r="AV291" s="21"/>
      <c r="AW291" s="21"/>
      <c r="AX291" s="21"/>
      <c r="AY291" s="21"/>
      <c r="AZ291" s="21"/>
      <c r="BA291" s="20"/>
      <c r="BB291" s="20"/>
      <c r="BC291" s="194"/>
      <c r="BD291" s="183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42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0"/>
      <c r="AP292" s="23"/>
      <c r="AQ292" s="20"/>
      <c r="AR292" s="21"/>
      <c r="AS292" s="21"/>
      <c r="AT292" s="21"/>
      <c r="AU292" s="21"/>
      <c r="AV292" s="21"/>
      <c r="AW292" s="21"/>
      <c r="AX292" s="21"/>
      <c r="AY292" s="21"/>
      <c r="AZ292" s="21"/>
      <c r="BA292" s="20"/>
      <c r="BB292" s="20"/>
      <c r="BC292" s="194"/>
      <c r="BD292" s="183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59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194"/>
      <c r="AT293" s="20"/>
      <c r="AU293" s="21"/>
      <c r="AV293" s="21"/>
      <c r="AW293" s="21"/>
      <c r="AX293" s="21"/>
      <c r="AY293" s="21"/>
      <c r="AZ293" s="21"/>
      <c r="BA293" s="21"/>
      <c r="BB293" s="21"/>
      <c r="BC293" s="194"/>
      <c r="BD293" s="183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159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48"/>
      <c r="M294" s="20"/>
      <c r="N294" s="20"/>
      <c r="O294" s="20"/>
      <c r="P294" s="20"/>
      <c r="Q294" s="20"/>
      <c r="R294" s="20"/>
      <c r="S294" s="20"/>
      <c r="T294" s="20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194"/>
      <c r="BD294" s="183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159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49"/>
      <c r="M295" s="20"/>
      <c r="N295" s="20"/>
      <c r="O295" s="20"/>
      <c r="P295" s="20"/>
      <c r="Q295" s="20"/>
      <c r="R295" s="20"/>
      <c r="S295" s="20"/>
      <c r="T295" s="20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194"/>
      <c r="BD295" s="183"/>
      <c r="BE295" s="23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409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194"/>
      <c r="BD296" s="21"/>
      <c r="BE296" s="21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56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94"/>
      <c r="BD297" s="183"/>
      <c r="BE297" s="23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409.6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94"/>
      <c r="BD298" s="21"/>
      <c r="BE298" s="21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94"/>
      <c r="BD299" s="183"/>
      <c r="BE299" s="23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209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94"/>
      <c r="BD300" s="21"/>
      <c r="BE300" s="21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209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182"/>
      <c r="AL301" s="21"/>
      <c r="AM301" s="21"/>
      <c r="AN301" s="21"/>
      <c r="AO301" s="21"/>
      <c r="AP301" s="21"/>
      <c r="AQ301" s="21"/>
      <c r="AR301" s="21"/>
      <c r="AS301" s="182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4"/>
      <c r="BD301" s="183"/>
      <c r="BE301" s="23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89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0"/>
      <c r="AH302" s="23"/>
      <c r="AI302" s="23"/>
      <c r="AJ302" s="21"/>
      <c r="AK302" s="194"/>
      <c r="AL302" s="20"/>
      <c r="AM302" s="20"/>
      <c r="AN302" s="21"/>
      <c r="AO302" s="21"/>
      <c r="AP302" s="21"/>
      <c r="AQ302" s="21"/>
      <c r="AR302" s="21"/>
      <c r="AS302" s="194"/>
      <c r="AT302" s="23"/>
      <c r="AU302" s="21"/>
      <c r="AV302" s="21"/>
      <c r="AW302" s="21"/>
      <c r="AX302" s="21"/>
      <c r="AY302" s="21"/>
      <c r="AZ302" s="21"/>
      <c r="BA302" s="21"/>
      <c r="BB302" s="21"/>
      <c r="BC302" s="194"/>
      <c r="BD302" s="21"/>
      <c r="BE302" s="21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189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0"/>
      <c r="AH303" s="23"/>
      <c r="AI303" s="23"/>
      <c r="AJ303" s="21"/>
      <c r="AK303" s="194"/>
      <c r="AL303" s="20"/>
      <c r="AM303" s="20"/>
      <c r="AN303" s="21"/>
      <c r="AO303" s="21"/>
      <c r="AP303" s="21"/>
      <c r="AQ303" s="21"/>
      <c r="AR303" s="21"/>
      <c r="AS303" s="194"/>
      <c r="AT303" s="23"/>
      <c r="AU303" s="21"/>
      <c r="AV303" s="21"/>
      <c r="AW303" s="21"/>
      <c r="AX303" s="21"/>
      <c r="AY303" s="21"/>
      <c r="AZ303" s="21"/>
      <c r="BA303" s="21"/>
      <c r="BB303" s="21"/>
      <c r="BC303" s="194"/>
      <c r="BD303" s="23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204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194"/>
      <c r="BD304" s="21"/>
      <c r="BE304" s="21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47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4"/>
      <c r="BD305" s="183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52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3"/>
      <c r="O306" s="20"/>
      <c r="P306" s="23"/>
      <c r="Q306" s="23"/>
      <c r="R306" s="23"/>
      <c r="S306" s="23"/>
      <c r="T306" s="23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4"/>
      <c r="BD306" s="183"/>
      <c r="BE306" s="23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92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194"/>
      <c r="N307" s="20"/>
      <c r="O307" s="20"/>
      <c r="P307" s="20"/>
      <c r="Q307" s="20"/>
      <c r="R307" s="20"/>
      <c r="S307" s="20"/>
      <c r="T307" s="20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4"/>
      <c r="BD307" s="183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192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194"/>
      <c r="N308" s="20"/>
      <c r="O308" s="20"/>
      <c r="P308" s="20"/>
      <c r="Q308" s="20"/>
      <c r="R308" s="20"/>
      <c r="S308" s="20"/>
      <c r="T308" s="20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94"/>
      <c r="BD308" s="183"/>
      <c r="BE308" s="23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409.6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0"/>
      <c r="AH309" s="21"/>
      <c r="AI309" s="21"/>
      <c r="AJ309" s="21"/>
      <c r="AK309" s="194"/>
      <c r="AL309" s="21"/>
      <c r="AM309" s="21"/>
      <c r="AN309" s="21"/>
      <c r="AO309" s="21"/>
      <c r="AP309" s="21"/>
      <c r="AQ309" s="21"/>
      <c r="AR309" s="21"/>
      <c r="AS309" s="194"/>
      <c r="AT309" s="21"/>
      <c r="AU309" s="21"/>
      <c r="AV309" s="21"/>
      <c r="AW309" s="21"/>
      <c r="AX309" s="21"/>
      <c r="AY309" s="21"/>
      <c r="AZ309" s="21"/>
      <c r="BA309" s="21"/>
      <c r="BB309" s="21"/>
      <c r="BC309" s="194"/>
      <c r="BD309" s="21"/>
      <c r="BE309" s="21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92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94"/>
      <c r="BD310" s="183"/>
      <c r="BE310" s="23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92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94"/>
      <c r="BD311" s="183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92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94"/>
      <c r="BD312" s="183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92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194"/>
      <c r="BD313" s="183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92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94"/>
      <c r="BD314" s="21"/>
      <c r="BE314" s="21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92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94"/>
      <c r="BD315" s="183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92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194"/>
      <c r="N316" s="20"/>
      <c r="O316" s="20"/>
      <c r="P316" s="20"/>
      <c r="Q316" s="20"/>
      <c r="R316" s="20"/>
      <c r="S316" s="20"/>
      <c r="T316" s="20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94"/>
      <c r="BD316" s="183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92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94"/>
      <c r="BD317" s="21"/>
      <c r="BE317" s="20"/>
      <c r="BF317" s="20"/>
      <c r="BG317" s="20"/>
      <c r="BH317" s="23"/>
      <c r="BI317" s="20"/>
      <c r="BJ317" s="21"/>
      <c r="BK317" s="21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92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194"/>
      <c r="BD318" s="183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92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0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94"/>
      <c r="BD319" s="183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409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0"/>
      <c r="AH320" s="21"/>
      <c r="AI320" s="21"/>
      <c r="AJ320" s="21"/>
      <c r="AK320" s="194"/>
      <c r="AL320" s="21"/>
      <c r="AM320" s="20"/>
      <c r="AN320" s="21"/>
      <c r="AO320" s="21"/>
      <c r="AP320" s="21"/>
      <c r="AQ320" s="21"/>
      <c r="AR320" s="21"/>
      <c r="AS320" s="194"/>
      <c r="AT320" s="21"/>
      <c r="AU320" s="21"/>
      <c r="AV320" s="21"/>
      <c r="AW320" s="21"/>
      <c r="AX320" s="21"/>
      <c r="AY320" s="21"/>
      <c r="AZ320" s="21"/>
      <c r="BA320" s="21"/>
      <c r="BB320" s="21"/>
      <c r="BC320" s="194"/>
      <c r="BD320" s="21"/>
      <c r="BE320" s="21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92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94"/>
      <c r="BD321" s="183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92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4"/>
      <c r="BD322" s="183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92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94"/>
      <c r="BD323" s="183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92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4"/>
      <c r="BD324" s="183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92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194"/>
      <c r="N325" s="20"/>
      <c r="O325" s="20"/>
      <c r="P325" s="20"/>
      <c r="Q325" s="20"/>
      <c r="R325" s="20"/>
      <c r="S325" s="20"/>
      <c r="T325" s="20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194"/>
      <c r="BD325" s="183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92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194"/>
      <c r="N326" s="20"/>
      <c r="O326" s="20"/>
      <c r="P326" s="20"/>
      <c r="Q326" s="20"/>
      <c r="R326" s="20"/>
      <c r="S326" s="20"/>
      <c r="T326" s="20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4"/>
      <c r="BD326" s="183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92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194"/>
      <c r="AL327" s="21"/>
      <c r="AM327" s="20"/>
      <c r="AN327" s="21"/>
      <c r="AO327" s="21"/>
      <c r="AP327" s="21"/>
      <c r="AQ327" s="21"/>
      <c r="AR327" s="21"/>
      <c r="AS327" s="194"/>
      <c r="AT327" s="21"/>
      <c r="AU327" s="21"/>
      <c r="AV327" s="21"/>
      <c r="AW327" s="21"/>
      <c r="AX327" s="21"/>
      <c r="AY327" s="21"/>
      <c r="AZ327" s="21"/>
      <c r="BA327" s="21"/>
      <c r="BB327" s="21"/>
      <c r="BC327" s="194"/>
      <c r="BD327" s="21"/>
      <c r="BE327" s="21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92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4"/>
      <c r="BD328" s="183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92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0"/>
      <c r="O329" s="20"/>
      <c r="P329" s="20"/>
      <c r="Q329" s="20"/>
      <c r="R329" s="20"/>
      <c r="S329" s="20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4"/>
      <c r="BD329" s="183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92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94"/>
      <c r="BD330" s="183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192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194"/>
      <c r="N331" s="20"/>
      <c r="O331" s="20"/>
      <c r="P331" s="20"/>
      <c r="Q331" s="20"/>
      <c r="R331" s="20"/>
      <c r="S331" s="20"/>
      <c r="T331" s="20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194"/>
      <c r="BD331" s="183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92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194"/>
      <c r="N332" s="20"/>
      <c r="O332" s="20"/>
      <c r="P332" s="20"/>
      <c r="Q332" s="20"/>
      <c r="R332" s="20"/>
      <c r="S332" s="20"/>
      <c r="T332" s="20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194"/>
      <c r="BD332" s="183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92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194"/>
      <c r="N333" s="20"/>
      <c r="O333" s="20"/>
      <c r="P333" s="20"/>
      <c r="Q333" s="20"/>
      <c r="R333" s="20"/>
      <c r="S333" s="20"/>
      <c r="T333" s="20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194"/>
      <c r="BD333" s="183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209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3"/>
      <c r="O334" s="23"/>
      <c r="P334" s="23"/>
      <c r="Q334" s="23"/>
      <c r="R334" s="23"/>
      <c r="S334" s="23"/>
      <c r="T334" s="23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194"/>
      <c r="BD334" s="23"/>
      <c r="BE334" s="23"/>
      <c r="BF334" s="20"/>
      <c r="BG334" s="20"/>
      <c r="BH334" s="23"/>
      <c r="BI334" s="20"/>
      <c r="BJ334" s="23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62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3"/>
      <c r="O335" s="20"/>
      <c r="P335" s="23"/>
      <c r="Q335" s="23"/>
      <c r="R335" s="23"/>
      <c r="S335" s="23"/>
      <c r="T335" s="23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194"/>
      <c r="BD335" s="23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51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3"/>
      <c r="O336" s="20"/>
      <c r="P336" s="23"/>
      <c r="Q336" s="23"/>
      <c r="R336" s="23"/>
      <c r="S336" s="23"/>
      <c r="T336" s="23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4"/>
      <c r="BD336" s="23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214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3"/>
      <c r="O337" s="23"/>
      <c r="P337" s="23"/>
      <c r="Q337" s="23"/>
      <c r="R337" s="23"/>
      <c r="S337" s="23"/>
      <c r="T337" s="23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4"/>
      <c r="BD337" s="23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409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3"/>
      <c r="O338" s="23"/>
      <c r="P338" s="23"/>
      <c r="Q338" s="23"/>
      <c r="R338" s="23"/>
      <c r="S338" s="23"/>
      <c r="T338" s="23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0"/>
      <c r="AH338" s="23"/>
      <c r="AI338" s="20"/>
      <c r="AJ338" s="21"/>
      <c r="AK338" s="194"/>
      <c r="AL338" s="23"/>
      <c r="AM338" s="20"/>
      <c r="AN338" s="21"/>
      <c r="AO338" s="21"/>
      <c r="AP338" s="21"/>
      <c r="AQ338" s="21"/>
      <c r="AR338" s="21"/>
      <c r="AS338" s="194"/>
      <c r="AT338" s="23"/>
      <c r="AU338" s="21"/>
      <c r="AV338" s="21"/>
      <c r="AW338" s="21"/>
      <c r="AX338" s="21"/>
      <c r="AY338" s="21"/>
      <c r="AZ338" s="21"/>
      <c r="BA338" s="21"/>
      <c r="BB338" s="21"/>
      <c r="BC338" s="194"/>
      <c r="BD338" s="23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26.7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3"/>
      <c r="O339" s="23"/>
      <c r="P339" s="23"/>
      <c r="Q339" s="23"/>
      <c r="R339" s="23"/>
      <c r="S339" s="23"/>
      <c r="T339" s="23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194"/>
      <c r="BD339" s="183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26.7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3"/>
      <c r="O340" s="23"/>
      <c r="P340" s="23"/>
      <c r="Q340" s="23"/>
      <c r="R340" s="23"/>
      <c r="S340" s="23"/>
      <c r="T340" s="23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4"/>
      <c r="BD340" s="183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26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66"/>
      <c r="L341" s="66"/>
      <c r="M341" s="66"/>
      <c r="N341" s="28"/>
      <c r="O341" s="66"/>
      <c r="P341" s="66"/>
      <c r="Q341" s="66"/>
      <c r="R341" s="66"/>
      <c r="S341" s="66"/>
      <c r="T341" s="28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4"/>
      <c r="BD341" s="183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26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3"/>
      <c r="O342" s="23"/>
      <c r="P342" s="23"/>
      <c r="Q342" s="23"/>
      <c r="R342" s="23"/>
      <c r="S342" s="23"/>
      <c r="T342" s="23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4"/>
      <c r="BD342" s="183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239.2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3"/>
      <c r="O343" s="23"/>
      <c r="P343" s="23"/>
      <c r="Q343" s="23"/>
      <c r="R343" s="23"/>
      <c r="S343" s="23"/>
      <c r="T343" s="23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194"/>
      <c r="BD343" s="23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54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3"/>
      <c r="O344" s="20"/>
      <c r="P344" s="23"/>
      <c r="Q344" s="23"/>
      <c r="R344" s="23"/>
      <c r="S344" s="23"/>
      <c r="T344" s="23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182"/>
      <c r="AL344" s="21"/>
      <c r="AM344" s="21"/>
      <c r="AN344" s="21"/>
      <c r="AO344" s="21"/>
      <c r="AP344" s="21"/>
      <c r="AQ344" s="21"/>
      <c r="AR344" s="21"/>
      <c r="AS344" s="182"/>
      <c r="AT344" s="21"/>
      <c r="AU344" s="21"/>
      <c r="AV344" s="21"/>
      <c r="AW344" s="21"/>
      <c r="AX344" s="21"/>
      <c r="AY344" s="21"/>
      <c r="AZ344" s="21"/>
      <c r="BA344" s="21"/>
      <c r="BB344" s="21"/>
      <c r="BC344" s="194"/>
      <c r="BD344" s="183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219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3"/>
      <c r="O345" s="20"/>
      <c r="P345" s="23"/>
      <c r="Q345" s="23"/>
      <c r="R345" s="23"/>
      <c r="S345" s="23"/>
      <c r="T345" s="23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0"/>
      <c r="AH345" s="23"/>
      <c r="AI345" s="23"/>
      <c r="AJ345" s="21"/>
      <c r="AK345" s="194"/>
      <c r="AL345" s="20"/>
      <c r="AM345" s="20"/>
      <c r="AN345" s="21"/>
      <c r="AO345" s="21"/>
      <c r="AP345" s="21"/>
      <c r="AQ345" s="21"/>
      <c r="AR345" s="21"/>
      <c r="AS345" s="194"/>
      <c r="AT345" s="23"/>
      <c r="AU345" s="21"/>
      <c r="AV345" s="21"/>
      <c r="AW345" s="21"/>
      <c r="AX345" s="21"/>
      <c r="AY345" s="21"/>
      <c r="AZ345" s="21"/>
      <c r="BA345" s="21"/>
      <c r="BB345" s="21"/>
      <c r="BC345" s="194"/>
      <c r="BD345" s="23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0"/>
      <c r="AH346" s="21"/>
      <c r="AI346" s="21"/>
      <c r="AJ346" s="21"/>
      <c r="AK346" s="194"/>
      <c r="AL346" s="21"/>
      <c r="AM346" s="21"/>
      <c r="AN346" s="21"/>
      <c r="AO346" s="21"/>
      <c r="AP346" s="21"/>
      <c r="AQ346" s="21"/>
      <c r="AR346" s="21"/>
      <c r="AS346" s="194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4"/>
      <c r="BD346" s="21"/>
      <c r="BE346" s="21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62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4"/>
      <c r="BD347" s="23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51.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4"/>
      <c r="BD348" s="183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36.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4"/>
      <c r="BD349" s="23"/>
      <c r="BE349" s="23"/>
      <c r="BF349" s="20"/>
      <c r="BG349" s="20"/>
      <c r="BH349" s="23"/>
      <c r="BI349" s="20"/>
      <c r="BJ349" s="23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49.2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4"/>
      <c r="BD350" s="183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211.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3"/>
      <c r="O351" s="20"/>
      <c r="P351" s="23"/>
      <c r="Q351" s="23"/>
      <c r="R351" s="23"/>
      <c r="S351" s="23"/>
      <c r="T351" s="23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4"/>
      <c r="BD351" s="183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214.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194"/>
      <c r="N352" s="23"/>
      <c r="O352" s="20"/>
      <c r="P352" s="23"/>
      <c r="Q352" s="23"/>
      <c r="R352" s="23"/>
      <c r="S352" s="23"/>
      <c r="T352" s="23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4"/>
      <c r="BD352" s="183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89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3"/>
      <c r="O353" s="23"/>
      <c r="P353" s="23"/>
      <c r="Q353" s="23"/>
      <c r="R353" s="23"/>
      <c r="S353" s="23"/>
      <c r="T353" s="23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0"/>
      <c r="BB353" s="20"/>
      <c r="BC353" s="194"/>
      <c r="BD353" s="23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94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194"/>
      <c r="AT354" s="20"/>
      <c r="AU354" s="21"/>
      <c r="AV354" s="21"/>
      <c r="AW354" s="21"/>
      <c r="AX354" s="21"/>
      <c r="AY354" s="21"/>
      <c r="AZ354" s="21"/>
      <c r="BA354" s="21"/>
      <c r="BB354" s="21"/>
      <c r="BC354" s="194"/>
      <c r="BD354" s="183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94.2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3"/>
      <c r="O355" s="23"/>
      <c r="P355" s="23"/>
      <c r="Q355" s="23"/>
      <c r="R355" s="23"/>
      <c r="S355" s="23"/>
      <c r="T355" s="23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194"/>
      <c r="AT355" s="20"/>
      <c r="AU355" s="21"/>
      <c r="AV355" s="21"/>
      <c r="AW355" s="21"/>
      <c r="AX355" s="21"/>
      <c r="AY355" s="21"/>
      <c r="AZ355" s="21"/>
      <c r="BA355" s="21"/>
      <c r="BB355" s="21"/>
      <c r="BC355" s="194"/>
      <c r="BD355" s="183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64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4"/>
      <c r="BD356" s="183"/>
      <c r="BE356" s="23"/>
      <c r="BF356" s="20"/>
      <c r="BG356" s="20"/>
      <c r="BH356" s="23"/>
      <c r="BI356" s="20"/>
      <c r="BJ356" s="21"/>
      <c r="BK356" s="20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94.2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194"/>
      <c r="AT357" s="20"/>
      <c r="AU357" s="21"/>
      <c r="AV357" s="21"/>
      <c r="AW357" s="21"/>
      <c r="AX357" s="21"/>
      <c r="AY357" s="21"/>
      <c r="AZ357" s="21"/>
      <c r="BA357" s="21"/>
      <c r="BB357" s="21"/>
      <c r="BC357" s="194"/>
      <c r="BD357" s="183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94.2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4"/>
      <c r="BD358" s="183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231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0"/>
      <c r="BB359" s="20"/>
      <c r="BC359" s="20"/>
      <c r="BD359" s="183"/>
      <c r="BE359" s="23"/>
      <c r="BF359" s="20"/>
      <c r="BG359" s="20"/>
      <c r="BH359" s="29"/>
      <c r="BI359" s="20"/>
      <c r="BJ359" s="29"/>
      <c r="BK359" s="20"/>
      <c r="BL359" s="20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231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4"/>
      <c r="BD360" s="183"/>
      <c r="BE360" s="23"/>
      <c r="BF360" s="20"/>
      <c r="BG360" s="20"/>
      <c r="BH360" s="29"/>
      <c r="BI360" s="20"/>
      <c r="BJ360" s="29"/>
      <c r="BK360" s="20"/>
      <c r="BL360" s="20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82.2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3"/>
      <c r="O361" s="23"/>
      <c r="P361" s="23"/>
      <c r="Q361" s="23"/>
      <c r="R361" s="23"/>
      <c r="S361" s="23"/>
      <c r="T361" s="23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0"/>
      <c r="BB361" s="20"/>
      <c r="BC361" s="194"/>
      <c r="BD361" s="23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82.2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3"/>
      <c r="O362" s="23"/>
      <c r="P362" s="23"/>
      <c r="Q362" s="23"/>
      <c r="R362" s="23"/>
      <c r="S362" s="23"/>
      <c r="T362" s="23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182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0"/>
      <c r="BB362" s="20"/>
      <c r="BC362" s="194"/>
      <c r="BD362" s="183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77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3"/>
      <c r="O363" s="23"/>
      <c r="P363" s="23"/>
      <c r="Q363" s="23"/>
      <c r="R363" s="23"/>
      <c r="S363" s="23"/>
      <c r="T363" s="23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182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0"/>
      <c r="BB363" s="20"/>
      <c r="BC363" s="194"/>
      <c r="BD363" s="23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77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182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4"/>
      <c r="BD364" s="183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77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3"/>
      <c r="O365" s="23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182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94"/>
      <c r="BD365" s="183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67.2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3"/>
      <c r="O366" s="23"/>
      <c r="P366" s="23"/>
      <c r="Q366" s="23"/>
      <c r="R366" s="23"/>
      <c r="S366" s="23"/>
      <c r="T366" s="23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182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0"/>
      <c r="BB366" s="20"/>
      <c r="BC366" s="194"/>
      <c r="BD366" s="23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67.2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182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4"/>
      <c r="BD367" s="183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67.2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3"/>
      <c r="O368" s="23"/>
      <c r="P368" s="23"/>
      <c r="Q368" s="23"/>
      <c r="R368" s="23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182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4"/>
      <c r="BD368" s="183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408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3"/>
      <c r="O369" s="20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0"/>
      <c r="AH369" s="20"/>
      <c r="AI369" s="20"/>
      <c r="AJ369" s="21"/>
      <c r="AK369" s="194"/>
      <c r="AL369" s="20"/>
      <c r="AM369" s="20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4"/>
      <c r="BD369" s="23"/>
      <c r="BE369" s="20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238.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3"/>
      <c r="O370" s="23"/>
      <c r="P370" s="23"/>
      <c r="Q370" s="23"/>
      <c r="R370" s="23"/>
      <c r="S370" s="23"/>
      <c r="T370" s="23"/>
      <c r="U370" s="21"/>
      <c r="V370" s="21"/>
      <c r="W370" s="21"/>
      <c r="X370" s="21"/>
      <c r="Y370" s="21"/>
      <c r="Z370" s="21"/>
      <c r="AA370" s="21"/>
      <c r="AB370" s="21"/>
      <c r="AC370" s="182"/>
      <c r="AD370" s="21"/>
      <c r="AE370" s="21"/>
      <c r="AF370" s="21"/>
      <c r="AG370" s="20"/>
      <c r="AH370" s="20"/>
      <c r="AI370" s="20"/>
      <c r="AJ370" s="21"/>
      <c r="AK370" s="194"/>
      <c r="AL370" s="20"/>
      <c r="AM370" s="20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4"/>
      <c r="BD370" s="23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53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3"/>
      <c r="O371" s="20"/>
      <c r="P371" s="23"/>
      <c r="Q371" s="23"/>
      <c r="R371" s="23"/>
      <c r="S371" s="23"/>
      <c r="T371" s="23"/>
      <c r="U371" s="21"/>
      <c r="V371" s="21"/>
      <c r="W371" s="21"/>
      <c r="X371" s="21"/>
      <c r="Y371" s="21"/>
      <c r="Z371" s="21"/>
      <c r="AA371" s="21"/>
      <c r="AB371" s="21"/>
      <c r="AC371" s="182"/>
      <c r="AD371" s="21"/>
      <c r="AE371" s="21"/>
      <c r="AF371" s="21"/>
      <c r="AG371" s="20"/>
      <c r="AH371" s="20"/>
      <c r="AI371" s="20"/>
      <c r="AJ371" s="21"/>
      <c r="AK371" s="194"/>
      <c r="AL371" s="20"/>
      <c r="AM371" s="20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4"/>
      <c r="BD371" s="183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408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194"/>
      <c r="N372" s="20"/>
      <c r="O372" s="20"/>
      <c r="P372" s="20"/>
      <c r="Q372" s="20"/>
      <c r="R372" s="20"/>
      <c r="S372" s="20"/>
      <c r="T372" s="20"/>
      <c r="U372" s="21"/>
      <c r="V372" s="21"/>
      <c r="W372" s="21"/>
      <c r="X372" s="21"/>
      <c r="Y372" s="21"/>
      <c r="Z372" s="21"/>
      <c r="AA372" s="21"/>
      <c r="AB372" s="21"/>
      <c r="AC372" s="182"/>
      <c r="AD372" s="21"/>
      <c r="AE372" s="21"/>
      <c r="AF372" s="21"/>
      <c r="AG372" s="21"/>
      <c r="AH372" s="21"/>
      <c r="AI372" s="21"/>
      <c r="AJ372" s="21"/>
      <c r="AK372" s="182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4"/>
      <c r="BD372" s="183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408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194"/>
      <c r="N373" s="23"/>
      <c r="O373" s="20"/>
      <c r="P373" s="23"/>
      <c r="Q373" s="23"/>
      <c r="R373" s="23"/>
      <c r="S373" s="23"/>
      <c r="T373" s="23"/>
      <c r="U373" s="21"/>
      <c r="V373" s="21"/>
      <c r="W373" s="21"/>
      <c r="X373" s="21"/>
      <c r="Y373" s="21"/>
      <c r="Z373" s="21"/>
      <c r="AA373" s="21"/>
      <c r="AB373" s="21"/>
      <c r="AC373" s="194"/>
      <c r="AD373" s="23"/>
      <c r="AE373" s="23"/>
      <c r="AF373" s="23"/>
      <c r="AG373" s="20"/>
      <c r="AH373" s="21"/>
      <c r="AI373" s="21"/>
      <c r="AJ373" s="21"/>
      <c r="AK373" s="194"/>
      <c r="AL373" s="20"/>
      <c r="AM373" s="20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4"/>
      <c r="BD373" s="183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408.7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3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0"/>
      <c r="BB374" s="20"/>
      <c r="BC374" s="194"/>
      <c r="BD374" s="23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59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4"/>
      <c r="BD375" s="18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59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3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4"/>
      <c r="BD376" s="183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241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4"/>
      <c r="BD377" s="18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408.7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0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194"/>
      <c r="AD378" s="23"/>
      <c r="AE378" s="23"/>
      <c r="AF378" s="23"/>
      <c r="AG378" s="23"/>
      <c r="AH378" s="21"/>
      <c r="AI378" s="21"/>
      <c r="AJ378" s="21"/>
      <c r="AK378" s="194"/>
      <c r="AL378" s="20"/>
      <c r="AM378" s="20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4"/>
      <c r="BD378" s="2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63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194"/>
      <c r="N379" s="23"/>
      <c r="O379" s="20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194"/>
      <c r="AD379" s="23"/>
      <c r="AE379" s="23"/>
      <c r="AF379" s="23"/>
      <c r="AG379" s="23"/>
      <c r="AH379" s="21"/>
      <c r="AI379" s="21"/>
      <c r="AJ379" s="21"/>
      <c r="AK379" s="194"/>
      <c r="AL379" s="20"/>
      <c r="AM379" s="20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194"/>
      <c r="BD379" s="20"/>
      <c r="BE379" s="20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409.6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3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0"/>
      <c r="AH380" s="23"/>
      <c r="AI380" s="23"/>
      <c r="AJ380" s="21"/>
      <c r="AK380" s="194"/>
      <c r="AL380" s="23"/>
      <c r="AM380" s="23"/>
      <c r="AN380" s="21"/>
      <c r="AO380" s="21"/>
      <c r="AP380" s="21"/>
      <c r="AQ380" s="21"/>
      <c r="AR380" s="21"/>
      <c r="AS380" s="194"/>
      <c r="AT380" s="23"/>
      <c r="AU380" s="21"/>
      <c r="AV380" s="21"/>
      <c r="AW380" s="21"/>
      <c r="AX380" s="21"/>
      <c r="AY380" s="21"/>
      <c r="AZ380" s="21"/>
      <c r="BA380" s="21"/>
      <c r="BB380" s="21"/>
      <c r="BC380" s="194"/>
      <c r="BD380" s="20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3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0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4"/>
      <c r="BD381" s="20"/>
      <c r="BE381" s="20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32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3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4"/>
      <c r="BD382" s="20"/>
      <c r="BE382" s="20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3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3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4"/>
      <c r="BD383" s="20"/>
      <c r="BE383" s="20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32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3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4"/>
      <c r="BD384" s="20"/>
      <c r="BE384" s="20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254.2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3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4"/>
      <c r="BD385" s="23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219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0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194"/>
      <c r="BD386" s="20"/>
      <c r="BE386" s="20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231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3"/>
      <c r="O387" s="23"/>
      <c r="P387" s="23"/>
      <c r="Q387" s="23"/>
      <c r="R387" s="23"/>
      <c r="S387" s="23"/>
      <c r="T387" s="23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4"/>
      <c r="BD387" s="23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49.2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3"/>
      <c r="O388" s="20"/>
      <c r="P388" s="23"/>
      <c r="Q388" s="23"/>
      <c r="R388" s="23"/>
      <c r="S388" s="23"/>
      <c r="T388" s="23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4"/>
      <c r="BD388" s="23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252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3"/>
      <c r="O389" s="23"/>
      <c r="P389" s="23"/>
      <c r="Q389" s="23"/>
      <c r="R389" s="23"/>
      <c r="S389" s="23"/>
      <c r="T389" s="23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194"/>
      <c r="BD389" s="23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71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3"/>
      <c r="O390" s="20"/>
      <c r="P390" s="23"/>
      <c r="Q390" s="23"/>
      <c r="R390" s="23"/>
      <c r="S390" s="23"/>
      <c r="T390" s="23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94"/>
      <c r="BD390" s="20"/>
      <c r="BE390" s="20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409.6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3"/>
      <c r="O391" s="23"/>
      <c r="P391" s="23"/>
      <c r="Q391" s="23"/>
      <c r="R391" s="23"/>
      <c r="S391" s="23"/>
      <c r="T391" s="23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4"/>
      <c r="BD391" s="23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69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0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182"/>
      <c r="AL392" s="21"/>
      <c r="AM392" s="21"/>
      <c r="AN392" s="21"/>
      <c r="AO392" s="21"/>
      <c r="AP392" s="21"/>
      <c r="AQ392" s="21"/>
      <c r="AR392" s="21"/>
      <c r="AS392" s="182"/>
      <c r="AT392" s="21"/>
      <c r="AU392" s="182"/>
      <c r="AV392" s="21"/>
      <c r="AW392" s="21"/>
      <c r="AX392" s="21"/>
      <c r="AY392" s="21"/>
      <c r="AZ392" s="21"/>
      <c r="BA392" s="21"/>
      <c r="BB392" s="21"/>
      <c r="BC392" s="194"/>
      <c r="BD392" s="183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234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3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182"/>
      <c r="AL393" s="21"/>
      <c r="AM393" s="21"/>
      <c r="AN393" s="21"/>
      <c r="AO393" s="21"/>
      <c r="AP393" s="21"/>
      <c r="AQ393" s="21"/>
      <c r="AR393" s="21"/>
      <c r="AS393" s="182"/>
      <c r="AT393" s="21"/>
      <c r="AU393" s="182"/>
      <c r="AV393" s="21"/>
      <c r="AW393" s="21"/>
      <c r="AX393" s="21"/>
      <c r="AY393" s="21"/>
      <c r="AZ393" s="21"/>
      <c r="BA393" s="21"/>
      <c r="BB393" s="21"/>
      <c r="BC393" s="194"/>
      <c r="BD393" s="23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82.2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3"/>
      <c r="O394" s="20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182"/>
      <c r="AL394" s="21"/>
      <c r="AM394" s="21"/>
      <c r="AN394" s="21"/>
      <c r="AO394" s="21"/>
      <c r="AP394" s="21"/>
      <c r="AQ394" s="21"/>
      <c r="AR394" s="21"/>
      <c r="AS394" s="182"/>
      <c r="AT394" s="21"/>
      <c r="AU394" s="182"/>
      <c r="AV394" s="21"/>
      <c r="AW394" s="21"/>
      <c r="AX394" s="21"/>
      <c r="AY394" s="21"/>
      <c r="AZ394" s="21"/>
      <c r="BA394" s="21"/>
      <c r="BB394" s="21"/>
      <c r="BC394" s="194"/>
      <c r="BD394" s="194"/>
      <c r="BE394" s="20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257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3"/>
      <c r="O395" s="23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182"/>
      <c r="AL395" s="21"/>
      <c r="AM395" s="21"/>
      <c r="AN395" s="21"/>
      <c r="AO395" s="21"/>
      <c r="AP395" s="21"/>
      <c r="AQ395" s="21"/>
      <c r="AR395" s="21"/>
      <c r="AS395" s="182"/>
      <c r="AT395" s="21"/>
      <c r="AU395" s="182"/>
      <c r="AV395" s="21"/>
      <c r="AW395" s="21"/>
      <c r="AX395" s="21"/>
      <c r="AY395" s="21"/>
      <c r="AZ395" s="21"/>
      <c r="BA395" s="20"/>
      <c r="BB395" s="20"/>
      <c r="BC395" s="194"/>
      <c r="BD395" s="23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44.7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0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182"/>
      <c r="AL396" s="21"/>
      <c r="AM396" s="21"/>
      <c r="AN396" s="21"/>
      <c r="AO396" s="21"/>
      <c r="AP396" s="21"/>
      <c r="AQ396" s="21"/>
      <c r="AR396" s="21"/>
      <c r="AS396" s="182"/>
      <c r="AT396" s="21"/>
      <c r="AU396" s="182"/>
      <c r="AV396" s="21"/>
      <c r="AW396" s="21"/>
      <c r="AX396" s="21"/>
      <c r="AY396" s="21"/>
      <c r="AZ396" s="21"/>
      <c r="BA396" s="20"/>
      <c r="BB396" s="20"/>
      <c r="BC396" s="194"/>
      <c r="BD396" s="194"/>
      <c r="BE396" s="20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25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3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182"/>
      <c r="AL397" s="21"/>
      <c r="AM397" s="21"/>
      <c r="AN397" s="21"/>
      <c r="AO397" s="21"/>
      <c r="AP397" s="21"/>
      <c r="AQ397" s="21"/>
      <c r="AR397" s="21"/>
      <c r="AS397" s="182"/>
      <c r="AT397" s="21"/>
      <c r="AU397" s="182"/>
      <c r="AV397" s="21"/>
      <c r="AW397" s="21"/>
      <c r="AX397" s="21"/>
      <c r="AY397" s="21"/>
      <c r="AZ397" s="21"/>
      <c r="BA397" s="21"/>
      <c r="BB397" s="21"/>
      <c r="BC397" s="194"/>
      <c r="BD397" s="23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62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0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182"/>
      <c r="AL398" s="21"/>
      <c r="AM398" s="21"/>
      <c r="AN398" s="21"/>
      <c r="AO398" s="21"/>
      <c r="AP398" s="21"/>
      <c r="AQ398" s="21"/>
      <c r="AR398" s="21"/>
      <c r="AS398" s="182"/>
      <c r="AT398" s="21"/>
      <c r="AU398" s="182"/>
      <c r="AV398" s="21"/>
      <c r="AW398" s="21"/>
      <c r="AX398" s="21"/>
      <c r="AY398" s="21"/>
      <c r="AZ398" s="21"/>
      <c r="BA398" s="21"/>
      <c r="BB398" s="21"/>
      <c r="BC398" s="194"/>
      <c r="BD398" s="183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254.2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3"/>
      <c r="O399" s="23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182"/>
      <c r="AL399" s="21"/>
      <c r="AM399" s="21"/>
      <c r="AN399" s="21"/>
      <c r="AO399" s="21"/>
      <c r="AP399" s="21"/>
      <c r="AQ399" s="21"/>
      <c r="AR399" s="21"/>
      <c r="AS399" s="182"/>
      <c r="AT399" s="21"/>
      <c r="AU399" s="182"/>
      <c r="AV399" s="21"/>
      <c r="AW399" s="21"/>
      <c r="AX399" s="21"/>
      <c r="AY399" s="21"/>
      <c r="AZ399" s="21"/>
      <c r="BA399" s="21"/>
      <c r="BB399" s="21"/>
      <c r="BC399" s="194"/>
      <c r="BD399" s="23"/>
      <c r="BE399" s="20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66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3"/>
      <c r="O400" s="20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182"/>
      <c r="AL400" s="21"/>
      <c r="AM400" s="21"/>
      <c r="AN400" s="21"/>
      <c r="AO400" s="21"/>
      <c r="AP400" s="21"/>
      <c r="AQ400" s="21"/>
      <c r="AR400" s="21"/>
      <c r="AS400" s="182"/>
      <c r="AT400" s="21"/>
      <c r="AU400" s="182"/>
      <c r="AV400" s="21"/>
      <c r="AW400" s="21"/>
      <c r="AX400" s="21"/>
      <c r="AY400" s="21"/>
      <c r="AZ400" s="21"/>
      <c r="BA400" s="21"/>
      <c r="BB400" s="21"/>
      <c r="BC400" s="194"/>
      <c r="BD400" s="183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81.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0"/>
      <c r="P401" s="23"/>
      <c r="Q401" s="23"/>
      <c r="R401" s="20"/>
      <c r="S401" s="20"/>
      <c r="T401" s="23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182"/>
      <c r="AL401" s="21"/>
      <c r="AM401" s="21"/>
      <c r="AN401" s="21"/>
      <c r="AO401" s="21"/>
      <c r="AP401" s="21"/>
      <c r="AQ401" s="21"/>
      <c r="AR401" s="21"/>
      <c r="AS401" s="182"/>
      <c r="AT401" s="21"/>
      <c r="AU401" s="182"/>
      <c r="AV401" s="21"/>
      <c r="AW401" s="21"/>
      <c r="AX401" s="21"/>
      <c r="AY401" s="21"/>
      <c r="AZ401" s="21"/>
      <c r="BA401" s="21"/>
      <c r="BB401" s="21"/>
      <c r="BC401" s="194"/>
      <c r="BD401" s="183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71" customFormat="1" ht="197.25" customHeight="1" x14ac:dyDescent="0.25">
      <c r="A402" s="17"/>
      <c r="B402" s="18"/>
      <c r="C402" s="19"/>
      <c r="D402" s="19"/>
      <c r="E402" s="66"/>
      <c r="F402" s="18"/>
      <c r="G402" s="18"/>
      <c r="H402" s="18"/>
      <c r="I402" s="18"/>
      <c r="J402" s="18"/>
      <c r="K402" s="66"/>
      <c r="L402" s="66"/>
      <c r="M402" s="66"/>
      <c r="N402" s="19"/>
      <c r="O402" s="19"/>
      <c r="P402" s="19"/>
      <c r="Q402" s="19"/>
      <c r="R402" s="19"/>
      <c r="S402" s="19"/>
      <c r="T402" s="19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27"/>
      <c r="AH402" s="27"/>
      <c r="AI402" s="27"/>
      <c r="AJ402" s="27"/>
      <c r="AK402" s="27"/>
      <c r="AL402" s="27"/>
      <c r="AM402" s="27"/>
      <c r="AN402" s="27"/>
      <c r="AO402" s="27"/>
      <c r="AP402" s="27"/>
      <c r="AQ402" s="27"/>
      <c r="AR402" s="27"/>
      <c r="AS402" s="27"/>
      <c r="AT402" s="27"/>
      <c r="AU402" s="27"/>
      <c r="AV402" s="27"/>
      <c r="AW402" s="27"/>
      <c r="AX402" s="27"/>
      <c r="AY402" s="27"/>
      <c r="AZ402" s="27"/>
      <c r="BA402" s="27"/>
      <c r="BB402" s="27"/>
      <c r="BC402" s="184"/>
      <c r="BD402" s="184"/>
      <c r="BE402" s="66"/>
      <c r="BF402" s="66"/>
      <c r="BG402" s="66"/>
      <c r="BH402" s="28"/>
      <c r="BI402" s="66"/>
      <c r="BJ402" s="66"/>
      <c r="BK402" s="28"/>
      <c r="BL402" s="27"/>
      <c r="BM402" s="27"/>
      <c r="BN402" s="17"/>
      <c r="BO402" s="27"/>
      <c r="BP402" s="27"/>
      <c r="BQ402" s="28"/>
      <c r="BR402" s="28"/>
      <c r="BS402" s="17"/>
      <c r="BT402" s="70"/>
    </row>
    <row r="403" spans="1:72" s="22" customFormat="1" ht="136.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0"/>
      <c r="O403" s="20"/>
      <c r="P403" s="23"/>
      <c r="Q403" s="23"/>
      <c r="R403" s="23"/>
      <c r="S403" s="23"/>
      <c r="T403" s="20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194"/>
      <c r="BD403" s="194"/>
      <c r="BE403" s="20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243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0"/>
      <c r="O404" s="20"/>
      <c r="P404" s="23"/>
      <c r="Q404" s="23"/>
      <c r="R404" s="23"/>
      <c r="S404" s="23"/>
      <c r="T404" s="20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194"/>
      <c r="BD404" s="20"/>
      <c r="BE404" s="20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243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0"/>
      <c r="O405" s="20"/>
      <c r="P405" s="23"/>
      <c r="Q405" s="23"/>
      <c r="R405" s="23"/>
      <c r="S405" s="23"/>
      <c r="T405" s="20"/>
      <c r="U405" s="21"/>
      <c r="V405" s="21"/>
      <c r="W405" s="21"/>
      <c r="X405" s="21"/>
      <c r="Y405" s="21"/>
      <c r="Z405" s="21"/>
      <c r="AA405" s="21"/>
      <c r="AB405" s="21"/>
      <c r="AC405" s="182"/>
      <c r="AD405" s="21"/>
      <c r="AE405" s="21"/>
      <c r="AF405" s="21"/>
      <c r="AG405" s="21"/>
      <c r="AH405" s="21"/>
      <c r="AI405" s="21"/>
      <c r="AJ405" s="21"/>
      <c r="AK405" s="182"/>
      <c r="AL405" s="21"/>
      <c r="AM405" s="21"/>
      <c r="AN405" s="21"/>
      <c r="AO405" s="21"/>
      <c r="AP405" s="21"/>
      <c r="AQ405" s="21"/>
      <c r="AR405" s="21"/>
      <c r="AS405" s="182"/>
      <c r="AT405" s="21"/>
      <c r="AU405" s="182"/>
      <c r="AV405" s="21"/>
      <c r="AW405" s="21"/>
      <c r="AX405" s="21"/>
      <c r="AY405" s="21"/>
      <c r="AZ405" s="21"/>
      <c r="BA405" s="21"/>
      <c r="BB405" s="21"/>
      <c r="BC405" s="194"/>
      <c r="BD405" s="194"/>
      <c r="BE405" s="20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79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194"/>
      <c r="N406" s="28"/>
      <c r="O406" s="18"/>
      <c r="P406" s="28"/>
      <c r="Q406" s="28"/>
      <c r="R406" s="28"/>
      <c r="S406" s="28"/>
      <c r="T406" s="28"/>
      <c r="U406" s="21"/>
      <c r="V406" s="21"/>
      <c r="W406" s="21"/>
      <c r="X406" s="21"/>
      <c r="Y406" s="21"/>
      <c r="Z406" s="21"/>
      <c r="AA406" s="21"/>
      <c r="AB406" s="21"/>
      <c r="AC406" s="182"/>
      <c r="AD406" s="21"/>
      <c r="AE406" s="21"/>
      <c r="AF406" s="21"/>
      <c r="AG406" s="20"/>
      <c r="AH406" s="29"/>
      <c r="AI406" s="29"/>
      <c r="AJ406" s="21"/>
      <c r="AK406" s="194"/>
      <c r="AL406" s="29"/>
      <c r="AM406" s="29"/>
      <c r="AN406" s="21"/>
      <c r="AO406" s="21"/>
      <c r="AP406" s="21"/>
      <c r="AQ406" s="21"/>
      <c r="AR406" s="21"/>
      <c r="AS406" s="194"/>
      <c r="AT406" s="29"/>
      <c r="AU406" s="194"/>
      <c r="AV406" s="29"/>
      <c r="AW406" s="21"/>
      <c r="AX406" s="21"/>
      <c r="AY406" s="21"/>
      <c r="AZ406" s="21"/>
      <c r="BA406" s="20"/>
      <c r="BB406" s="23"/>
      <c r="BC406" s="194"/>
      <c r="BD406" s="29"/>
      <c r="BE406" s="29"/>
      <c r="BF406" s="21"/>
      <c r="BG406" s="21"/>
      <c r="BH406" s="21"/>
      <c r="BI406" s="21"/>
      <c r="BJ406" s="21"/>
      <c r="BK406" s="21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264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9"/>
      <c r="O407" s="29"/>
      <c r="P407" s="29"/>
      <c r="Q407" s="29"/>
      <c r="R407" s="29"/>
      <c r="S407" s="29"/>
      <c r="T407" s="29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194"/>
      <c r="BD407" s="194"/>
      <c r="BE407" s="20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249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4"/>
      <c r="BD408" s="183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246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9"/>
      <c r="O409" s="29"/>
      <c r="P409" s="29"/>
      <c r="Q409" s="29"/>
      <c r="R409" s="29"/>
      <c r="S409" s="29"/>
      <c r="T409" s="29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182"/>
      <c r="AL409" s="21"/>
      <c r="AM409" s="21"/>
      <c r="AN409" s="21"/>
      <c r="AO409" s="21"/>
      <c r="AP409" s="21"/>
      <c r="AQ409" s="21"/>
      <c r="AR409" s="21"/>
      <c r="AS409" s="182"/>
      <c r="AT409" s="21"/>
      <c r="AU409" s="182"/>
      <c r="AV409" s="21"/>
      <c r="AW409" s="21"/>
      <c r="AX409" s="21"/>
      <c r="AY409" s="21"/>
      <c r="AZ409" s="21"/>
      <c r="BA409" s="20"/>
      <c r="BB409" s="29"/>
      <c r="BC409" s="29"/>
      <c r="BD409" s="29"/>
      <c r="BE409" s="29"/>
      <c r="BF409" s="21"/>
      <c r="BG409" s="21"/>
      <c r="BH409" s="21"/>
      <c r="BI409" s="21"/>
      <c r="BJ409" s="21"/>
      <c r="BK409" s="21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92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0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0"/>
      <c r="AD410" s="23"/>
      <c r="AE410" s="23"/>
      <c r="AF410" s="23"/>
      <c r="AG410" s="23"/>
      <c r="AH410" s="29"/>
      <c r="AI410" s="29"/>
      <c r="AJ410" s="21"/>
      <c r="AK410" s="194"/>
      <c r="AL410" s="23"/>
      <c r="AM410" s="23"/>
      <c r="AN410" s="21"/>
      <c r="AO410" s="21"/>
      <c r="AP410" s="21"/>
      <c r="AQ410" s="21"/>
      <c r="AR410" s="21"/>
      <c r="AS410" s="194"/>
      <c r="AT410" s="23"/>
      <c r="AU410" s="194"/>
      <c r="AV410" s="23"/>
      <c r="AW410" s="21"/>
      <c r="AX410" s="21"/>
      <c r="AY410" s="21"/>
      <c r="AZ410" s="21"/>
      <c r="BA410" s="20"/>
      <c r="BB410" s="23"/>
      <c r="BC410" s="194"/>
      <c r="BD410" s="23"/>
      <c r="BE410" s="23"/>
      <c r="BF410" s="21"/>
      <c r="BG410" s="21"/>
      <c r="BH410" s="21"/>
      <c r="BI410" s="21"/>
      <c r="BJ410" s="21"/>
      <c r="BK410" s="21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223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0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182"/>
      <c r="AD411" s="21"/>
      <c r="AE411" s="21"/>
      <c r="AF411" s="21"/>
      <c r="AG411" s="20"/>
      <c r="AH411" s="29"/>
      <c r="AI411" s="29"/>
      <c r="AJ411" s="21"/>
      <c r="AK411" s="194"/>
      <c r="AL411" s="29"/>
      <c r="AM411" s="29"/>
      <c r="AN411" s="21"/>
      <c r="AO411" s="21"/>
      <c r="AP411" s="21"/>
      <c r="AQ411" s="21"/>
      <c r="AR411" s="21"/>
      <c r="AS411" s="194"/>
      <c r="AT411" s="29"/>
      <c r="AU411" s="194"/>
      <c r="AV411" s="29"/>
      <c r="AW411" s="21"/>
      <c r="AX411" s="21"/>
      <c r="AY411" s="21"/>
      <c r="AZ411" s="21"/>
      <c r="BA411" s="20"/>
      <c r="BB411" s="23"/>
      <c r="BC411" s="194"/>
      <c r="BD411" s="23"/>
      <c r="BE411" s="23"/>
      <c r="BF411" s="21"/>
      <c r="BG411" s="21"/>
      <c r="BH411" s="21"/>
      <c r="BI411" s="21"/>
      <c r="BJ411" s="21"/>
      <c r="BK411" s="21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223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194"/>
      <c r="N412" s="23"/>
      <c r="O412" s="20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182"/>
      <c r="AD412" s="21"/>
      <c r="AE412" s="21"/>
      <c r="AF412" s="21"/>
      <c r="AG412" s="20"/>
      <c r="AH412" s="29"/>
      <c r="AI412" s="29"/>
      <c r="AJ412" s="21"/>
      <c r="AK412" s="194"/>
      <c r="AL412" s="29"/>
      <c r="AM412" s="29"/>
      <c r="AN412" s="21"/>
      <c r="AO412" s="21"/>
      <c r="AP412" s="21"/>
      <c r="AQ412" s="21"/>
      <c r="AR412" s="21"/>
      <c r="AS412" s="194"/>
      <c r="AT412" s="29"/>
      <c r="AU412" s="194"/>
      <c r="AV412" s="29"/>
      <c r="AW412" s="21"/>
      <c r="AX412" s="21"/>
      <c r="AY412" s="21"/>
      <c r="AZ412" s="21"/>
      <c r="BA412" s="20"/>
      <c r="BB412" s="23"/>
      <c r="BC412" s="194"/>
      <c r="BD412" s="29"/>
      <c r="BE412" s="29"/>
      <c r="BF412" s="21"/>
      <c r="BG412" s="21"/>
      <c r="BH412" s="21"/>
      <c r="BI412" s="21"/>
      <c r="BJ412" s="21"/>
      <c r="BK412" s="21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408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3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182"/>
      <c r="AD413" s="21"/>
      <c r="AE413" s="21"/>
      <c r="AF413" s="21"/>
      <c r="AG413" s="20"/>
      <c r="AH413" s="29"/>
      <c r="AI413" s="29"/>
      <c r="AJ413" s="21"/>
      <c r="AK413" s="194"/>
      <c r="AL413" s="29"/>
      <c r="AM413" s="29"/>
      <c r="AN413" s="21"/>
      <c r="AO413" s="21"/>
      <c r="AP413" s="21"/>
      <c r="AQ413" s="21"/>
      <c r="AR413" s="21"/>
      <c r="AS413" s="194"/>
      <c r="AT413" s="29"/>
      <c r="AU413" s="194"/>
      <c r="AV413" s="29"/>
      <c r="AW413" s="21"/>
      <c r="AX413" s="21"/>
      <c r="AY413" s="21"/>
      <c r="AZ413" s="21"/>
      <c r="BA413" s="20"/>
      <c r="BB413" s="23"/>
      <c r="BC413" s="194"/>
      <c r="BD413" s="23"/>
      <c r="BE413" s="23"/>
      <c r="BF413" s="21"/>
      <c r="BG413" s="21"/>
      <c r="BH413" s="21"/>
      <c r="BI413" s="21"/>
      <c r="BJ413" s="21"/>
      <c r="BK413" s="21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86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0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182"/>
      <c r="AD414" s="21"/>
      <c r="AE414" s="21"/>
      <c r="AF414" s="21"/>
      <c r="AG414" s="20"/>
      <c r="AH414" s="29"/>
      <c r="AI414" s="29"/>
      <c r="AJ414" s="21"/>
      <c r="AK414" s="194"/>
      <c r="AL414" s="29"/>
      <c r="AM414" s="29"/>
      <c r="AN414" s="21"/>
      <c r="AO414" s="21"/>
      <c r="AP414" s="21"/>
      <c r="AQ414" s="21"/>
      <c r="AR414" s="21"/>
      <c r="AS414" s="194"/>
      <c r="AT414" s="29"/>
      <c r="AU414" s="194"/>
      <c r="AV414" s="29"/>
      <c r="AW414" s="21"/>
      <c r="AX414" s="21"/>
      <c r="AY414" s="21"/>
      <c r="AZ414" s="21"/>
      <c r="BA414" s="20"/>
      <c r="BB414" s="23"/>
      <c r="BC414" s="194"/>
      <c r="BD414" s="29"/>
      <c r="BE414" s="29"/>
      <c r="BF414" s="21"/>
      <c r="BG414" s="21"/>
      <c r="BH414" s="21"/>
      <c r="BI414" s="21"/>
      <c r="BJ414" s="21"/>
      <c r="BK414" s="21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409.6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194"/>
      <c r="N415" s="28"/>
      <c r="O415" s="18"/>
      <c r="P415" s="28"/>
      <c r="Q415" s="28"/>
      <c r="R415" s="28"/>
      <c r="S415" s="28"/>
      <c r="T415" s="28"/>
      <c r="U415" s="21"/>
      <c r="V415" s="21"/>
      <c r="W415" s="21"/>
      <c r="X415" s="21"/>
      <c r="Y415" s="21"/>
      <c r="Z415" s="21"/>
      <c r="AA415" s="21"/>
      <c r="AB415" s="21"/>
      <c r="AC415" s="182"/>
      <c r="AD415" s="21"/>
      <c r="AE415" s="21"/>
      <c r="AF415" s="21"/>
      <c r="AG415" s="20"/>
      <c r="AH415" s="29"/>
      <c r="AI415" s="29"/>
      <c r="AJ415" s="21"/>
      <c r="AK415" s="194"/>
      <c r="AL415" s="29"/>
      <c r="AM415" s="29"/>
      <c r="AN415" s="21"/>
      <c r="AO415" s="21"/>
      <c r="AP415" s="21"/>
      <c r="AQ415" s="21"/>
      <c r="AR415" s="21"/>
      <c r="AS415" s="194"/>
      <c r="AT415" s="29"/>
      <c r="AU415" s="194"/>
      <c r="AV415" s="29"/>
      <c r="AW415" s="21"/>
      <c r="AX415" s="21"/>
      <c r="AY415" s="21"/>
      <c r="AZ415" s="21"/>
      <c r="BA415" s="20"/>
      <c r="BB415" s="23"/>
      <c r="BC415" s="194"/>
      <c r="BD415" s="29"/>
      <c r="BE415" s="29"/>
      <c r="BF415" s="21"/>
      <c r="BG415" s="21"/>
      <c r="BH415" s="21"/>
      <c r="BI415" s="21"/>
      <c r="BJ415" s="21"/>
      <c r="BK415" s="21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216.7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194"/>
      <c r="N416" s="28"/>
      <c r="O416" s="18"/>
      <c r="P416" s="28"/>
      <c r="Q416" s="28"/>
      <c r="R416" s="28"/>
      <c r="S416" s="28"/>
      <c r="T416" s="28"/>
      <c r="U416" s="21"/>
      <c r="V416" s="21"/>
      <c r="W416" s="21"/>
      <c r="X416" s="21"/>
      <c r="Y416" s="21"/>
      <c r="Z416" s="21"/>
      <c r="AA416" s="21"/>
      <c r="AB416" s="21"/>
      <c r="AC416" s="182"/>
      <c r="AD416" s="21"/>
      <c r="AE416" s="21"/>
      <c r="AF416" s="21"/>
      <c r="AG416" s="20"/>
      <c r="AH416" s="29"/>
      <c r="AI416" s="29"/>
      <c r="AJ416" s="21"/>
      <c r="AK416" s="194"/>
      <c r="AL416" s="29"/>
      <c r="AM416" s="29"/>
      <c r="AN416" s="21"/>
      <c r="AO416" s="21"/>
      <c r="AP416" s="21"/>
      <c r="AQ416" s="21"/>
      <c r="AR416" s="21"/>
      <c r="AS416" s="194"/>
      <c r="AT416" s="29"/>
      <c r="AU416" s="194"/>
      <c r="AV416" s="29"/>
      <c r="AW416" s="21"/>
      <c r="AX416" s="21"/>
      <c r="AY416" s="21"/>
      <c r="AZ416" s="21"/>
      <c r="BA416" s="20"/>
      <c r="BB416" s="23"/>
      <c r="BC416" s="194"/>
      <c r="BD416" s="29"/>
      <c r="BE416" s="29"/>
      <c r="BF416" s="21"/>
      <c r="BG416" s="21"/>
      <c r="BH416" s="21"/>
      <c r="BI416" s="21"/>
      <c r="BJ416" s="21"/>
      <c r="BK416" s="21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254.2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0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194"/>
      <c r="AD417" s="29"/>
      <c r="AE417" s="29"/>
      <c r="AF417" s="29"/>
      <c r="AG417" s="29"/>
      <c r="AH417" s="21"/>
      <c r="AI417" s="21"/>
      <c r="AJ417" s="21"/>
      <c r="AK417" s="194"/>
      <c r="AL417" s="29"/>
      <c r="AM417" s="29"/>
      <c r="AN417" s="21"/>
      <c r="AO417" s="21"/>
      <c r="AP417" s="21"/>
      <c r="AQ417" s="21"/>
      <c r="AR417" s="21"/>
      <c r="AS417" s="194"/>
      <c r="AT417" s="29"/>
      <c r="AU417" s="194"/>
      <c r="AV417" s="29"/>
      <c r="AW417" s="21"/>
      <c r="AX417" s="21"/>
      <c r="AY417" s="21"/>
      <c r="AZ417" s="21"/>
      <c r="BA417" s="20"/>
      <c r="BB417" s="23"/>
      <c r="BC417" s="194"/>
      <c r="BD417" s="23"/>
      <c r="BE417" s="23"/>
      <c r="BF417" s="21"/>
      <c r="BG417" s="21"/>
      <c r="BH417" s="21"/>
      <c r="BI417" s="21"/>
      <c r="BJ417" s="21"/>
      <c r="BK417" s="21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47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194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194"/>
      <c r="AD418" s="29"/>
      <c r="AE418" s="29"/>
      <c r="AF418" s="29"/>
      <c r="AG418" s="29"/>
      <c r="AH418" s="21"/>
      <c r="AI418" s="21"/>
      <c r="AJ418" s="21"/>
      <c r="AK418" s="194"/>
      <c r="AL418" s="29"/>
      <c r="AM418" s="29"/>
      <c r="AN418" s="21"/>
      <c r="AO418" s="21"/>
      <c r="AP418" s="21"/>
      <c r="AQ418" s="21"/>
      <c r="AR418" s="21"/>
      <c r="AS418" s="194"/>
      <c r="AT418" s="29"/>
      <c r="AU418" s="194"/>
      <c r="AV418" s="29"/>
      <c r="AW418" s="21"/>
      <c r="AX418" s="21"/>
      <c r="AY418" s="21"/>
      <c r="AZ418" s="21"/>
      <c r="BA418" s="20"/>
      <c r="BB418" s="23"/>
      <c r="BC418" s="194"/>
      <c r="BD418" s="29"/>
      <c r="BE418" s="29"/>
      <c r="BF418" s="21"/>
      <c r="BG418" s="21"/>
      <c r="BH418" s="21"/>
      <c r="BI418" s="21"/>
      <c r="BJ418" s="21"/>
      <c r="BK418" s="21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244.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3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194"/>
      <c r="AD419" s="63"/>
      <c r="AE419" s="63"/>
      <c r="AF419" s="63"/>
      <c r="AG419" s="63"/>
      <c r="AH419" s="21"/>
      <c r="AI419" s="21"/>
      <c r="AJ419" s="21"/>
      <c r="AK419" s="194"/>
      <c r="AL419" s="63"/>
      <c r="AM419" s="63"/>
      <c r="AN419" s="21"/>
      <c r="AO419" s="21"/>
      <c r="AP419" s="21"/>
      <c r="AQ419" s="21"/>
      <c r="AR419" s="21"/>
      <c r="AS419" s="194"/>
      <c r="AT419" s="29"/>
      <c r="AU419" s="194"/>
      <c r="AV419" s="23"/>
      <c r="AW419" s="21"/>
      <c r="AX419" s="21"/>
      <c r="AY419" s="21"/>
      <c r="AZ419" s="21"/>
      <c r="BA419" s="20"/>
      <c r="BB419" s="23"/>
      <c r="BC419" s="194"/>
      <c r="BD419" s="23"/>
      <c r="BE419" s="23"/>
      <c r="BF419" s="21"/>
      <c r="BG419" s="20"/>
      <c r="BH419" s="23"/>
      <c r="BI419" s="20"/>
      <c r="BJ419" s="21"/>
      <c r="BK419" s="21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244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0"/>
      <c r="P420" s="23"/>
      <c r="Q420" s="23"/>
      <c r="R420" s="20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194"/>
      <c r="AD420" s="63"/>
      <c r="AE420" s="63"/>
      <c r="AF420" s="63"/>
      <c r="AG420" s="63"/>
      <c r="AH420" s="21"/>
      <c r="AI420" s="21"/>
      <c r="AJ420" s="21"/>
      <c r="AK420" s="194"/>
      <c r="AL420" s="63"/>
      <c r="AM420" s="63"/>
      <c r="AN420" s="21"/>
      <c r="AO420" s="21"/>
      <c r="AP420" s="21"/>
      <c r="AQ420" s="21"/>
      <c r="AR420" s="21"/>
      <c r="AS420" s="194"/>
      <c r="AT420" s="29"/>
      <c r="AU420" s="194"/>
      <c r="AV420" s="23"/>
      <c r="AW420" s="21"/>
      <c r="AX420" s="21"/>
      <c r="AY420" s="21"/>
      <c r="AZ420" s="21"/>
      <c r="BA420" s="20"/>
      <c r="BB420" s="23"/>
      <c r="BC420" s="194"/>
      <c r="BD420" s="23"/>
      <c r="BE420" s="23"/>
      <c r="BF420" s="21"/>
      <c r="BG420" s="21"/>
      <c r="BH420" s="21"/>
      <c r="BI420" s="21"/>
      <c r="BJ420" s="21"/>
      <c r="BK420" s="21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244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1"/>
      <c r="V421" s="21"/>
      <c r="W421" s="21"/>
      <c r="X421" s="21"/>
      <c r="Y421" s="21"/>
      <c r="Z421" s="21"/>
      <c r="AA421" s="21"/>
      <c r="AB421" s="21"/>
      <c r="AC421" s="194"/>
      <c r="AD421" s="63"/>
      <c r="AE421" s="63"/>
      <c r="AF421" s="63"/>
      <c r="AG421" s="63"/>
      <c r="AH421" s="21"/>
      <c r="AI421" s="21"/>
      <c r="AJ421" s="21"/>
      <c r="AK421" s="194"/>
      <c r="AL421" s="63"/>
      <c r="AM421" s="63"/>
      <c r="AN421" s="21"/>
      <c r="AO421" s="21"/>
      <c r="AP421" s="21"/>
      <c r="AQ421" s="21"/>
      <c r="AR421" s="21"/>
      <c r="AS421" s="194"/>
      <c r="AT421" s="29"/>
      <c r="AU421" s="194"/>
      <c r="AV421" s="23"/>
      <c r="AW421" s="21"/>
      <c r="AX421" s="21"/>
      <c r="AY421" s="21"/>
      <c r="AZ421" s="21"/>
      <c r="BA421" s="20"/>
      <c r="BB421" s="23"/>
      <c r="BC421" s="194"/>
      <c r="BD421" s="23"/>
      <c r="BE421" s="23"/>
      <c r="BF421" s="21"/>
      <c r="BG421" s="20"/>
      <c r="BH421" s="23"/>
      <c r="BI421" s="23"/>
      <c r="BJ421" s="21"/>
      <c r="BK421" s="21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244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0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194"/>
      <c r="AD422" s="63"/>
      <c r="AE422" s="63"/>
      <c r="AF422" s="63"/>
      <c r="AG422" s="63"/>
      <c r="AH422" s="21"/>
      <c r="AI422" s="21"/>
      <c r="AJ422" s="21"/>
      <c r="AK422" s="194"/>
      <c r="AL422" s="63"/>
      <c r="AM422" s="63"/>
      <c r="AN422" s="21"/>
      <c r="AO422" s="21"/>
      <c r="AP422" s="21"/>
      <c r="AQ422" s="21"/>
      <c r="AR422" s="21"/>
      <c r="AS422" s="194"/>
      <c r="AT422" s="29"/>
      <c r="AU422" s="194"/>
      <c r="AV422" s="23"/>
      <c r="AW422" s="21"/>
      <c r="AX422" s="21"/>
      <c r="AY422" s="21"/>
      <c r="AZ422" s="21"/>
      <c r="BA422" s="20"/>
      <c r="BB422" s="23"/>
      <c r="BC422" s="194"/>
      <c r="BD422" s="23"/>
      <c r="BE422" s="23"/>
      <c r="BF422" s="21"/>
      <c r="BG422" s="21"/>
      <c r="BH422" s="21"/>
      <c r="BI422" s="21"/>
      <c r="BJ422" s="21"/>
      <c r="BK422" s="21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408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0"/>
      <c r="P423" s="20"/>
      <c r="Q423" s="20"/>
      <c r="R423" s="20"/>
      <c r="S423" s="20"/>
      <c r="T423" s="23"/>
      <c r="U423" s="21"/>
      <c r="V423" s="21"/>
      <c r="W423" s="21"/>
      <c r="X423" s="21"/>
      <c r="Y423" s="21"/>
      <c r="Z423" s="21"/>
      <c r="AA423" s="21"/>
      <c r="AB423" s="21"/>
      <c r="AC423" s="194"/>
      <c r="AD423" s="63"/>
      <c r="AE423" s="63"/>
      <c r="AF423" s="63"/>
      <c r="AG423" s="63"/>
      <c r="AH423" s="21"/>
      <c r="AI423" s="21"/>
      <c r="AJ423" s="21"/>
      <c r="AK423" s="194"/>
      <c r="AL423" s="63"/>
      <c r="AM423" s="63"/>
      <c r="AN423" s="21"/>
      <c r="AO423" s="21"/>
      <c r="AP423" s="21"/>
      <c r="AQ423" s="21"/>
      <c r="AR423" s="21"/>
      <c r="AS423" s="194"/>
      <c r="AT423" s="29"/>
      <c r="AU423" s="194"/>
      <c r="AV423" s="23"/>
      <c r="AW423" s="21"/>
      <c r="AX423" s="21"/>
      <c r="AY423" s="21"/>
      <c r="AZ423" s="21"/>
      <c r="BA423" s="20"/>
      <c r="BB423" s="23"/>
      <c r="BC423" s="194"/>
      <c r="BD423" s="23"/>
      <c r="BE423" s="20"/>
      <c r="BF423" s="21"/>
      <c r="BG423" s="21"/>
      <c r="BH423" s="21"/>
      <c r="BI423" s="21"/>
      <c r="BJ423" s="21"/>
      <c r="BK423" s="21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246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0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194"/>
      <c r="AD424" s="63"/>
      <c r="AE424" s="63"/>
      <c r="AF424" s="63"/>
      <c r="AG424" s="63"/>
      <c r="AH424" s="21"/>
      <c r="AI424" s="21"/>
      <c r="AJ424" s="21"/>
      <c r="AK424" s="194"/>
      <c r="AL424" s="63"/>
      <c r="AM424" s="63"/>
      <c r="AN424" s="21"/>
      <c r="AO424" s="21"/>
      <c r="AP424" s="21"/>
      <c r="AQ424" s="21"/>
      <c r="AR424" s="21"/>
      <c r="AS424" s="194"/>
      <c r="AT424" s="29"/>
      <c r="AU424" s="194"/>
      <c r="AV424" s="23"/>
      <c r="AW424" s="21"/>
      <c r="AX424" s="21"/>
      <c r="AY424" s="21"/>
      <c r="AZ424" s="21"/>
      <c r="BA424" s="20"/>
      <c r="BB424" s="23"/>
      <c r="BC424" s="194"/>
      <c r="BD424" s="23"/>
      <c r="BE424" s="20"/>
      <c r="BF424" s="21"/>
      <c r="BG424" s="20"/>
      <c r="BH424" s="23"/>
      <c r="BI424" s="23"/>
      <c r="BJ424" s="21"/>
      <c r="BK424" s="21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258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0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194"/>
      <c r="AD425" s="63"/>
      <c r="AE425" s="63"/>
      <c r="AF425" s="63"/>
      <c r="AG425" s="20"/>
      <c r="AH425" s="21"/>
      <c r="AI425" s="21"/>
      <c r="AJ425" s="21"/>
      <c r="AK425" s="194"/>
      <c r="AL425" s="63"/>
      <c r="AM425" s="20"/>
      <c r="AN425" s="21"/>
      <c r="AO425" s="21"/>
      <c r="AP425" s="21"/>
      <c r="AQ425" s="21"/>
      <c r="AR425" s="21"/>
      <c r="AS425" s="194"/>
      <c r="AT425" s="23"/>
      <c r="AU425" s="194"/>
      <c r="AV425" s="23"/>
      <c r="AW425" s="21"/>
      <c r="AX425" s="21"/>
      <c r="AY425" s="21"/>
      <c r="AZ425" s="21"/>
      <c r="BA425" s="20"/>
      <c r="BB425" s="23"/>
      <c r="BC425" s="194"/>
      <c r="BD425" s="23"/>
      <c r="BE425" s="20"/>
      <c r="BF425" s="21"/>
      <c r="BG425" s="21"/>
      <c r="BH425" s="21"/>
      <c r="BI425" s="21"/>
      <c r="BJ425" s="21"/>
      <c r="BK425" s="21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201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194"/>
      <c r="N426" s="29"/>
      <c r="O426" s="29"/>
      <c r="P426" s="29"/>
      <c r="Q426" s="29"/>
      <c r="R426" s="29"/>
      <c r="S426" s="29"/>
      <c r="T426" s="29"/>
      <c r="U426" s="21"/>
      <c r="V426" s="21"/>
      <c r="W426" s="21"/>
      <c r="X426" s="21"/>
      <c r="Y426" s="21"/>
      <c r="Z426" s="21"/>
      <c r="AA426" s="21"/>
      <c r="AB426" s="21"/>
      <c r="AC426" s="194"/>
      <c r="AD426" s="63"/>
      <c r="AE426" s="63"/>
      <c r="AF426" s="63"/>
      <c r="AG426" s="20"/>
      <c r="AH426" s="21"/>
      <c r="AI426" s="21"/>
      <c r="AJ426" s="21"/>
      <c r="AK426" s="194"/>
      <c r="AL426" s="63"/>
      <c r="AM426" s="20"/>
      <c r="AN426" s="21"/>
      <c r="AO426" s="21"/>
      <c r="AP426" s="21"/>
      <c r="AQ426" s="21"/>
      <c r="AR426" s="21"/>
      <c r="AS426" s="194"/>
      <c r="AT426" s="23"/>
      <c r="AU426" s="194"/>
      <c r="AV426" s="23"/>
      <c r="AW426" s="21"/>
      <c r="AX426" s="21"/>
      <c r="AY426" s="21"/>
      <c r="AZ426" s="21"/>
      <c r="BA426" s="20"/>
      <c r="BB426" s="23"/>
      <c r="BC426" s="194"/>
      <c r="BD426" s="23"/>
      <c r="BE426" s="20"/>
      <c r="BF426" s="21"/>
      <c r="BG426" s="21"/>
      <c r="BH426" s="21"/>
      <c r="BI426" s="21"/>
      <c r="BJ426" s="21"/>
      <c r="BK426" s="21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91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194"/>
      <c r="AD427" s="63"/>
      <c r="AE427" s="63"/>
      <c r="AF427" s="63"/>
      <c r="AG427" s="20"/>
      <c r="AH427" s="21"/>
      <c r="AI427" s="21"/>
      <c r="AJ427" s="21"/>
      <c r="AK427" s="194"/>
      <c r="AL427" s="63"/>
      <c r="AM427" s="20"/>
      <c r="AN427" s="21"/>
      <c r="AO427" s="21"/>
      <c r="AP427" s="21"/>
      <c r="AQ427" s="21"/>
      <c r="AR427" s="21"/>
      <c r="AS427" s="194"/>
      <c r="AT427" s="23"/>
      <c r="AU427" s="194"/>
      <c r="AV427" s="23"/>
      <c r="AW427" s="21"/>
      <c r="AX427" s="21"/>
      <c r="AY427" s="21"/>
      <c r="AZ427" s="21"/>
      <c r="BA427" s="20"/>
      <c r="BB427" s="23"/>
      <c r="BC427" s="194"/>
      <c r="BD427" s="23"/>
      <c r="BE427" s="23"/>
      <c r="BF427" s="21"/>
      <c r="BG427" s="21"/>
      <c r="BH427" s="21"/>
      <c r="BI427" s="21"/>
      <c r="BJ427" s="21"/>
      <c r="BK427" s="21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91.2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194"/>
      <c r="N428" s="28"/>
      <c r="O428" s="18"/>
      <c r="P428" s="28"/>
      <c r="Q428" s="28"/>
      <c r="R428" s="28"/>
      <c r="S428" s="28"/>
      <c r="T428" s="28"/>
      <c r="U428" s="21"/>
      <c r="V428" s="21"/>
      <c r="W428" s="21"/>
      <c r="X428" s="21"/>
      <c r="Y428" s="21"/>
      <c r="Z428" s="21"/>
      <c r="AA428" s="21"/>
      <c r="AB428" s="21"/>
      <c r="AC428" s="194"/>
      <c r="AD428" s="63"/>
      <c r="AE428" s="63"/>
      <c r="AF428" s="63"/>
      <c r="AG428" s="20"/>
      <c r="AH428" s="21"/>
      <c r="AI428" s="21"/>
      <c r="AJ428" s="21"/>
      <c r="AK428" s="194"/>
      <c r="AL428" s="63"/>
      <c r="AM428" s="20"/>
      <c r="AN428" s="21"/>
      <c r="AO428" s="21"/>
      <c r="AP428" s="21"/>
      <c r="AQ428" s="21"/>
      <c r="AR428" s="21"/>
      <c r="AS428" s="194"/>
      <c r="AT428" s="23"/>
      <c r="AU428" s="194"/>
      <c r="AV428" s="23"/>
      <c r="AW428" s="21"/>
      <c r="AX428" s="21"/>
      <c r="AY428" s="21"/>
      <c r="AZ428" s="21"/>
      <c r="BA428" s="20"/>
      <c r="BB428" s="23"/>
      <c r="BC428" s="194"/>
      <c r="BD428" s="23"/>
      <c r="BE428" s="20"/>
      <c r="BF428" s="21"/>
      <c r="BG428" s="21"/>
      <c r="BH428" s="21"/>
      <c r="BI428" s="21"/>
      <c r="BJ428" s="21"/>
      <c r="BK428" s="21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247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194"/>
      <c r="N429" s="23"/>
      <c r="O429" s="23"/>
      <c r="P429" s="23"/>
      <c r="Q429" s="23"/>
      <c r="R429" s="23"/>
      <c r="S429" s="23"/>
      <c r="T429" s="28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182"/>
      <c r="AL429" s="21"/>
      <c r="AM429" s="21"/>
      <c r="AN429" s="21"/>
      <c r="AO429" s="21"/>
      <c r="AP429" s="21"/>
      <c r="AQ429" s="21"/>
      <c r="AR429" s="21"/>
      <c r="AS429" s="182"/>
      <c r="AT429" s="21"/>
      <c r="AU429" s="182"/>
      <c r="AV429" s="21"/>
      <c r="AW429" s="21"/>
      <c r="AX429" s="21"/>
      <c r="AY429" s="21"/>
      <c r="AZ429" s="21"/>
      <c r="BA429" s="20"/>
      <c r="BB429" s="23"/>
      <c r="BC429" s="194"/>
      <c r="BD429" s="23"/>
      <c r="BE429" s="20"/>
      <c r="BF429" s="21"/>
      <c r="BG429" s="21"/>
      <c r="BH429" s="21"/>
      <c r="BI429" s="21"/>
      <c r="BJ429" s="21"/>
      <c r="BK429" s="21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271.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194"/>
      <c r="N430" s="28"/>
      <c r="O430" s="18"/>
      <c r="P430" s="28"/>
      <c r="Q430" s="28"/>
      <c r="R430" s="28"/>
      <c r="S430" s="28"/>
      <c r="T430" s="28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182"/>
      <c r="AL430" s="21"/>
      <c r="AM430" s="21"/>
      <c r="AN430" s="21"/>
      <c r="AO430" s="21"/>
      <c r="AP430" s="21"/>
      <c r="AQ430" s="21"/>
      <c r="AR430" s="21"/>
      <c r="AS430" s="182"/>
      <c r="AT430" s="21"/>
      <c r="AU430" s="182"/>
      <c r="AV430" s="21"/>
      <c r="AW430" s="21"/>
      <c r="AX430" s="21"/>
      <c r="AY430" s="21"/>
      <c r="AZ430" s="21"/>
      <c r="BA430" s="20"/>
      <c r="BB430" s="23"/>
      <c r="BC430" s="194"/>
      <c r="BD430" s="23"/>
      <c r="BE430" s="20"/>
      <c r="BF430" s="21"/>
      <c r="BG430" s="21"/>
      <c r="BH430" s="21"/>
      <c r="BI430" s="21"/>
      <c r="BJ430" s="21"/>
      <c r="BK430" s="21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261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194"/>
      <c r="N431" s="28"/>
      <c r="O431" s="18"/>
      <c r="P431" s="28"/>
      <c r="Q431" s="28"/>
      <c r="R431" s="28"/>
      <c r="S431" s="28"/>
      <c r="T431" s="28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182"/>
      <c r="AL431" s="21"/>
      <c r="AM431" s="21"/>
      <c r="AN431" s="21"/>
      <c r="AO431" s="21"/>
      <c r="AP431" s="21"/>
      <c r="AQ431" s="21"/>
      <c r="AR431" s="21"/>
      <c r="AS431" s="182"/>
      <c r="AT431" s="21"/>
      <c r="AU431" s="182"/>
      <c r="AV431" s="21"/>
      <c r="AW431" s="21"/>
      <c r="AX431" s="21"/>
      <c r="AY431" s="21"/>
      <c r="AZ431" s="21"/>
      <c r="BA431" s="20"/>
      <c r="BB431" s="23"/>
      <c r="BC431" s="194"/>
      <c r="BD431" s="23"/>
      <c r="BE431" s="20"/>
      <c r="BF431" s="21"/>
      <c r="BG431" s="21"/>
      <c r="BH431" s="21"/>
      <c r="BI431" s="21"/>
      <c r="BJ431" s="21"/>
      <c r="BK431" s="21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204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182"/>
      <c r="AL432" s="21"/>
      <c r="AM432" s="21"/>
      <c r="AN432" s="21"/>
      <c r="AO432" s="21"/>
      <c r="AP432" s="21"/>
      <c r="AQ432" s="21"/>
      <c r="AR432" s="21"/>
      <c r="AS432" s="182"/>
      <c r="AT432" s="21"/>
      <c r="AU432" s="182"/>
      <c r="AV432" s="21"/>
      <c r="AW432" s="21"/>
      <c r="AX432" s="21"/>
      <c r="AY432" s="21"/>
      <c r="AZ432" s="21"/>
      <c r="BA432" s="20"/>
      <c r="BB432" s="23"/>
      <c r="BC432" s="194"/>
      <c r="BD432" s="20"/>
      <c r="BE432" s="20"/>
      <c r="BF432" s="21"/>
      <c r="BG432" s="21"/>
      <c r="BH432" s="21"/>
      <c r="BI432" s="21"/>
      <c r="BJ432" s="21"/>
      <c r="BK432" s="21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204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194"/>
      <c r="N433" s="20"/>
      <c r="O433" s="20"/>
      <c r="P433" s="20"/>
      <c r="Q433" s="20"/>
      <c r="R433" s="20"/>
      <c r="S433" s="20"/>
      <c r="T433" s="20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182"/>
      <c r="AL433" s="21"/>
      <c r="AM433" s="21"/>
      <c r="AN433" s="21"/>
      <c r="AO433" s="21"/>
      <c r="AP433" s="21"/>
      <c r="AQ433" s="21"/>
      <c r="AR433" s="21"/>
      <c r="AS433" s="182"/>
      <c r="AT433" s="21"/>
      <c r="AU433" s="182"/>
      <c r="AV433" s="21"/>
      <c r="AW433" s="21"/>
      <c r="AX433" s="21"/>
      <c r="AY433" s="21"/>
      <c r="AZ433" s="21"/>
      <c r="BA433" s="20"/>
      <c r="BB433" s="23"/>
      <c r="BC433" s="194"/>
      <c r="BD433" s="23"/>
      <c r="BE433" s="20"/>
      <c r="BF433" s="21"/>
      <c r="BG433" s="21"/>
      <c r="BH433" s="21"/>
      <c r="BI433" s="21"/>
      <c r="BJ433" s="21"/>
      <c r="BK433" s="21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204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194"/>
      <c r="N434" s="28"/>
      <c r="O434" s="18"/>
      <c r="P434" s="28"/>
      <c r="Q434" s="28"/>
      <c r="R434" s="28"/>
      <c r="S434" s="28"/>
      <c r="T434" s="28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2"/>
      <c r="AL434" s="21"/>
      <c r="AM434" s="21"/>
      <c r="AN434" s="21"/>
      <c r="AO434" s="21"/>
      <c r="AP434" s="21"/>
      <c r="AQ434" s="21"/>
      <c r="AR434" s="21"/>
      <c r="AS434" s="182"/>
      <c r="AT434" s="21"/>
      <c r="AU434" s="182"/>
      <c r="AV434" s="21"/>
      <c r="AW434" s="21"/>
      <c r="AX434" s="21"/>
      <c r="AY434" s="21"/>
      <c r="AZ434" s="21"/>
      <c r="BA434" s="20"/>
      <c r="BB434" s="23"/>
      <c r="BC434" s="194"/>
      <c r="BD434" s="23"/>
      <c r="BE434" s="20"/>
      <c r="BF434" s="21"/>
      <c r="BG434" s="21"/>
      <c r="BH434" s="21"/>
      <c r="BI434" s="21"/>
      <c r="BJ434" s="21"/>
      <c r="BK434" s="21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283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0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2"/>
      <c r="AL435" s="21"/>
      <c r="AM435" s="21"/>
      <c r="AN435" s="21"/>
      <c r="AO435" s="21"/>
      <c r="AP435" s="21"/>
      <c r="AQ435" s="21"/>
      <c r="AR435" s="21"/>
      <c r="AS435" s="182"/>
      <c r="AT435" s="21"/>
      <c r="AU435" s="182"/>
      <c r="AV435" s="21"/>
      <c r="AW435" s="21"/>
      <c r="AX435" s="21"/>
      <c r="AY435" s="21"/>
      <c r="AZ435" s="21"/>
      <c r="BA435" s="20"/>
      <c r="BB435" s="23"/>
      <c r="BC435" s="194"/>
      <c r="BD435" s="23"/>
      <c r="BE435" s="20"/>
      <c r="BF435" s="21"/>
      <c r="BG435" s="21"/>
      <c r="BH435" s="21"/>
      <c r="BI435" s="21"/>
      <c r="BJ435" s="21"/>
      <c r="BK435" s="21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409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0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0"/>
      <c r="AH436" s="23"/>
      <c r="AI436" s="23"/>
      <c r="AJ436" s="21"/>
      <c r="AK436" s="194"/>
      <c r="AL436" s="23"/>
      <c r="AM436" s="23"/>
      <c r="AN436" s="21"/>
      <c r="AO436" s="21"/>
      <c r="AP436" s="21"/>
      <c r="AQ436" s="21"/>
      <c r="AR436" s="21"/>
      <c r="AS436" s="194"/>
      <c r="AT436" s="23"/>
      <c r="AU436" s="194"/>
      <c r="AV436" s="23"/>
      <c r="AW436" s="21"/>
      <c r="AX436" s="21"/>
      <c r="AY436" s="21"/>
      <c r="AZ436" s="21"/>
      <c r="BA436" s="20"/>
      <c r="BB436" s="23"/>
      <c r="BC436" s="194"/>
      <c r="BD436" s="23"/>
      <c r="BE436" s="23"/>
      <c r="BF436" s="21"/>
      <c r="BG436" s="21"/>
      <c r="BH436" s="21"/>
      <c r="BI436" s="21"/>
      <c r="BJ436" s="21"/>
      <c r="BK436" s="21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14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8"/>
      <c r="O437" s="18"/>
      <c r="P437" s="28"/>
      <c r="Q437" s="28"/>
      <c r="R437" s="28"/>
      <c r="S437" s="28"/>
      <c r="T437" s="28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2"/>
      <c r="AL437" s="21"/>
      <c r="AM437" s="21"/>
      <c r="AN437" s="21"/>
      <c r="AO437" s="21"/>
      <c r="AP437" s="21"/>
      <c r="AQ437" s="21"/>
      <c r="AR437" s="21"/>
      <c r="AS437" s="182"/>
      <c r="AT437" s="21"/>
      <c r="AU437" s="182"/>
      <c r="AV437" s="21"/>
      <c r="AW437" s="21"/>
      <c r="AX437" s="21"/>
      <c r="AY437" s="21"/>
      <c r="AZ437" s="21"/>
      <c r="BA437" s="20"/>
      <c r="BB437" s="23"/>
      <c r="BC437" s="194"/>
      <c r="BD437" s="23"/>
      <c r="BE437" s="20"/>
      <c r="BF437" s="21"/>
      <c r="BG437" s="21"/>
      <c r="BH437" s="21"/>
      <c r="BI437" s="21"/>
      <c r="BJ437" s="21"/>
      <c r="BK437" s="21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14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194"/>
      <c r="N438" s="28"/>
      <c r="O438" s="18"/>
      <c r="P438" s="28"/>
      <c r="Q438" s="28"/>
      <c r="R438" s="28"/>
      <c r="S438" s="28"/>
      <c r="T438" s="28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2"/>
      <c r="AL438" s="21"/>
      <c r="AM438" s="21"/>
      <c r="AN438" s="21"/>
      <c r="AO438" s="21"/>
      <c r="AP438" s="21"/>
      <c r="AQ438" s="21"/>
      <c r="AR438" s="21"/>
      <c r="AS438" s="182"/>
      <c r="AT438" s="21"/>
      <c r="AU438" s="182"/>
      <c r="AV438" s="21"/>
      <c r="AW438" s="21"/>
      <c r="AX438" s="21"/>
      <c r="AY438" s="21"/>
      <c r="AZ438" s="21"/>
      <c r="BA438" s="20"/>
      <c r="BB438" s="23"/>
      <c r="BC438" s="194"/>
      <c r="BD438" s="23"/>
      <c r="BE438" s="20"/>
      <c r="BF438" s="21"/>
      <c r="BG438" s="21"/>
      <c r="BH438" s="21"/>
      <c r="BI438" s="21"/>
      <c r="BJ438" s="21"/>
      <c r="BK438" s="21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14.7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194"/>
      <c r="N439" s="28"/>
      <c r="O439" s="18"/>
      <c r="P439" s="28"/>
      <c r="Q439" s="28"/>
      <c r="R439" s="28"/>
      <c r="S439" s="28"/>
      <c r="T439" s="28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2"/>
      <c r="AL439" s="21"/>
      <c r="AM439" s="21"/>
      <c r="AN439" s="21"/>
      <c r="AO439" s="21"/>
      <c r="AP439" s="21"/>
      <c r="AQ439" s="21"/>
      <c r="AR439" s="21"/>
      <c r="AS439" s="182"/>
      <c r="AT439" s="21"/>
      <c r="AU439" s="182"/>
      <c r="AV439" s="21"/>
      <c r="AW439" s="21"/>
      <c r="AX439" s="21"/>
      <c r="AY439" s="21"/>
      <c r="AZ439" s="21"/>
      <c r="BA439" s="20"/>
      <c r="BB439" s="23"/>
      <c r="BC439" s="194"/>
      <c r="BD439" s="23"/>
      <c r="BE439" s="20"/>
      <c r="BF439" s="21"/>
      <c r="BG439" s="21"/>
      <c r="BH439" s="21"/>
      <c r="BI439" s="21"/>
      <c r="BJ439" s="21"/>
      <c r="BK439" s="21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14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194"/>
      <c r="N440" s="28"/>
      <c r="O440" s="18"/>
      <c r="P440" s="28"/>
      <c r="Q440" s="28"/>
      <c r="R440" s="28"/>
      <c r="S440" s="28"/>
      <c r="T440" s="28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2"/>
      <c r="AL440" s="21"/>
      <c r="AM440" s="21"/>
      <c r="AN440" s="21"/>
      <c r="AO440" s="21"/>
      <c r="AP440" s="21"/>
      <c r="AQ440" s="21"/>
      <c r="AR440" s="21"/>
      <c r="AS440" s="182"/>
      <c r="AT440" s="21"/>
      <c r="AU440" s="182"/>
      <c r="AV440" s="21"/>
      <c r="AW440" s="21"/>
      <c r="AX440" s="21"/>
      <c r="AY440" s="21"/>
      <c r="AZ440" s="21"/>
      <c r="BA440" s="20"/>
      <c r="BB440" s="23"/>
      <c r="BC440" s="194"/>
      <c r="BD440" s="23"/>
      <c r="BE440" s="20"/>
      <c r="BF440" s="21"/>
      <c r="BG440" s="21"/>
      <c r="BH440" s="21"/>
      <c r="BI440" s="21"/>
      <c r="BJ440" s="21"/>
      <c r="BK440" s="21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1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194"/>
      <c r="N441" s="28"/>
      <c r="O441" s="18"/>
      <c r="P441" s="28"/>
      <c r="Q441" s="28"/>
      <c r="R441" s="28"/>
      <c r="S441" s="28"/>
      <c r="T441" s="28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2"/>
      <c r="AL441" s="21"/>
      <c r="AM441" s="21"/>
      <c r="AN441" s="21"/>
      <c r="AO441" s="21"/>
      <c r="AP441" s="21"/>
      <c r="AQ441" s="21"/>
      <c r="AR441" s="21"/>
      <c r="AS441" s="182"/>
      <c r="AT441" s="21"/>
      <c r="AU441" s="182"/>
      <c r="AV441" s="21"/>
      <c r="AW441" s="21"/>
      <c r="AX441" s="21"/>
      <c r="AY441" s="21"/>
      <c r="AZ441" s="21"/>
      <c r="BA441" s="20"/>
      <c r="BB441" s="23"/>
      <c r="BC441" s="194"/>
      <c r="BD441" s="23"/>
      <c r="BE441" s="20"/>
      <c r="BF441" s="21"/>
      <c r="BG441" s="21"/>
      <c r="BH441" s="21"/>
      <c r="BI441" s="21"/>
      <c r="BJ441" s="21"/>
      <c r="BK441" s="21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204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0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2"/>
      <c r="AL442" s="21"/>
      <c r="AM442" s="21"/>
      <c r="AN442" s="21"/>
      <c r="AO442" s="21"/>
      <c r="AP442" s="21"/>
      <c r="AQ442" s="21"/>
      <c r="AR442" s="21"/>
      <c r="AS442" s="182"/>
      <c r="AT442" s="21"/>
      <c r="AU442" s="182"/>
      <c r="AV442" s="21"/>
      <c r="AW442" s="21"/>
      <c r="AX442" s="21"/>
      <c r="AY442" s="21"/>
      <c r="AZ442" s="21"/>
      <c r="BA442" s="20"/>
      <c r="BB442" s="23"/>
      <c r="BC442" s="194"/>
      <c r="BD442" s="23"/>
      <c r="BE442" s="20"/>
      <c r="BF442" s="21"/>
      <c r="BG442" s="21"/>
      <c r="BH442" s="21"/>
      <c r="BI442" s="21"/>
      <c r="BJ442" s="21"/>
      <c r="BK442" s="21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204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194"/>
      <c r="N443" s="28"/>
      <c r="O443" s="18"/>
      <c r="P443" s="28"/>
      <c r="Q443" s="28"/>
      <c r="R443" s="28"/>
      <c r="S443" s="28"/>
      <c r="T443" s="28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182"/>
      <c r="AL443" s="21"/>
      <c r="AM443" s="21"/>
      <c r="AN443" s="21"/>
      <c r="AO443" s="21"/>
      <c r="AP443" s="21"/>
      <c r="AQ443" s="21"/>
      <c r="AR443" s="21"/>
      <c r="AS443" s="182"/>
      <c r="AT443" s="21"/>
      <c r="AU443" s="182"/>
      <c r="AV443" s="21"/>
      <c r="AW443" s="21"/>
      <c r="AX443" s="21"/>
      <c r="AY443" s="21"/>
      <c r="AZ443" s="21"/>
      <c r="BA443" s="20"/>
      <c r="BB443" s="23"/>
      <c r="BC443" s="194"/>
      <c r="BD443" s="23"/>
      <c r="BE443" s="20"/>
      <c r="BF443" s="21"/>
      <c r="BG443" s="21"/>
      <c r="BH443" s="21"/>
      <c r="BI443" s="21"/>
      <c r="BJ443" s="21"/>
      <c r="BK443" s="21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216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0"/>
      <c r="AJ444" s="63"/>
      <c r="AK444" s="182"/>
      <c r="AL444" s="21"/>
      <c r="AM444" s="21"/>
      <c r="AN444" s="21"/>
      <c r="AO444" s="21"/>
      <c r="AP444" s="21"/>
      <c r="AQ444" s="21"/>
      <c r="AR444" s="21"/>
      <c r="AS444" s="182"/>
      <c r="AT444" s="21"/>
      <c r="AU444" s="182"/>
      <c r="AV444" s="21"/>
      <c r="AW444" s="21"/>
      <c r="AX444" s="21"/>
      <c r="AY444" s="21"/>
      <c r="AZ444" s="21"/>
      <c r="BA444" s="20"/>
      <c r="BB444" s="63"/>
      <c r="BC444" s="194"/>
      <c r="BD444" s="63"/>
      <c r="BE444" s="20"/>
      <c r="BF444" s="21"/>
      <c r="BG444" s="21"/>
      <c r="BH444" s="21"/>
      <c r="BI444" s="21"/>
      <c r="BJ444" s="21"/>
      <c r="BK444" s="21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58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63"/>
      <c r="O445" s="63"/>
      <c r="P445" s="63"/>
      <c r="Q445" s="63"/>
      <c r="R445" s="63"/>
      <c r="S445" s="63"/>
      <c r="T445" s="6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182"/>
      <c r="AL445" s="21"/>
      <c r="AM445" s="21"/>
      <c r="AN445" s="21"/>
      <c r="AO445" s="21"/>
      <c r="AP445" s="21"/>
      <c r="AQ445" s="21"/>
      <c r="AR445" s="21"/>
      <c r="AS445" s="182"/>
      <c r="AT445" s="21"/>
      <c r="AU445" s="182"/>
      <c r="AV445" s="21"/>
      <c r="AW445" s="21"/>
      <c r="AX445" s="21"/>
      <c r="AY445" s="21"/>
      <c r="AZ445" s="21"/>
      <c r="BA445" s="20"/>
      <c r="BB445" s="23"/>
      <c r="BC445" s="194"/>
      <c r="BD445" s="23"/>
      <c r="BE445" s="20"/>
      <c r="BF445" s="21"/>
      <c r="BG445" s="21"/>
      <c r="BH445" s="21"/>
      <c r="BI445" s="21"/>
      <c r="BJ445" s="21"/>
      <c r="BK445" s="21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141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63"/>
      <c r="O446" s="63"/>
      <c r="P446" s="63"/>
      <c r="Q446" s="63"/>
      <c r="R446" s="63"/>
      <c r="S446" s="63"/>
      <c r="T446" s="63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182"/>
      <c r="AL446" s="21"/>
      <c r="AM446" s="21"/>
      <c r="AN446" s="21"/>
      <c r="AO446" s="21"/>
      <c r="AP446" s="21"/>
      <c r="AQ446" s="21"/>
      <c r="AR446" s="21"/>
      <c r="AS446" s="182"/>
      <c r="AT446" s="21"/>
      <c r="AU446" s="182"/>
      <c r="AV446" s="21"/>
      <c r="AW446" s="21"/>
      <c r="AX446" s="21"/>
      <c r="AY446" s="21"/>
      <c r="AZ446" s="21"/>
      <c r="BA446" s="20"/>
      <c r="BB446" s="23"/>
      <c r="BC446" s="194"/>
      <c r="BD446" s="23"/>
      <c r="BE446" s="20"/>
      <c r="BF446" s="21"/>
      <c r="BG446" s="21"/>
      <c r="BH446" s="21"/>
      <c r="BI446" s="21"/>
      <c r="BJ446" s="21"/>
      <c r="BK446" s="21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256.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0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0"/>
      <c r="AH447" s="23"/>
      <c r="AI447" s="23"/>
      <c r="AJ447" s="21"/>
      <c r="AK447" s="194"/>
      <c r="AL447" s="23"/>
      <c r="AM447" s="23"/>
      <c r="AN447" s="21"/>
      <c r="AO447" s="21"/>
      <c r="AP447" s="21"/>
      <c r="AQ447" s="21"/>
      <c r="AR447" s="21"/>
      <c r="AS447" s="194"/>
      <c r="AT447" s="29"/>
      <c r="AU447" s="194"/>
      <c r="AV447" s="23"/>
      <c r="AW447" s="21"/>
      <c r="AX447" s="21"/>
      <c r="AY447" s="21"/>
      <c r="AZ447" s="21"/>
      <c r="BA447" s="20"/>
      <c r="BB447" s="23"/>
      <c r="BC447" s="194"/>
      <c r="BD447" s="23"/>
      <c r="BE447" s="23"/>
      <c r="BF447" s="21"/>
      <c r="BG447" s="21"/>
      <c r="BH447" s="21"/>
      <c r="BI447" s="21"/>
      <c r="BJ447" s="21"/>
      <c r="BK447" s="21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153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0"/>
      <c r="AH448" s="23"/>
      <c r="AI448" s="23"/>
      <c r="AJ448" s="21"/>
      <c r="AK448" s="194"/>
      <c r="AL448" s="23"/>
      <c r="AM448" s="23"/>
      <c r="AN448" s="21"/>
      <c r="AO448" s="21"/>
      <c r="AP448" s="21"/>
      <c r="AQ448" s="21"/>
      <c r="AR448" s="21"/>
      <c r="AS448" s="194"/>
      <c r="AT448" s="29"/>
      <c r="AU448" s="194"/>
      <c r="AV448" s="23"/>
      <c r="AW448" s="21"/>
      <c r="AX448" s="21"/>
      <c r="AY448" s="21"/>
      <c r="AZ448" s="21"/>
      <c r="BA448" s="20"/>
      <c r="BB448" s="23"/>
      <c r="BC448" s="194"/>
      <c r="BD448" s="23"/>
      <c r="BE448" s="20"/>
      <c r="BF448" s="21"/>
      <c r="BG448" s="21"/>
      <c r="BH448" s="21"/>
      <c r="BI448" s="21"/>
      <c r="BJ448" s="21"/>
      <c r="BK448" s="21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164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194"/>
      <c r="N449" s="28"/>
      <c r="O449" s="18"/>
      <c r="P449" s="28"/>
      <c r="Q449" s="28"/>
      <c r="R449" s="28"/>
      <c r="S449" s="28"/>
      <c r="T449" s="28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0"/>
      <c r="AH449" s="23"/>
      <c r="AI449" s="23"/>
      <c r="AJ449" s="21"/>
      <c r="AK449" s="194"/>
      <c r="AL449" s="23"/>
      <c r="AM449" s="23"/>
      <c r="AN449" s="21"/>
      <c r="AO449" s="21"/>
      <c r="AP449" s="21"/>
      <c r="AQ449" s="21"/>
      <c r="AR449" s="21"/>
      <c r="AS449" s="194"/>
      <c r="AT449" s="29"/>
      <c r="AU449" s="194"/>
      <c r="AV449" s="23"/>
      <c r="AW449" s="21"/>
      <c r="AX449" s="21"/>
      <c r="AY449" s="21"/>
      <c r="AZ449" s="21"/>
      <c r="BA449" s="20"/>
      <c r="BB449" s="23"/>
      <c r="BC449" s="194"/>
      <c r="BD449" s="23"/>
      <c r="BE449" s="20"/>
      <c r="BF449" s="21"/>
      <c r="BG449" s="21"/>
      <c r="BH449" s="21"/>
      <c r="BI449" s="21"/>
      <c r="BJ449" s="21"/>
      <c r="BK449" s="21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389.2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9"/>
      <c r="O450" s="29"/>
      <c r="P450" s="29"/>
      <c r="Q450" s="29"/>
      <c r="R450" s="29"/>
      <c r="S450" s="29"/>
      <c r="T450" s="29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0"/>
      <c r="AH450" s="29"/>
      <c r="AI450" s="29"/>
      <c r="AJ450" s="21"/>
      <c r="AK450" s="194"/>
      <c r="AL450" s="29"/>
      <c r="AM450" s="29"/>
      <c r="AN450" s="21"/>
      <c r="AO450" s="21"/>
      <c r="AP450" s="21"/>
      <c r="AQ450" s="21"/>
      <c r="AR450" s="21"/>
      <c r="AS450" s="194"/>
      <c r="AT450" s="29"/>
      <c r="AU450" s="194"/>
      <c r="AV450" s="29"/>
      <c r="AW450" s="21"/>
      <c r="AX450" s="21"/>
      <c r="AY450" s="21"/>
      <c r="AZ450" s="21"/>
      <c r="BA450" s="20"/>
      <c r="BB450" s="23"/>
      <c r="BC450" s="194"/>
      <c r="BD450" s="29"/>
      <c r="BE450" s="29"/>
      <c r="BF450" s="21"/>
      <c r="BG450" s="21"/>
      <c r="BH450" s="21"/>
      <c r="BI450" s="21"/>
      <c r="BJ450" s="21"/>
      <c r="BK450" s="21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21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9"/>
      <c r="O451" s="29"/>
      <c r="P451" s="29"/>
      <c r="Q451" s="29"/>
      <c r="R451" s="29"/>
      <c r="S451" s="29"/>
      <c r="T451" s="29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0"/>
      <c r="AH451" s="23"/>
      <c r="AI451" s="23"/>
      <c r="AJ451" s="21"/>
      <c r="AK451" s="194"/>
      <c r="AL451" s="23"/>
      <c r="AM451" s="23"/>
      <c r="AN451" s="21"/>
      <c r="AO451" s="21"/>
      <c r="AP451" s="21"/>
      <c r="AQ451" s="21"/>
      <c r="AR451" s="21"/>
      <c r="AS451" s="194"/>
      <c r="AT451" s="23"/>
      <c r="AU451" s="194"/>
      <c r="AV451" s="23"/>
      <c r="AW451" s="21"/>
      <c r="AX451" s="21"/>
      <c r="AY451" s="21"/>
      <c r="AZ451" s="21"/>
      <c r="BA451" s="20"/>
      <c r="BB451" s="23"/>
      <c r="BC451" s="194"/>
      <c r="BD451" s="23"/>
      <c r="BE451" s="23"/>
      <c r="BF451" s="21"/>
      <c r="BG451" s="21"/>
      <c r="BH451" s="21"/>
      <c r="BI451" s="21"/>
      <c r="BJ451" s="21"/>
      <c r="BK451" s="21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121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9"/>
      <c r="O452" s="29"/>
      <c r="P452" s="29"/>
      <c r="Q452" s="29"/>
      <c r="R452" s="29"/>
      <c r="S452" s="29"/>
      <c r="T452" s="29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0"/>
      <c r="AH452" s="23"/>
      <c r="AI452" s="23"/>
      <c r="AJ452" s="21"/>
      <c r="AK452" s="194"/>
      <c r="AL452" s="23"/>
      <c r="AM452" s="23"/>
      <c r="AN452" s="21"/>
      <c r="AO452" s="21"/>
      <c r="AP452" s="21"/>
      <c r="AQ452" s="21"/>
      <c r="AR452" s="21"/>
      <c r="AS452" s="194"/>
      <c r="AT452" s="23"/>
      <c r="AU452" s="194"/>
      <c r="AV452" s="23"/>
      <c r="AW452" s="21"/>
      <c r="AX452" s="21"/>
      <c r="AY452" s="21"/>
      <c r="AZ452" s="21"/>
      <c r="BA452" s="20"/>
      <c r="BB452" s="23"/>
      <c r="BC452" s="194"/>
      <c r="BD452" s="23"/>
      <c r="BE452" s="23"/>
      <c r="BF452" s="21"/>
      <c r="BG452" s="21"/>
      <c r="BH452" s="21"/>
      <c r="BI452" s="21"/>
      <c r="BJ452" s="21"/>
      <c r="BK452" s="21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121.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9"/>
      <c r="O453" s="29"/>
      <c r="P453" s="29"/>
      <c r="Q453" s="29"/>
      <c r="R453" s="29"/>
      <c r="S453" s="29"/>
      <c r="T453" s="29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0"/>
      <c r="AH453" s="23"/>
      <c r="AI453" s="23"/>
      <c r="AJ453" s="21"/>
      <c r="AK453" s="194"/>
      <c r="AL453" s="23"/>
      <c r="AM453" s="23"/>
      <c r="AN453" s="21"/>
      <c r="AO453" s="21"/>
      <c r="AP453" s="21"/>
      <c r="AQ453" s="21"/>
      <c r="AR453" s="21"/>
      <c r="AS453" s="194"/>
      <c r="AT453" s="23"/>
      <c r="AU453" s="194"/>
      <c r="AV453" s="23"/>
      <c r="AW453" s="21"/>
      <c r="AX453" s="21"/>
      <c r="AY453" s="21"/>
      <c r="AZ453" s="21"/>
      <c r="BA453" s="20"/>
      <c r="BB453" s="23"/>
      <c r="BC453" s="194"/>
      <c r="BD453" s="23"/>
      <c r="BE453" s="23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21.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9"/>
      <c r="O454" s="29"/>
      <c r="P454" s="29"/>
      <c r="Q454" s="29"/>
      <c r="R454" s="29"/>
      <c r="S454" s="29"/>
      <c r="T454" s="29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0"/>
      <c r="AH454" s="23"/>
      <c r="AI454" s="23"/>
      <c r="AJ454" s="21"/>
      <c r="AK454" s="194"/>
      <c r="AL454" s="23"/>
      <c r="AM454" s="23"/>
      <c r="AN454" s="21"/>
      <c r="AO454" s="21"/>
      <c r="AP454" s="21"/>
      <c r="AQ454" s="21"/>
      <c r="AR454" s="21"/>
      <c r="AS454" s="194"/>
      <c r="AT454" s="23"/>
      <c r="AU454" s="194"/>
      <c r="AV454" s="23"/>
      <c r="AW454" s="21"/>
      <c r="AX454" s="21"/>
      <c r="AY454" s="21"/>
      <c r="AZ454" s="21"/>
      <c r="BA454" s="20"/>
      <c r="BB454" s="23"/>
      <c r="BC454" s="194"/>
      <c r="BD454" s="23"/>
      <c r="BE454" s="23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21.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9"/>
      <c r="O455" s="29"/>
      <c r="P455" s="29"/>
      <c r="Q455" s="29"/>
      <c r="R455" s="29"/>
      <c r="S455" s="29"/>
      <c r="T455" s="29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0"/>
      <c r="AH455" s="23"/>
      <c r="AI455" s="23"/>
      <c r="AJ455" s="21"/>
      <c r="AK455" s="194"/>
      <c r="AL455" s="23"/>
      <c r="AM455" s="23"/>
      <c r="AN455" s="21"/>
      <c r="AO455" s="21"/>
      <c r="AP455" s="21"/>
      <c r="AQ455" s="21"/>
      <c r="AR455" s="21"/>
      <c r="AS455" s="194"/>
      <c r="AT455" s="23"/>
      <c r="AU455" s="194"/>
      <c r="AV455" s="23"/>
      <c r="AW455" s="21"/>
      <c r="AX455" s="21"/>
      <c r="AY455" s="21"/>
      <c r="AZ455" s="21"/>
      <c r="BA455" s="20"/>
      <c r="BB455" s="23"/>
      <c r="BC455" s="194"/>
      <c r="BD455" s="23"/>
      <c r="BE455" s="23"/>
      <c r="BF455" s="21"/>
      <c r="BG455" s="21"/>
      <c r="BH455" s="21"/>
      <c r="BI455" s="21"/>
      <c r="BJ455" s="21"/>
      <c r="BK455" s="21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409.6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0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182"/>
      <c r="AL456" s="21"/>
      <c r="AM456" s="21"/>
      <c r="AN456" s="21"/>
      <c r="AO456" s="21"/>
      <c r="AP456" s="21"/>
      <c r="AQ456" s="21"/>
      <c r="AR456" s="21"/>
      <c r="AS456" s="182"/>
      <c r="AT456" s="21"/>
      <c r="AU456" s="182"/>
      <c r="AV456" s="21"/>
      <c r="AW456" s="21"/>
      <c r="AX456" s="21"/>
      <c r="AY456" s="21"/>
      <c r="AZ456" s="21"/>
      <c r="BA456" s="20"/>
      <c r="BB456" s="23"/>
      <c r="BC456" s="194"/>
      <c r="BD456" s="23"/>
      <c r="BE456" s="20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409.6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194"/>
      <c r="N457" s="63"/>
      <c r="O457" s="63"/>
      <c r="P457" s="63"/>
      <c r="Q457" s="63"/>
      <c r="R457" s="63"/>
      <c r="S457" s="63"/>
      <c r="T457" s="6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182"/>
      <c r="AL457" s="21"/>
      <c r="AM457" s="21"/>
      <c r="AN457" s="21"/>
      <c r="AO457" s="21"/>
      <c r="AP457" s="21"/>
      <c r="AQ457" s="21"/>
      <c r="AR457" s="21"/>
      <c r="AS457" s="182"/>
      <c r="AT457" s="21"/>
      <c r="AU457" s="182"/>
      <c r="AV457" s="21"/>
      <c r="AW457" s="21"/>
      <c r="AX457" s="21"/>
      <c r="AY457" s="21"/>
      <c r="AZ457" s="21"/>
      <c r="BA457" s="20"/>
      <c r="BB457" s="23"/>
      <c r="BC457" s="194"/>
      <c r="BD457" s="23"/>
      <c r="BE457" s="20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409.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9"/>
      <c r="O458" s="29"/>
      <c r="P458" s="29"/>
      <c r="Q458" s="29"/>
      <c r="R458" s="29"/>
      <c r="S458" s="29"/>
      <c r="T458" s="29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182"/>
      <c r="AL458" s="21"/>
      <c r="AM458" s="21"/>
      <c r="AN458" s="21"/>
      <c r="AO458" s="21"/>
      <c r="AP458" s="21"/>
      <c r="AQ458" s="21"/>
      <c r="AR458" s="21"/>
      <c r="AS458" s="182"/>
      <c r="AT458" s="21"/>
      <c r="AU458" s="182"/>
      <c r="AV458" s="21"/>
      <c r="AW458" s="21"/>
      <c r="AX458" s="21"/>
      <c r="AY458" s="21"/>
      <c r="AZ458" s="21"/>
      <c r="BA458" s="20"/>
      <c r="BB458" s="23"/>
      <c r="BC458" s="194"/>
      <c r="BD458" s="29"/>
      <c r="BE458" s="29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409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194"/>
      <c r="BD459" s="20"/>
      <c r="BE459" s="20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71.7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194"/>
      <c r="BD460" s="194"/>
      <c r="BE460" s="20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51.2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194"/>
      <c r="N461" s="28"/>
      <c r="O461" s="18"/>
      <c r="P461" s="28"/>
      <c r="Q461" s="28"/>
      <c r="R461" s="28"/>
      <c r="S461" s="28"/>
      <c r="T461" s="28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0"/>
      <c r="AH461" s="23"/>
      <c r="AI461" s="23"/>
      <c r="AJ461" s="21"/>
      <c r="AK461" s="194"/>
      <c r="AL461" s="23"/>
      <c r="AM461" s="23"/>
      <c r="AN461" s="21"/>
      <c r="AO461" s="21"/>
      <c r="AP461" s="21"/>
      <c r="AQ461" s="21"/>
      <c r="AR461" s="21"/>
      <c r="AS461" s="194"/>
      <c r="AT461" s="23"/>
      <c r="AU461" s="194"/>
      <c r="AV461" s="23"/>
      <c r="AW461" s="21"/>
      <c r="AX461" s="21"/>
      <c r="AY461" s="21"/>
      <c r="AZ461" s="21"/>
      <c r="BA461" s="20"/>
      <c r="BB461" s="23"/>
      <c r="BC461" s="194"/>
      <c r="BD461" s="23"/>
      <c r="BE461" s="23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409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0"/>
      <c r="AH462" s="23"/>
      <c r="AI462" s="23"/>
      <c r="AJ462" s="21"/>
      <c r="AK462" s="194"/>
      <c r="AL462" s="23"/>
      <c r="AM462" s="23"/>
      <c r="AN462" s="21"/>
      <c r="AO462" s="21"/>
      <c r="AP462" s="21"/>
      <c r="AQ462" s="21"/>
      <c r="AR462" s="21"/>
      <c r="AS462" s="194"/>
      <c r="AT462" s="23"/>
      <c r="AU462" s="194"/>
      <c r="AV462" s="23"/>
      <c r="AW462" s="21"/>
      <c r="AX462" s="21"/>
      <c r="AY462" s="21"/>
      <c r="AZ462" s="21"/>
      <c r="BA462" s="20"/>
      <c r="BB462" s="23"/>
      <c r="BC462" s="194"/>
      <c r="BD462" s="23"/>
      <c r="BE462" s="23"/>
      <c r="BF462" s="21"/>
      <c r="BG462" s="21"/>
      <c r="BH462" s="21"/>
      <c r="BI462" s="21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09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194"/>
      <c r="N463" s="28"/>
      <c r="O463" s="18"/>
      <c r="P463" s="28"/>
      <c r="Q463" s="28"/>
      <c r="R463" s="28"/>
      <c r="S463" s="28"/>
      <c r="T463" s="28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0"/>
      <c r="AH463" s="23"/>
      <c r="AI463" s="23"/>
      <c r="AJ463" s="21"/>
      <c r="AK463" s="194"/>
      <c r="AL463" s="23"/>
      <c r="AM463" s="23"/>
      <c r="AN463" s="21"/>
      <c r="AO463" s="21"/>
      <c r="AP463" s="21"/>
      <c r="AQ463" s="21"/>
      <c r="AR463" s="21"/>
      <c r="AS463" s="194"/>
      <c r="AT463" s="23"/>
      <c r="AU463" s="194"/>
      <c r="AV463" s="23"/>
      <c r="AW463" s="21"/>
      <c r="AX463" s="21"/>
      <c r="AY463" s="21"/>
      <c r="AZ463" s="21"/>
      <c r="BA463" s="20"/>
      <c r="BB463" s="23"/>
      <c r="BC463" s="194"/>
      <c r="BD463" s="23"/>
      <c r="BE463" s="23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198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194"/>
      <c r="N464" s="28"/>
      <c r="O464" s="18"/>
      <c r="P464" s="28"/>
      <c r="Q464" s="28"/>
      <c r="R464" s="28"/>
      <c r="S464" s="28"/>
      <c r="T464" s="28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182"/>
      <c r="AL464" s="21"/>
      <c r="AM464" s="21"/>
      <c r="AN464" s="21"/>
      <c r="AO464" s="21"/>
      <c r="AP464" s="21"/>
      <c r="AQ464" s="21"/>
      <c r="AR464" s="21"/>
      <c r="AS464" s="182"/>
      <c r="AT464" s="21"/>
      <c r="AU464" s="182"/>
      <c r="AV464" s="21"/>
      <c r="AW464" s="21"/>
      <c r="AX464" s="21"/>
      <c r="AY464" s="21"/>
      <c r="AZ464" s="21"/>
      <c r="BA464" s="20"/>
      <c r="BB464" s="23"/>
      <c r="BC464" s="194"/>
      <c r="BD464" s="23"/>
      <c r="BE464" s="20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408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194"/>
      <c r="N465" s="28"/>
      <c r="O465" s="18"/>
      <c r="P465" s="28"/>
      <c r="Q465" s="28"/>
      <c r="R465" s="28"/>
      <c r="S465" s="28"/>
      <c r="T465" s="28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182"/>
      <c r="AL465" s="21"/>
      <c r="AM465" s="21"/>
      <c r="AN465" s="21"/>
      <c r="AO465" s="21"/>
      <c r="AP465" s="21"/>
      <c r="AQ465" s="21"/>
      <c r="AR465" s="21"/>
      <c r="AS465" s="182"/>
      <c r="AT465" s="21"/>
      <c r="AU465" s="182"/>
      <c r="AV465" s="21"/>
      <c r="AW465" s="21"/>
      <c r="AX465" s="21"/>
      <c r="AY465" s="21"/>
      <c r="AZ465" s="21"/>
      <c r="BA465" s="20"/>
      <c r="BB465" s="23"/>
      <c r="BC465" s="194"/>
      <c r="BD465" s="23"/>
      <c r="BE465" s="20"/>
      <c r="BF465" s="21"/>
      <c r="BG465" s="21"/>
      <c r="BH465" s="21"/>
      <c r="BI465" s="21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54.2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194"/>
      <c r="N466" s="28"/>
      <c r="O466" s="18"/>
      <c r="P466" s="28"/>
      <c r="Q466" s="28"/>
      <c r="R466" s="28"/>
      <c r="S466" s="28"/>
      <c r="T466" s="28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182"/>
      <c r="AL466" s="21"/>
      <c r="AM466" s="21"/>
      <c r="AN466" s="21"/>
      <c r="AO466" s="21"/>
      <c r="AP466" s="21"/>
      <c r="AQ466" s="21"/>
      <c r="AR466" s="21"/>
      <c r="AS466" s="182"/>
      <c r="AT466" s="21"/>
      <c r="AU466" s="182"/>
      <c r="AV466" s="21"/>
      <c r="AW466" s="21"/>
      <c r="AX466" s="21"/>
      <c r="AY466" s="21"/>
      <c r="AZ466" s="21"/>
      <c r="BA466" s="20"/>
      <c r="BB466" s="23"/>
      <c r="BC466" s="194"/>
      <c r="BD466" s="23"/>
      <c r="BE466" s="20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61.7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9"/>
      <c r="O467" s="29"/>
      <c r="P467" s="29"/>
      <c r="Q467" s="29"/>
      <c r="R467" s="29"/>
      <c r="S467" s="29"/>
      <c r="T467" s="29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182"/>
      <c r="AL467" s="21"/>
      <c r="AM467" s="21"/>
      <c r="AN467" s="21"/>
      <c r="AO467" s="21"/>
      <c r="AP467" s="21"/>
      <c r="AQ467" s="21"/>
      <c r="AR467" s="21"/>
      <c r="AS467" s="182"/>
      <c r="AT467" s="21"/>
      <c r="AU467" s="182"/>
      <c r="AV467" s="21"/>
      <c r="AW467" s="21"/>
      <c r="AX467" s="21"/>
      <c r="AY467" s="21"/>
      <c r="AZ467" s="21"/>
      <c r="BA467" s="20"/>
      <c r="BB467" s="23"/>
      <c r="BC467" s="194"/>
      <c r="BD467" s="23"/>
      <c r="BE467" s="20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49.2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8"/>
      <c r="O468" s="18"/>
      <c r="P468" s="28"/>
      <c r="Q468" s="28"/>
      <c r="R468" s="28"/>
      <c r="S468" s="28"/>
      <c r="T468" s="28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2"/>
      <c r="AL468" s="21"/>
      <c r="AM468" s="21"/>
      <c r="AN468" s="21"/>
      <c r="AO468" s="21"/>
      <c r="AP468" s="21"/>
      <c r="AQ468" s="21"/>
      <c r="AR468" s="21"/>
      <c r="AS468" s="182"/>
      <c r="AT468" s="21"/>
      <c r="AU468" s="182"/>
      <c r="AV468" s="21"/>
      <c r="AW468" s="21"/>
      <c r="AX468" s="21"/>
      <c r="AY468" s="21"/>
      <c r="AZ468" s="21"/>
      <c r="BA468" s="20"/>
      <c r="BB468" s="23"/>
      <c r="BC468" s="194"/>
      <c r="BD468" s="23"/>
      <c r="BE468" s="20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49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194"/>
      <c r="N469" s="28"/>
      <c r="O469" s="18"/>
      <c r="P469" s="28"/>
      <c r="Q469" s="28"/>
      <c r="R469" s="28"/>
      <c r="S469" s="28"/>
      <c r="T469" s="28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2"/>
      <c r="AL469" s="21"/>
      <c r="AM469" s="21"/>
      <c r="AN469" s="21"/>
      <c r="AO469" s="21"/>
      <c r="AP469" s="21"/>
      <c r="AQ469" s="21"/>
      <c r="AR469" s="21"/>
      <c r="AS469" s="182"/>
      <c r="AT469" s="21"/>
      <c r="AU469" s="182"/>
      <c r="AV469" s="21"/>
      <c r="AW469" s="21"/>
      <c r="AX469" s="21"/>
      <c r="AY469" s="21"/>
      <c r="AZ469" s="21"/>
      <c r="BA469" s="20"/>
      <c r="BB469" s="23"/>
      <c r="BC469" s="194"/>
      <c r="BD469" s="23"/>
      <c r="BE469" s="20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149.2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194"/>
      <c r="N470" s="23"/>
      <c r="O470" s="23"/>
      <c r="P470" s="23"/>
      <c r="Q470" s="23"/>
      <c r="R470" s="23"/>
      <c r="S470" s="23"/>
      <c r="T470" s="28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2"/>
      <c r="AL470" s="21"/>
      <c r="AM470" s="21"/>
      <c r="AN470" s="21"/>
      <c r="AO470" s="21"/>
      <c r="AP470" s="21"/>
      <c r="AQ470" s="21"/>
      <c r="AR470" s="21"/>
      <c r="AS470" s="182"/>
      <c r="AT470" s="21"/>
      <c r="AU470" s="182"/>
      <c r="AV470" s="21"/>
      <c r="AW470" s="21"/>
      <c r="AX470" s="21"/>
      <c r="AY470" s="21"/>
      <c r="AZ470" s="21"/>
      <c r="BA470" s="20"/>
      <c r="BB470" s="23"/>
      <c r="BC470" s="194"/>
      <c r="BD470" s="23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149.2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194"/>
      <c r="N471" s="28"/>
      <c r="O471" s="18"/>
      <c r="P471" s="28"/>
      <c r="Q471" s="28"/>
      <c r="R471" s="28"/>
      <c r="S471" s="28"/>
      <c r="T471" s="28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2"/>
      <c r="AL471" s="21"/>
      <c r="AM471" s="21"/>
      <c r="AN471" s="21"/>
      <c r="AO471" s="21"/>
      <c r="AP471" s="21"/>
      <c r="AQ471" s="21"/>
      <c r="AR471" s="21"/>
      <c r="AS471" s="182"/>
      <c r="AT471" s="21"/>
      <c r="AU471" s="182"/>
      <c r="AV471" s="21"/>
      <c r="AW471" s="21"/>
      <c r="AX471" s="21"/>
      <c r="AY471" s="21"/>
      <c r="AZ471" s="21"/>
      <c r="BA471" s="20"/>
      <c r="BB471" s="23"/>
      <c r="BC471" s="194"/>
      <c r="BD471" s="23"/>
      <c r="BE471" s="20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49.2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194"/>
      <c r="N472" s="28"/>
      <c r="O472" s="18"/>
      <c r="P472" s="28"/>
      <c r="Q472" s="28"/>
      <c r="R472" s="28"/>
      <c r="S472" s="28"/>
      <c r="T472" s="28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2"/>
      <c r="AL472" s="21"/>
      <c r="AM472" s="21"/>
      <c r="AN472" s="21"/>
      <c r="AO472" s="21"/>
      <c r="AP472" s="21"/>
      <c r="AQ472" s="21"/>
      <c r="AR472" s="21"/>
      <c r="AS472" s="182"/>
      <c r="AT472" s="21"/>
      <c r="AU472" s="182"/>
      <c r="AV472" s="21"/>
      <c r="AW472" s="21"/>
      <c r="AX472" s="21"/>
      <c r="AY472" s="21"/>
      <c r="AZ472" s="21"/>
      <c r="BA472" s="20"/>
      <c r="BB472" s="23"/>
      <c r="BC472" s="194"/>
      <c r="BD472" s="23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67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2"/>
      <c r="AL473" s="21"/>
      <c r="AM473" s="21"/>
      <c r="AN473" s="21"/>
      <c r="AO473" s="21"/>
      <c r="AP473" s="21"/>
      <c r="AQ473" s="21"/>
      <c r="AR473" s="21"/>
      <c r="AS473" s="182"/>
      <c r="AT473" s="21"/>
      <c r="AU473" s="182"/>
      <c r="AV473" s="21"/>
      <c r="AW473" s="21"/>
      <c r="AX473" s="21"/>
      <c r="AY473" s="21"/>
      <c r="AZ473" s="21"/>
      <c r="BA473" s="20"/>
      <c r="BB473" s="23"/>
      <c r="BC473" s="194"/>
      <c r="BD473" s="23"/>
      <c r="BE473" s="23"/>
      <c r="BF473" s="21"/>
      <c r="BG473" s="21"/>
      <c r="BH473" s="21"/>
      <c r="BI473" s="20"/>
      <c r="BJ473" s="23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154.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2"/>
      <c r="AL474" s="21"/>
      <c r="AM474" s="21"/>
      <c r="AN474" s="21"/>
      <c r="AO474" s="21"/>
      <c r="AP474" s="21"/>
      <c r="AQ474" s="21"/>
      <c r="AR474" s="21"/>
      <c r="AS474" s="182"/>
      <c r="AT474" s="21"/>
      <c r="AU474" s="182"/>
      <c r="AV474" s="21"/>
      <c r="AW474" s="21"/>
      <c r="AX474" s="21"/>
      <c r="AY474" s="21"/>
      <c r="AZ474" s="21"/>
      <c r="BA474" s="20"/>
      <c r="BB474" s="23"/>
      <c r="BC474" s="194"/>
      <c r="BD474" s="63"/>
      <c r="BE474" s="29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144.7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2"/>
      <c r="AL475" s="21"/>
      <c r="AM475" s="21"/>
      <c r="AN475" s="21"/>
      <c r="AO475" s="21"/>
      <c r="AP475" s="21"/>
      <c r="AQ475" s="21"/>
      <c r="AR475" s="21"/>
      <c r="AS475" s="182"/>
      <c r="AT475" s="21"/>
      <c r="AU475" s="182"/>
      <c r="AV475" s="21"/>
      <c r="AW475" s="21"/>
      <c r="AX475" s="21"/>
      <c r="AY475" s="21"/>
      <c r="AZ475" s="21"/>
      <c r="BA475" s="20"/>
      <c r="BB475" s="23"/>
      <c r="BC475" s="194"/>
      <c r="BD475" s="63"/>
      <c r="BE475" s="29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409.6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2"/>
      <c r="AL476" s="21"/>
      <c r="AM476" s="21"/>
      <c r="AN476" s="21"/>
      <c r="AO476" s="21"/>
      <c r="AP476" s="21"/>
      <c r="AQ476" s="21"/>
      <c r="AR476" s="21"/>
      <c r="AS476" s="182"/>
      <c r="AT476" s="21"/>
      <c r="AU476" s="182"/>
      <c r="AV476" s="21"/>
      <c r="AW476" s="21"/>
      <c r="AX476" s="21"/>
      <c r="AY476" s="21"/>
      <c r="AZ476" s="21"/>
      <c r="BA476" s="20"/>
      <c r="BB476" s="20"/>
      <c r="BC476" s="20"/>
      <c r="BD476" s="23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52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2"/>
      <c r="AL477" s="21"/>
      <c r="AM477" s="21"/>
      <c r="AN477" s="21"/>
      <c r="AO477" s="21"/>
      <c r="AP477" s="21"/>
      <c r="AQ477" s="21"/>
      <c r="AR477" s="21"/>
      <c r="AS477" s="182"/>
      <c r="AT477" s="21"/>
      <c r="AU477" s="182"/>
      <c r="AV477" s="21"/>
      <c r="AW477" s="21"/>
      <c r="AX477" s="21"/>
      <c r="AY477" s="21"/>
      <c r="AZ477" s="21"/>
      <c r="BA477" s="20"/>
      <c r="BB477" s="23"/>
      <c r="BC477" s="194"/>
      <c r="BD477" s="23"/>
      <c r="BE477" s="20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220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9"/>
      <c r="O478" s="29"/>
      <c r="P478" s="29"/>
      <c r="Q478" s="29"/>
      <c r="R478" s="29"/>
      <c r="S478" s="29"/>
      <c r="T478" s="29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2"/>
      <c r="AL478" s="21"/>
      <c r="AM478" s="21"/>
      <c r="AN478" s="21"/>
      <c r="AO478" s="21"/>
      <c r="AP478" s="21"/>
      <c r="AQ478" s="21"/>
      <c r="AR478" s="21"/>
      <c r="AS478" s="182"/>
      <c r="AT478" s="21"/>
      <c r="AU478" s="182"/>
      <c r="AV478" s="21"/>
      <c r="AW478" s="21"/>
      <c r="AX478" s="21"/>
      <c r="AY478" s="21"/>
      <c r="AZ478" s="21"/>
      <c r="BA478" s="20"/>
      <c r="BB478" s="23"/>
      <c r="BC478" s="194"/>
      <c r="BD478" s="29"/>
      <c r="BE478" s="29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20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2"/>
      <c r="AL479" s="21"/>
      <c r="AM479" s="21"/>
      <c r="AN479" s="21"/>
      <c r="AO479" s="21"/>
      <c r="AP479" s="21"/>
      <c r="AQ479" s="21"/>
      <c r="AR479" s="21"/>
      <c r="AS479" s="182"/>
      <c r="AT479" s="21"/>
      <c r="AU479" s="182"/>
      <c r="AV479" s="21"/>
      <c r="AW479" s="21"/>
      <c r="AX479" s="21"/>
      <c r="AY479" s="21"/>
      <c r="AZ479" s="21"/>
      <c r="BA479" s="20"/>
      <c r="BB479" s="23"/>
      <c r="BC479" s="194"/>
      <c r="BD479" s="20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20.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2"/>
      <c r="AL480" s="21"/>
      <c r="AM480" s="21"/>
      <c r="AN480" s="21"/>
      <c r="AO480" s="21"/>
      <c r="AP480" s="21"/>
      <c r="AQ480" s="21"/>
      <c r="AR480" s="21"/>
      <c r="AS480" s="182"/>
      <c r="AT480" s="21"/>
      <c r="AU480" s="182"/>
      <c r="AV480" s="21"/>
      <c r="AW480" s="21"/>
      <c r="AX480" s="21"/>
      <c r="AY480" s="21"/>
      <c r="AZ480" s="21"/>
      <c r="BA480" s="20"/>
      <c r="BB480" s="23"/>
      <c r="BC480" s="194"/>
      <c r="BD480" s="23"/>
      <c r="BE480" s="20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409.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9"/>
      <c r="O481" s="29"/>
      <c r="P481" s="29"/>
      <c r="Q481" s="29"/>
      <c r="R481" s="29"/>
      <c r="S481" s="29"/>
      <c r="T481" s="29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0"/>
      <c r="AH481" s="29"/>
      <c r="AI481" s="29"/>
      <c r="AJ481" s="21"/>
      <c r="AK481" s="194"/>
      <c r="AL481" s="29"/>
      <c r="AM481" s="29"/>
      <c r="AN481" s="21"/>
      <c r="AO481" s="21"/>
      <c r="AP481" s="21"/>
      <c r="AQ481" s="21"/>
      <c r="AR481" s="21"/>
      <c r="AS481" s="194"/>
      <c r="AT481" s="29"/>
      <c r="AU481" s="194"/>
      <c r="AV481" s="29"/>
      <c r="AW481" s="21"/>
      <c r="AX481" s="21"/>
      <c r="AY481" s="21"/>
      <c r="AZ481" s="21"/>
      <c r="BA481" s="20"/>
      <c r="BB481" s="23"/>
      <c r="BC481" s="194"/>
      <c r="BD481" s="29"/>
      <c r="BE481" s="29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44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9"/>
      <c r="O482" s="29"/>
      <c r="P482" s="29"/>
      <c r="Q482" s="29"/>
      <c r="R482" s="29"/>
      <c r="S482" s="29"/>
      <c r="T482" s="29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0"/>
      <c r="AH482" s="29"/>
      <c r="AI482" s="29"/>
      <c r="AJ482" s="21"/>
      <c r="AK482" s="194"/>
      <c r="AL482" s="29"/>
      <c r="AM482" s="29"/>
      <c r="AN482" s="21"/>
      <c r="AO482" s="21"/>
      <c r="AP482" s="21"/>
      <c r="AQ482" s="21"/>
      <c r="AR482" s="21"/>
      <c r="AS482" s="194"/>
      <c r="AT482" s="29"/>
      <c r="AU482" s="194"/>
      <c r="AV482" s="29"/>
      <c r="AW482" s="21"/>
      <c r="AX482" s="21"/>
      <c r="AY482" s="21"/>
      <c r="AZ482" s="21"/>
      <c r="BA482" s="20"/>
      <c r="BB482" s="23"/>
      <c r="BC482" s="194"/>
      <c r="BD482" s="29"/>
      <c r="BE482" s="29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144.7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9"/>
      <c r="O483" s="29"/>
      <c r="P483" s="29"/>
      <c r="Q483" s="29"/>
      <c r="R483" s="29"/>
      <c r="S483" s="29"/>
      <c r="T483" s="29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0"/>
      <c r="AH483" s="29"/>
      <c r="AI483" s="29"/>
      <c r="AJ483" s="21"/>
      <c r="AK483" s="194"/>
      <c r="AL483" s="29"/>
      <c r="AM483" s="29"/>
      <c r="AN483" s="21"/>
      <c r="AO483" s="21"/>
      <c r="AP483" s="21"/>
      <c r="AQ483" s="21"/>
      <c r="AR483" s="21"/>
      <c r="AS483" s="194"/>
      <c r="AT483" s="29"/>
      <c r="AU483" s="194"/>
      <c r="AV483" s="29"/>
      <c r="AW483" s="21"/>
      <c r="AX483" s="21"/>
      <c r="AY483" s="21"/>
      <c r="AZ483" s="21"/>
      <c r="BA483" s="20"/>
      <c r="BB483" s="23"/>
      <c r="BC483" s="194"/>
      <c r="BD483" s="29"/>
      <c r="BE483" s="29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144.7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9"/>
      <c r="O484" s="29"/>
      <c r="P484" s="29"/>
      <c r="Q484" s="29"/>
      <c r="R484" s="29"/>
      <c r="S484" s="29"/>
      <c r="T484" s="29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0"/>
      <c r="AH484" s="29"/>
      <c r="AI484" s="29"/>
      <c r="AJ484" s="21"/>
      <c r="AK484" s="194"/>
      <c r="AL484" s="29"/>
      <c r="AM484" s="29"/>
      <c r="AN484" s="21"/>
      <c r="AO484" s="21"/>
      <c r="AP484" s="21"/>
      <c r="AQ484" s="21"/>
      <c r="AR484" s="21"/>
      <c r="AS484" s="194"/>
      <c r="AT484" s="29"/>
      <c r="AU484" s="194"/>
      <c r="AV484" s="29"/>
      <c r="AW484" s="21"/>
      <c r="AX484" s="21"/>
      <c r="AY484" s="21"/>
      <c r="AZ484" s="21"/>
      <c r="BA484" s="20"/>
      <c r="BB484" s="23"/>
      <c r="BC484" s="194"/>
      <c r="BD484" s="29"/>
      <c r="BE484" s="29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14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9"/>
      <c r="O485" s="29"/>
      <c r="P485" s="29"/>
      <c r="Q485" s="29"/>
      <c r="R485" s="29"/>
      <c r="S485" s="29"/>
      <c r="T485" s="29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0"/>
      <c r="AH485" s="29"/>
      <c r="AI485" s="29"/>
      <c r="AJ485" s="21"/>
      <c r="AK485" s="194"/>
      <c r="AL485" s="29"/>
      <c r="AM485" s="29"/>
      <c r="AN485" s="21"/>
      <c r="AO485" s="21"/>
      <c r="AP485" s="21"/>
      <c r="AQ485" s="21"/>
      <c r="AR485" s="21"/>
      <c r="AS485" s="194"/>
      <c r="AT485" s="29"/>
      <c r="AU485" s="194"/>
      <c r="AV485" s="29"/>
      <c r="AW485" s="21"/>
      <c r="AX485" s="21"/>
      <c r="AY485" s="21"/>
      <c r="AZ485" s="21"/>
      <c r="BA485" s="20"/>
      <c r="BB485" s="23"/>
      <c r="BC485" s="194"/>
      <c r="BD485" s="29"/>
      <c r="BE485" s="29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4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9"/>
      <c r="O486" s="29"/>
      <c r="P486" s="29"/>
      <c r="Q486" s="29"/>
      <c r="R486" s="29"/>
      <c r="S486" s="29"/>
      <c r="T486" s="29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0"/>
      <c r="AH486" s="29"/>
      <c r="AI486" s="29"/>
      <c r="AJ486" s="21"/>
      <c r="AK486" s="194"/>
      <c r="AL486" s="29"/>
      <c r="AM486" s="29"/>
      <c r="AN486" s="21"/>
      <c r="AO486" s="21"/>
      <c r="AP486" s="21"/>
      <c r="AQ486" s="21"/>
      <c r="AR486" s="21"/>
      <c r="AS486" s="194"/>
      <c r="AT486" s="29"/>
      <c r="AU486" s="194"/>
      <c r="AV486" s="29"/>
      <c r="AW486" s="21"/>
      <c r="AX486" s="21"/>
      <c r="AY486" s="21"/>
      <c r="AZ486" s="21"/>
      <c r="BA486" s="20"/>
      <c r="BB486" s="23"/>
      <c r="BC486" s="194"/>
      <c r="BD486" s="29"/>
      <c r="BE486" s="29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409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9"/>
      <c r="O487" s="29"/>
      <c r="P487" s="29"/>
      <c r="Q487" s="29"/>
      <c r="R487" s="29"/>
      <c r="S487" s="29"/>
      <c r="T487" s="29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2"/>
      <c r="AL487" s="21"/>
      <c r="AM487" s="21"/>
      <c r="AN487" s="21"/>
      <c r="AO487" s="21"/>
      <c r="AP487" s="21"/>
      <c r="AQ487" s="21"/>
      <c r="AR487" s="21"/>
      <c r="AS487" s="182"/>
      <c r="AT487" s="21"/>
      <c r="AU487" s="182"/>
      <c r="AV487" s="21"/>
      <c r="AW487" s="21"/>
      <c r="AX487" s="21"/>
      <c r="AY487" s="21"/>
      <c r="AZ487" s="21"/>
      <c r="BA487" s="20"/>
      <c r="BB487" s="23"/>
      <c r="BC487" s="194"/>
      <c r="BD487" s="63"/>
      <c r="BE487" s="29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408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182"/>
      <c r="AL488" s="21"/>
      <c r="AM488" s="21"/>
      <c r="AN488" s="21"/>
      <c r="AO488" s="21"/>
      <c r="AP488" s="21"/>
      <c r="AQ488" s="21"/>
      <c r="AR488" s="21"/>
      <c r="AS488" s="182"/>
      <c r="AT488" s="21"/>
      <c r="AU488" s="182"/>
      <c r="AV488" s="21"/>
      <c r="AW488" s="21"/>
      <c r="AX488" s="21"/>
      <c r="AY488" s="21"/>
      <c r="AZ488" s="21"/>
      <c r="BA488" s="20"/>
      <c r="BB488" s="23"/>
      <c r="BC488" s="194"/>
      <c r="BD488" s="20"/>
      <c r="BE488" s="20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46.2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182"/>
      <c r="AL489" s="21"/>
      <c r="AM489" s="21"/>
      <c r="AN489" s="21"/>
      <c r="AO489" s="21"/>
      <c r="AP489" s="21"/>
      <c r="AQ489" s="21"/>
      <c r="AR489" s="21"/>
      <c r="AS489" s="182"/>
      <c r="AT489" s="21"/>
      <c r="AU489" s="182"/>
      <c r="AV489" s="21"/>
      <c r="AW489" s="21"/>
      <c r="AX489" s="21"/>
      <c r="AY489" s="21"/>
      <c r="AZ489" s="21"/>
      <c r="BA489" s="20"/>
      <c r="BB489" s="23"/>
      <c r="BC489" s="194"/>
      <c r="BD489" s="63"/>
      <c r="BE489" s="29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408.7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182"/>
      <c r="AL490" s="21"/>
      <c r="AM490" s="21"/>
      <c r="AN490" s="21"/>
      <c r="AO490" s="21"/>
      <c r="AP490" s="21"/>
      <c r="AQ490" s="21"/>
      <c r="AR490" s="21"/>
      <c r="AS490" s="182"/>
      <c r="AT490" s="21"/>
      <c r="AU490" s="182"/>
      <c r="AV490" s="21"/>
      <c r="AW490" s="21"/>
      <c r="AX490" s="21"/>
      <c r="AY490" s="21"/>
      <c r="AZ490" s="21"/>
      <c r="BA490" s="20"/>
      <c r="BB490" s="23"/>
      <c r="BC490" s="194"/>
      <c r="BD490" s="20"/>
      <c r="BE490" s="20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156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182"/>
      <c r="AL491" s="21"/>
      <c r="AM491" s="21"/>
      <c r="AN491" s="21"/>
      <c r="AO491" s="21"/>
      <c r="AP491" s="21"/>
      <c r="AQ491" s="21"/>
      <c r="AR491" s="21"/>
      <c r="AS491" s="182"/>
      <c r="AT491" s="21"/>
      <c r="AU491" s="182"/>
      <c r="AV491" s="21"/>
      <c r="AW491" s="21"/>
      <c r="AX491" s="21"/>
      <c r="AY491" s="21"/>
      <c r="AZ491" s="21"/>
      <c r="BA491" s="20"/>
      <c r="BB491" s="23"/>
      <c r="BC491" s="194"/>
      <c r="BD491" s="63"/>
      <c r="BE491" s="29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132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9"/>
      <c r="O492" s="29"/>
      <c r="P492" s="29"/>
      <c r="Q492" s="29"/>
      <c r="R492" s="29"/>
      <c r="S492" s="29"/>
      <c r="T492" s="29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182"/>
      <c r="AL492" s="21"/>
      <c r="AM492" s="21"/>
      <c r="AN492" s="21"/>
      <c r="AO492" s="21"/>
      <c r="AP492" s="21"/>
      <c r="AQ492" s="21"/>
      <c r="AR492" s="21"/>
      <c r="AS492" s="182"/>
      <c r="AT492" s="21"/>
      <c r="AU492" s="182"/>
      <c r="AV492" s="21"/>
      <c r="AW492" s="21"/>
      <c r="AX492" s="21"/>
      <c r="AY492" s="21"/>
      <c r="AZ492" s="21"/>
      <c r="BA492" s="20"/>
      <c r="BB492" s="23"/>
      <c r="BC492" s="194"/>
      <c r="BD492" s="29"/>
      <c r="BE492" s="29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32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9"/>
      <c r="O493" s="29"/>
      <c r="P493" s="29"/>
      <c r="Q493" s="29"/>
      <c r="R493" s="29"/>
      <c r="S493" s="29"/>
      <c r="T493" s="29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182"/>
      <c r="AL493" s="21"/>
      <c r="AM493" s="21"/>
      <c r="AN493" s="21"/>
      <c r="AO493" s="21"/>
      <c r="AP493" s="21"/>
      <c r="AQ493" s="21"/>
      <c r="AR493" s="21"/>
      <c r="AS493" s="182"/>
      <c r="AT493" s="21"/>
      <c r="AU493" s="182"/>
      <c r="AV493" s="21"/>
      <c r="AW493" s="21"/>
      <c r="AX493" s="21"/>
      <c r="AY493" s="21"/>
      <c r="AZ493" s="21"/>
      <c r="BA493" s="20"/>
      <c r="BB493" s="23"/>
      <c r="BC493" s="194"/>
      <c r="BD493" s="63"/>
      <c r="BE493" s="29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46.7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0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182"/>
      <c r="AL494" s="21"/>
      <c r="AM494" s="21"/>
      <c r="AN494" s="21"/>
      <c r="AO494" s="21"/>
      <c r="AP494" s="21"/>
      <c r="AQ494" s="21"/>
      <c r="AR494" s="21"/>
      <c r="AS494" s="182"/>
      <c r="AT494" s="21"/>
      <c r="AU494" s="182"/>
      <c r="AV494" s="21"/>
      <c r="AW494" s="21"/>
      <c r="AX494" s="21"/>
      <c r="AY494" s="21"/>
      <c r="AZ494" s="21"/>
      <c r="BA494" s="20"/>
      <c r="BB494" s="23"/>
      <c r="BC494" s="194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84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3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182"/>
      <c r="AL495" s="21"/>
      <c r="AM495" s="21"/>
      <c r="AN495" s="21"/>
      <c r="AO495" s="21"/>
      <c r="AP495" s="21"/>
      <c r="AQ495" s="21"/>
      <c r="AR495" s="21"/>
      <c r="AS495" s="182"/>
      <c r="AT495" s="21"/>
      <c r="AU495" s="182"/>
      <c r="AV495" s="21"/>
      <c r="AW495" s="21"/>
      <c r="AX495" s="21"/>
      <c r="AY495" s="21"/>
      <c r="AZ495" s="21"/>
      <c r="BA495" s="20"/>
      <c r="BB495" s="23"/>
      <c r="BC495" s="185"/>
      <c r="BD495" s="186"/>
      <c r="BE495" s="29"/>
      <c r="BF495" s="21"/>
      <c r="BG495" s="21"/>
      <c r="BH495" s="21"/>
      <c r="BI495" s="21"/>
      <c r="BJ495" s="21"/>
      <c r="BK495" s="21"/>
      <c r="BL495" s="21"/>
      <c r="BM495" s="196"/>
      <c r="BN495" s="24"/>
      <c r="BO495" s="21"/>
      <c r="BP495" s="21"/>
      <c r="BQ495" s="23"/>
      <c r="BR495" s="23"/>
      <c r="BS495" s="24"/>
      <c r="BT495" s="25"/>
    </row>
    <row r="496" spans="1:72" s="22" customFormat="1" ht="184.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194"/>
      <c r="N496" s="28"/>
      <c r="O496" s="18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182"/>
      <c r="AL496" s="21"/>
      <c r="AM496" s="21"/>
      <c r="AN496" s="21"/>
      <c r="AO496" s="21"/>
      <c r="AP496" s="21"/>
      <c r="AQ496" s="21"/>
      <c r="AR496" s="21"/>
      <c r="AS496" s="182"/>
      <c r="AT496" s="21"/>
      <c r="AU496" s="182"/>
      <c r="AV496" s="21"/>
      <c r="AW496" s="21"/>
      <c r="AX496" s="21"/>
      <c r="AY496" s="21"/>
      <c r="AZ496" s="21"/>
      <c r="BA496" s="20"/>
      <c r="BB496" s="23"/>
      <c r="BC496" s="185"/>
      <c r="BD496" s="186"/>
      <c r="BE496" s="29"/>
      <c r="BF496" s="21"/>
      <c r="BG496" s="21"/>
      <c r="BH496" s="21"/>
      <c r="BI496" s="21"/>
      <c r="BJ496" s="21"/>
      <c r="BK496" s="21"/>
      <c r="BL496" s="21"/>
      <c r="BM496" s="196"/>
      <c r="BN496" s="24"/>
      <c r="BO496" s="21"/>
      <c r="BP496" s="21"/>
      <c r="BQ496" s="23"/>
      <c r="BR496" s="23"/>
      <c r="BS496" s="24"/>
      <c r="BT496" s="25"/>
    </row>
    <row r="497" spans="1:72" s="22" customFormat="1" ht="184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2"/>
      <c r="AL497" s="21"/>
      <c r="AM497" s="21"/>
      <c r="AN497" s="21"/>
      <c r="AO497" s="21"/>
      <c r="AP497" s="21"/>
      <c r="AQ497" s="21"/>
      <c r="AR497" s="21"/>
      <c r="AS497" s="182"/>
      <c r="AT497" s="21"/>
      <c r="AU497" s="182"/>
      <c r="AV497" s="21"/>
      <c r="AW497" s="21"/>
      <c r="AX497" s="21"/>
      <c r="AY497" s="21"/>
      <c r="AZ497" s="21"/>
      <c r="BA497" s="20"/>
      <c r="BB497" s="23"/>
      <c r="BC497" s="194"/>
      <c r="BD497" s="20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184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2"/>
      <c r="AL498" s="21"/>
      <c r="AM498" s="21"/>
      <c r="AN498" s="21"/>
      <c r="AO498" s="21"/>
      <c r="AP498" s="21"/>
      <c r="AQ498" s="21"/>
      <c r="AR498" s="21"/>
      <c r="AS498" s="182"/>
      <c r="AT498" s="21"/>
      <c r="AU498" s="182"/>
      <c r="AV498" s="21"/>
      <c r="AW498" s="21"/>
      <c r="AX498" s="21"/>
      <c r="AY498" s="21"/>
      <c r="AZ498" s="21"/>
      <c r="BA498" s="20"/>
      <c r="BB498" s="23"/>
      <c r="BC498" s="185"/>
      <c r="BD498" s="186"/>
      <c r="BE498" s="20"/>
      <c r="BF498" s="21"/>
      <c r="BG498" s="21"/>
      <c r="BH498" s="21"/>
      <c r="BI498" s="21"/>
      <c r="BJ498" s="21"/>
      <c r="BK498" s="21"/>
      <c r="BL498" s="21"/>
      <c r="BM498" s="196"/>
      <c r="BN498" s="24"/>
      <c r="BO498" s="21"/>
      <c r="BP498" s="21"/>
      <c r="BQ498" s="23"/>
      <c r="BR498" s="23"/>
      <c r="BS498" s="24"/>
      <c r="BT498" s="25"/>
    </row>
    <row r="499" spans="1:72" s="22" customFormat="1" ht="189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63"/>
      <c r="O499" s="63"/>
      <c r="P499" s="63"/>
      <c r="Q499" s="63"/>
      <c r="R499" s="63"/>
      <c r="S499" s="63"/>
      <c r="T499" s="63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2"/>
      <c r="AL499" s="21"/>
      <c r="AM499" s="21"/>
      <c r="AN499" s="21"/>
      <c r="AO499" s="21"/>
      <c r="AP499" s="21"/>
      <c r="AQ499" s="21"/>
      <c r="AR499" s="21"/>
      <c r="AS499" s="182"/>
      <c r="AT499" s="21"/>
      <c r="AU499" s="182"/>
      <c r="AV499" s="21"/>
      <c r="AW499" s="21"/>
      <c r="AX499" s="21"/>
      <c r="AY499" s="21"/>
      <c r="AZ499" s="21"/>
      <c r="BA499" s="20"/>
      <c r="BB499" s="23"/>
      <c r="BC499" s="185"/>
      <c r="BD499" s="186"/>
      <c r="BE499" s="20"/>
      <c r="BF499" s="21"/>
      <c r="BG499" s="21"/>
      <c r="BH499" s="21"/>
      <c r="BI499" s="21"/>
      <c r="BJ499" s="21"/>
      <c r="BK499" s="21"/>
      <c r="BL499" s="21"/>
      <c r="BM499" s="196"/>
      <c r="BN499" s="24"/>
      <c r="BO499" s="21"/>
      <c r="BP499" s="21"/>
      <c r="BQ499" s="23"/>
      <c r="BR499" s="23"/>
      <c r="BS499" s="24"/>
      <c r="BT499" s="25"/>
    </row>
    <row r="500" spans="1:72" s="22" customFormat="1" ht="184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2"/>
      <c r="AL500" s="21"/>
      <c r="AM500" s="21"/>
      <c r="AN500" s="21"/>
      <c r="AO500" s="21"/>
      <c r="AP500" s="21"/>
      <c r="AQ500" s="21"/>
      <c r="AR500" s="21"/>
      <c r="AS500" s="182"/>
      <c r="AT500" s="21"/>
      <c r="AU500" s="182"/>
      <c r="AV500" s="21"/>
      <c r="AW500" s="21"/>
      <c r="AX500" s="21"/>
      <c r="AY500" s="21"/>
      <c r="AZ500" s="21"/>
      <c r="BA500" s="20"/>
      <c r="BB500" s="23"/>
      <c r="BC500" s="194"/>
      <c r="BD500" s="20"/>
      <c r="BE500" s="20"/>
      <c r="BF500" s="21"/>
      <c r="BG500" s="21"/>
      <c r="BH500" s="21"/>
      <c r="BI500" s="20"/>
      <c r="BJ500" s="23"/>
      <c r="BK500" s="23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184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2"/>
      <c r="AL501" s="21"/>
      <c r="AM501" s="21"/>
      <c r="AN501" s="21"/>
      <c r="AO501" s="21"/>
      <c r="AP501" s="21"/>
      <c r="AQ501" s="21"/>
      <c r="AR501" s="21"/>
      <c r="AS501" s="182"/>
      <c r="AT501" s="21"/>
      <c r="AU501" s="182"/>
      <c r="AV501" s="21"/>
      <c r="AW501" s="21"/>
      <c r="AX501" s="21"/>
      <c r="AY501" s="21"/>
      <c r="AZ501" s="21"/>
      <c r="BA501" s="20"/>
      <c r="BB501" s="23"/>
      <c r="BC501" s="187"/>
      <c r="BD501" s="186"/>
      <c r="BE501" s="20"/>
      <c r="BF501" s="21"/>
      <c r="BG501" s="21"/>
      <c r="BH501" s="21"/>
      <c r="BI501" s="20"/>
      <c r="BJ501" s="23"/>
      <c r="BK501" s="23"/>
      <c r="BL501" s="21"/>
      <c r="BM501" s="196"/>
      <c r="BN501" s="24"/>
      <c r="BO501" s="21"/>
      <c r="BP501" s="21"/>
      <c r="BQ501" s="23"/>
      <c r="BR501" s="23"/>
      <c r="BS501" s="24"/>
      <c r="BT501" s="25"/>
    </row>
    <row r="502" spans="1:72" s="22" customFormat="1" ht="184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9"/>
      <c r="O502" s="29"/>
      <c r="P502" s="29"/>
      <c r="Q502" s="29"/>
      <c r="R502" s="29"/>
      <c r="S502" s="29"/>
      <c r="T502" s="29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2"/>
      <c r="AL502" s="21"/>
      <c r="AM502" s="21"/>
      <c r="AN502" s="21"/>
      <c r="AO502" s="21"/>
      <c r="AP502" s="21"/>
      <c r="AQ502" s="21"/>
      <c r="AR502" s="21"/>
      <c r="AS502" s="182"/>
      <c r="AT502" s="21"/>
      <c r="AU502" s="182"/>
      <c r="AV502" s="21"/>
      <c r="AW502" s="21"/>
      <c r="AX502" s="21"/>
      <c r="AY502" s="21"/>
      <c r="AZ502" s="21"/>
      <c r="BA502" s="20"/>
      <c r="BB502" s="23"/>
      <c r="BC502" s="194"/>
      <c r="BD502" s="29"/>
      <c r="BE502" s="29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184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9"/>
      <c r="O503" s="29"/>
      <c r="P503" s="29"/>
      <c r="Q503" s="29"/>
      <c r="R503" s="29"/>
      <c r="S503" s="29"/>
      <c r="T503" s="29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182"/>
      <c r="AL503" s="21"/>
      <c r="AM503" s="21"/>
      <c r="AN503" s="21"/>
      <c r="AO503" s="21"/>
      <c r="AP503" s="21"/>
      <c r="AQ503" s="21"/>
      <c r="AR503" s="21"/>
      <c r="AS503" s="182"/>
      <c r="AT503" s="21"/>
      <c r="AU503" s="182"/>
      <c r="AV503" s="21"/>
      <c r="AW503" s="21"/>
      <c r="AX503" s="21"/>
      <c r="AY503" s="21"/>
      <c r="AZ503" s="21"/>
      <c r="BA503" s="20"/>
      <c r="BB503" s="23"/>
      <c r="BC503" s="194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184.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9"/>
      <c r="O504" s="29"/>
      <c r="P504" s="29"/>
      <c r="Q504" s="29"/>
      <c r="R504" s="29"/>
      <c r="S504" s="29"/>
      <c r="T504" s="29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2"/>
      <c r="AL504" s="21"/>
      <c r="AM504" s="21"/>
      <c r="AN504" s="21"/>
      <c r="AO504" s="21"/>
      <c r="AP504" s="21"/>
      <c r="AQ504" s="21"/>
      <c r="AR504" s="21"/>
      <c r="AS504" s="182"/>
      <c r="AT504" s="21"/>
      <c r="AU504" s="182"/>
      <c r="AV504" s="21"/>
      <c r="AW504" s="21"/>
      <c r="AX504" s="21"/>
      <c r="AY504" s="21"/>
      <c r="AZ504" s="21"/>
      <c r="BA504" s="20"/>
      <c r="BB504" s="23"/>
      <c r="BC504" s="194"/>
      <c r="BD504" s="29"/>
      <c r="BE504" s="29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184.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9"/>
      <c r="O505" s="29"/>
      <c r="P505" s="29"/>
      <c r="Q505" s="29"/>
      <c r="R505" s="29"/>
      <c r="S505" s="29"/>
      <c r="T505" s="29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2"/>
      <c r="AL505" s="21"/>
      <c r="AM505" s="21"/>
      <c r="AN505" s="21"/>
      <c r="AO505" s="21"/>
      <c r="AP505" s="21"/>
      <c r="AQ505" s="21"/>
      <c r="AR505" s="21"/>
      <c r="AS505" s="182"/>
      <c r="AT505" s="21"/>
      <c r="AU505" s="182"/>
      <c r="AV505" s="21"/>
      <c r="AW505" s="21"/>
      <c r="AX505" s="21"/>
      <c r="AY505" s="21"/>
      <c r="AZ505" s="21"/>
      <c r="BA505" s="20"/>
      <c r="BB505" s="23"/>
      <c r="BC505" s="194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212.2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3"/>
      <c r="O506" s="23"/>
      <c r="P506" s="23"/>
      <c r="Q506" s="23"/>
      <c r="R506" s="23"/>
      <c r="S506" s="23"/>
      <c r="T506" s="23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194"/>
      <c r="BD506" s="23"/>
      <c r="BE506" s="23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0"/>
      <c r="P507" s="23"/>
      <c r="Q507" s="23"/>
      <c r="R507" s="23"/>
      <c r="S507" s="23"/>
      <c r="T507" s="23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194"/>
      <c r="BD507" s="23"/>
      <c r="BE507" s="23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186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194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182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22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194"/>
      <c r="BD509" s="23"/>
      <c r="BE509" s="23"/>
      <c r="BF509" s="21"/>
      <c r="BG509" s="21"/>
      <c r="BH509" s="21"/>
      <c r="BI509" s="21"/>
      <c r="BJ509" s="21"/>
      <c r="BK509" s="20"/>
      <c r="BL509" s="23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222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0"/>
      <c r="O510" s="20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182"/>
      <c r="BD510" s="2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222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0"/>
      <c r="O511" s="20"/>
      <c r="P511" s="23"/>
      <c r="Q511" s="23"/>
      <c r="R511" s="23"/>
      <c r="S511" s="23"/>
      <c r="T511" s="23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182"/>
      <c r="BD511" s="2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257.2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3"/>
      <c r="O512" s="20"/>
      <c r="P512" s="23"/>
      <c r="Q512" s="23"/>
      <c r="R512" s="23"/>
      <c r="S512" s="23"/>
      <c r="T512" s="23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194"/>
      <c r="BD512" s="23"/>
      <c r="BE512" s="23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82.2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194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182"/>
      <c r="BD513" s="21"/>
      <c r="BE513" s="21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29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9"/>
      <c r="O514" s="29"/>
      <c r="P514" s="29"/>
      <c r="Q514" s="29"/>
      <c r="R514" s="29"/>
      <c r="S514" s="29"/>
      <c r="T514" s="29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182"/>
      <c r="BD514" s="2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409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3"/>
      <c r="O515" s="20"/>
      <c r="P515" s="23"/>
      <c r="Q515" s="23"/>
      <c r="R515" s="23"/>
      <c r="S515" s="23"/>
      <c r="T515" s="23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0"/>
      <c r="AH515" s="23"/>
      <c r="AI515" s="23"/>
      <c r="AJ515" s="23"/>
      <c r="AK515" s="194"/>
      <c r="AL515" s="23"/>
      <c r="AM515" s="23"/>
      <c r="AN515" s="21"/>
      <c r="AO515" s="21"/>
      <c r="AP515" s="21"/>
      <c r="AQ515" s="21"/>
      <c r="AR515" s="21"/>
      <c r="AS515" s="194"/>
      <c r="AT515" s="23"/>
      <c r="AU515" s="194"/>
      <c r="AV515" s="23"/>
      <c r="AW515" s="21"/>
      <c r="AX515" s="21"/>
      <c r="AY515" s="21"/>
      <c r="AZ515" s="21"/>
      <c r="BA515" s="20"/>
      <c r="BB515" s="23"/>
      <c r="BC515" s="194"/>
      <c r="BD515" s="23"/>
      <c r="BE515" s="23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41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8"/>
      <c r="O516" s="18"/>
      <c r="P516" s="28"/>
      <c r="Q516" s="28"/>
      <c r="R516" s="28"/>
      <c r="S516" s="28"/>
      <c r="T516" s="28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0"/>
      <c r="AJ516" s="23"/>
      <c r="AK516" s="23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0"/>
      <c r="BB516" s="23"/>
      <c r="BC516" s="194"/>
      <c r="BD516" s="23"/>
      <c r="BE516" s="23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41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194"/>
      <c r="N517" s="28"/>
      <c r="O517" s="18"/>
      <c r="P517" s="28"/>
      <c r="Q517" s="28"/>
      <c r="R517" s="28"/>
      <c r="S517" s="28"/>
      <c r="T517" s="28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0"/>
      <c r="AJ517" s="23"/>
      <c r="AK517" s="23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0"/>
      <c r="BB517" s="23"/>
      <c r="BC517" s="194"/>
      <c r="BD517" s="23"/>
      <c r="BE517" s="23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141.7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194"/>
      <c r="N518" s="23"/>
      <c r="O518" s="23"/>
      <c r="P518" s="23"/>
      <c r="Q518" s="23"/>
      <c r="R518" s="23"/>
      <c r="S518" s="23"/>
      <c r="T518" s="28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0"/>
      <c r="AJ518" s="23"/>
      <c r="AK518" s="23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0"/>
      <c r="BB518" s="23"/>
      <c r="BC518" s="194"/>
      <c r="BD518" s="23"/>
      <c r="BE518" s="23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141.7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194"/>
      <c r="N519" s="28"/>
      <c r="O519" s="18"/>
      <c r="P519" s="28"/>
      <c r="Q519" s="28"/>
      <c r="R519" s="28"/>
      <c r="S519" s="28"/>
      <c r="T519" s="28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0"/>
      <c r="AJ519" s="23"/>
      <c r="AK519" s="23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0"/>
      <c r="BB519" s="23"/>
      <c r="BC519" s="194"/>
      <c r="BD519" s="23"/>
      <c r="BE519" s="23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41.7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194"/>
      <c r="N520" s="28"/>
      <c r="O520" s="18"/>
      <c r="P520" s="28"/>
      <c r="Q520" s="28"/>
      <c r="R520" s="28"/>
      <c r="S520" s="28"/>
      <c r="T520" s="28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0"/>
      <c r="AJ520" s="23"/>
      <c r="AK520" s="23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0"/>
      <c r="BB520" s="23"/>
      <c r="BC520" s="194"/>
      <c r="BD520" s="23"/>
      <c r="BE520" s="23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201.7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3"/>
      <c r="O521" s="20"/>
      <c r="P521" s="23"/>
      <c r="Q521" s="23"/>
      <c r="R521" s="23"/>
      <c r="S521" s="23"/>
      <c r="T521" s="23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194"/>
      <c r="BD521" s="23"/>
      <c r="BE521" s="23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201.7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194"/>
      <c r="N522" s="28"/>
      <c r="O522" s="18"/>
      <c r="P522" s="28"/>
      <c r="Q522" s="28"/>
      <c r="R522" s="28"/>
      <c r="S522" s="28"/>
      <c r="T522" s="28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182"/>
      <c r="BD522" s="2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201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3"/>
      <c r="O523" s="20"/>
      <c r="P523" s="23"/>
      <c r="Q523" s="23"/>
      <c r="R523" s="23"/>
      <c r="S523" s="23"/>
      <c r="T523" s="23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194"/>
      <c r="BD523" s="23"/>
      <c r="BE523" s="23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201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194"/>
      <c r="N524" s="28"/>
      <c r="O524" s="18"/>
      <c r="P524" s="28"/>
      <c r="Q524" s="28"/>
      <c r="R524" s="28"/>
      <c r="S524" s="28"/>
      <c r="T524" s="28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182"/>
      <c r="BD524" s="2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409.6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3"/>
      <c r="O525" s="20"/>
      <c r="P525" s="20"/>
      <c r="Q525" s="20"/>
      <c r="R525" s="20"/>
      <c r="S525" s="20"/>
      <c r="T525" s="23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182"/>
      <c r="BD525" s="2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201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3"/>
      <c r="O526" s="20"/>
      <c r="P526" s="20"/>
      <c r="Q526" s="20"/>
      <c r="R526" s="20"/>
      <c r="S526" s="20"/>
      <c r="T526" s="23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182"/>
      <c r="BD526" s="2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201.7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3"/>
      <c r="O527" s="20"/>
      <c r="P527" s="23"/>
      <c r="Q527" s="23"/>
      <c r="R527" s="23"/>
      <c r="S527" s="23"/>
      <c r="T527" s="23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0"/>
      <c r="AJ527" s="23"/>
      <c r="AK527" s="23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0"/>
      <c r="BB527" s="23"/>
      <c r="BC527" s="194"/>
      <c r="BD527" s="23"/>
      <c r="BE527" s="23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201.7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3"/>
      <c r="O528" s="20"/>
      <c r="P528" s="28"/>
      <c r="Q528" s="28"/>
      <c r="R528" s="28"/>
      <c r="S528" s="28"/>
      <c r="T528" s="28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182"/>
      <c r="BD528" s="2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201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3"/>
      <c r="O529" s="20"/>
      <c r="P529" s="20"/>
      <c r="Q529" s="20"/>
      <c r="R529" s="20"/>
      <c r="S529" s="20"/>
      <c r="T529" s="23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182"/>
      <c r="BD529" s="2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201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194"/>
      <c r="N530" s="28"/>
      <c r="O530" s="18"/>
      <c r="P530" s="28"/>
      <c r="Q530" s="28"/>
      <c r="R530" s="28"/>
      <c r="S530" s="28"/>
      <c r="T530" s="28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182"/>
      <c r="BD530" s="2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259.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9"/>
      <c r="O531" s="29"/>
      <c r="P531" s="29"/>
      <c r="Q531" s="29"/>
      <c r="R531" s="29"/>
      <c r="S531" s="29"/>
      <c r="T531" s="29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194"/>
      <c r="BD531" s="29"/>
      <c r="BE531" s="29"/>
      <c r="BF531" s="21"/>
      <c r="BG531" s="21"/>
      <c r="BH531" s="21"/>
      <c r="BI531" s="20"/>
      <c r="BJ531" s="63"/>
      <c r="BK531" s="29"/>
      <c r="BL531" s="21"/>
      <c r="BM531" s="196"/>
      <c r="BN531" s="24"/>
      <c r="BO531" s="21"/>
      <c r="BP531" s="21"/>
      <c r="BQ531" s="23"/>
      <c r="BR531" s="23"/>
      <c r="BS531" s="24"/>
      <c r="BT531" s="25"/>
    </row>
    <row r="532" spans="1:72" s="22" customFormat="1" ht="244.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9"/>
      <c r="Q532" s="29"/>
      <c r="R532" s="29"/>
      <c r="S532" s="29"/>
      <c r="T532" s="29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194"/>
      <c r="BD532" s="188"/>
      <c r="BE532" s="29"/>
      <c r="BF532" s="21"/>
      <c r="BG532" s="21"/>
      <c r="BH532" s="21"/>
      <c r="BI532" s="20"/>
      <c r="BJ532" s="63"/>
      <c r="BK532" s="29"/>
      <c r="BL532" s="21"/>
      <c r="BM532" s="196"/>
      <c r="BN532" s="24"/>
      <c r="BO532" s="21"/>
      <c r="BP532" s="21"/>
      <c r="BQ532" s="23"/>
      <c r="BR532" s="23"/>
      <c r="BS532" s="24"/>
      <c r="BT532" s="25"/>
    </row>
    <row r="533" spans="1:72" s="22" customFormat="1" ht="219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63"/>
      <c r="O533" s="63"/>
      <c r="P533" s="63"/>
      <c r="Q533" s="63"/>
      <c r="R533" s="63"/>
      <c r="S533" s="63"/>
      <c r="T533" s="63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187"/>
      <c r="BD533" s="189"/>
      <c r="BE533" s="190"/>
      <c r="BF533" s="21"/>
      <c r="BG533" s="21"/>
      <c r="BH533" s="21"/>
      <c r="BI533" s="21"/>
      <c r="BJ533" s="21"/>
      <c r="BK533" s="21"/>
      <c r="BL533" s="21"/>
      <c r="BM533" s="196"/>
      <c r="BN533" s="24"/>
      <c r="BO533" s="21"/>
      <c r="BP533" s="21"/>
      <c r="BQ533" s="23"/>
      <c r="BR533" s="23"/>
      <c r="BS533" s="24"/>
      <c r="BT533" s="25"/>
    </row>
    <row r="534" spans="1:72" s="22" customFormat="1" ht="219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194"/>
      <c r="BD534" s="29"/>
      <c r="BE534" s="29"/>
      <c r="BF534" s="21"/>
      <c r="BG534" s="21"/>
      <c r="BH534" s="21"/>
      <c r="BI534" s="21"/>
      <c r="BJ534" s="21"/>
      <c r="BK534" s="21"/>
      <c r="BL534" s="21"/>
      <c r="BM534" s="196"/>
      <c r="BN534" s="24"/>
      <c r="BO534" s="21"/>
      <c r="BP534" s="21"/>
      <c r="BQ534" s="23"/>
      <c r="BR534" s="23"/>
      <c r="BS534" s="24"/>
      <c r="BT534" s="25"/>
    </row>
    <row r="535" spans="1:72" s="22" customFormat="1" ht="219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9"/>
      <c r="O535" s="29"/>
      <c r="P535" s="29"/>
      <c r="Q535" s="29"/>
      <c r="R535" s="29"/>
      <c r="S535" s="29"/>
      <c r="T535" s="29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187"/>
      <c r="BD535" s="189"/>
      <c r="BE535" s="190"/>
      <c r="BF535" s="21"/>
      <c r="BG535" s="21"/>
      <c r="BH535" s="21"/>
      <c r="BI535" s="21"/>
      <c r="BJ535" s="21"/>
      <c r="BK535" s="21"/>
      <c r="BL535" s="21"/>
      <c r="BM535" s="196"/>
      <c r="BN535" s="24"/>
      <c r="BO535" s="21"/>
      <c r="BP535" s="21"/>
      <c r="BQ535" s="23"/>
      <c r="BR535" s="23"/>
      <c r="BS535" s="24"/>
      <c r="BT535" s="25"/>
    </row>
    <row r="536" spans="1:72" s="22" customFormat="1" ht="409.6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9"/>
      <c r="O536" s="29"/>
      <c r="P536" s="29"/>
      <c r="Q536" s="29"/>
      <c r="R536" s="29"/>
      <c r="S536" s="29"/>
      <c r="T536" s="29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194"/>
      <c r="BD536" s="29"/>
      <c r="BE536" s="20"/>
      <c r="BF536" s="21"/>
      <c r="BG536" s="21"/>
      <c r="BH536" s="21"/>
      <c r="BI536" s="21"/>
      <c r="BJ536" s="21"/>
      <c r="BK536" s="21"/>
      <c r="BL536" s="21"/>
      <c r="BM536" s="196"/>
      <c r="BN536" s="24"/>
      <c r="BO536" s="21"/>
      <c r="BP536" s="21"/>
      <c r="BQ536" s="23"/>
      <c r="BR536" s="23"/>
      <c r="BS536" s="24"/>
      <c r="BT536" s="25"/>
    </row>
    <row r="537" spans="1:72" s="22" customFormat="1" ht="409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9"/>
      <c r="O537" s="29"/>
      <c r="P537" s="29"/>
      <c r="Q537" s="29"/>
      <c r="R537" s="29"/>
      <c r="S537" s="29"/>
      <c r="T537" s="29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0"/>
      <c r="AH537" s="29"/>
      <c r="AI537" s="29"/>
      <c r="AJ537" s="21"/>
      <c r="AK537" s="194"/>
      <c r="AL537" s="29"/>
      <c r="AM537" s="29"/>
      <c r="AN537" s="21"/>
      <c r="AO537" s="21"/>
      <c r="AP537" s="21"/>
      <c r="AQ537" s="21"/>
      <c r="AR537" s="21"/>
      <c r="AS537" s="194"/>
      <c r="AT537" s="29"/>
      <c r="AU537" s="194"/>
      <c r="AV537" s="29"/>
      <c r="AW537" s="21"/>
      <c r="AX537" s="21"/>
      <c r="AY537" s="21"/>
      <c r="AZ537" s="21"/>
      <c r="BA537" s="21"/>
      <c r="BB537" s="21"/>
      <c r="BC537" s="194"/>
      <c r="BD537" s="29"/>
      <c r="BE537" s="29"/>
      <c r="BF537" s="21"/>
      <c r="BG537" s="21"/>
      <c r="BH537" s="21"/>
      <c r="BI537" s="21"/>
      <c r="BJ537" s="21"/>
      <c r="BK537" s="21"/>
      <c r="BL537" s="21"/>
      <c r="BM537" s="196"/>
      <c r="BN537" s="24"/>
      <c r="BO537" s="21"/>
      <c r="BP537" s="21"/>
      <c r="BQ537" s="23"/>
      <c r="BR537" s="23"/>
      <c r="BS537" s="24"/>
      <c r="BT537" s="25"/>
    </row>
    <row r="538" spans="1:72" s="22" customFormat="1" ht="137.2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9"/>
      <c r="O538" s="29"/>
      <c r="P538" s="29"/>
      <c r="Q538" s="29"/>
      <c r="R538" s="29"/>
      <c r="S538" s="29"/>
      <c r="T538" s="29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187"/>
      <c r="BD538" s="189"/>
      <c r="BE538" s="190"/>
      <c r="BF538" s="21"/>
      <c r="BG538" s="21"/>
      <c r="BH538" s="21"/>
      <c r="BI538" s="21"/>
      <c r="BJ538" s="21"/>
      <c r="BK538" s="21"/>
      <c r="BL538" s="21"/>
      <c r="BM538" s="196"/>
      <c r="BN538" s="24"/>
      <c r="BO538" s="21"/>
      <c r="BP538" s="21"/>
      <c r="BQ538" s="23"/>
      <c r="BR538" s="23"/>
      <c r="BS538" s="24"/>
      <c r="BT538" s="25"/>
    </row>
    <row r="539" spans="1:72" s="22" customFormat="1" ht="137.2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9"/>
      <c r="O539" s="29"/>
      <c r="P539" s="29"/>
      <c r="Q539" s="29"/>
      <c r="R539" s="29"/>
      <c r="S539" s="29"/>
      <c r="T539" s="29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187"/>
      <c r="BD539" s="189"/>
      <c r="BE539" s="190"/>
      <c r="BF539" s="21"/>
      <c r="BG539" s="21"/>
      <c r="BH539" s="21"/>
      <c r="BI539" s="21"/>
      <c r="BJ539" s="21"/>
      <c r="BK539" s="21"/>
      <c r="BL539" s="21"/>
      <c r="BM539" s="196"/>
      <c r="BN539" s="24"/>
      <c r="BO539" s="21"/>
      <c r="BP539" s="21"/>
      <c r="BQ539" s="23"/>
      <c r="BR539" s="23"/>
      <c r="BS539" s="24"/>
      <c r="BT539" s="25"/>
    </row>
    <row r="540" spans="1:72" s="22" customFormat="1" ht="137.2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9"/>
      <c r="O540" s="29"/>
      <c r="P540" s="29"/>
      <c r="Q540" s="29"/>
      <c r="R540" s="29"/>
      <c r="S540" s="29"/>
      <c r="T540" s="29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187"/>
      <c r="BD540" s="189"/>
      <c r="BE540" s="190"/>
      <c r="BF540" s="21"/>
      <c r="BG540" s="21"/>
      <c r="BH540" s="21"/>
      <c r="BI540" s="21"/>
      <c r="BJ540" s="21"/>
      <c r="BK540" s="21"/>
      <c r="BL540" s="21"/>
      <c r="BM540" s="196"/>
      <c r="BN540" s="24"/>
      <c r="BO540" s="21"/>
      <c r="BP540" s="21"/>
      <c r="BQ540" s="23"/>
      <c r="BR540" s="23"/>
      <c r="BS540" s="24"/>
      <c r="BT540" s="25"/>
    </row>
    <row r="541" spans="1:72" s="22" customFormat="1" ht="137.2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9"/>
      <c r="O541" s="29"/>
      <c r="P541" s="29"/>
      <c r="Q541" s="29"/>
      <c r="R541" s="29"/>
      <c r="S541" s="29"/>
      <c r="T541" s="29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187"/>
      <c r="BD541" s="189"/>
      <c r="BE541" s="190"/>
      <c r="BF541" s="21"/>
      <c r="BG541" s="21"/>
      <c r="BH541" s="21"/>
      <c r="BI541" s="21"/>
      <c r="BJ541" s="21"/>
      <c r="BK541" s="21"/>
      <c r="BL541" s="21"/>
      <c r="BM541" s="196"/>
      <c r="BN541" s="24"/>
      <c r="BO541" s="21"/>
      <c r="BP541" s="21"/>
      <c r="BQ541" s="23"/>
      <c r="BR541" s="23"/>
      <c r="BS541" s="24"/>
      <c r="BT541" s="25"/>
    </row>
    <row r="542" spans="1:72" s="22" customFormat="1" ht="137.2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9"/>
      <c r="O542" s="29"/>
      <c r="P542" s="29"/>
      <c r="Q542" s="29"/>
      <c r="R542" s="29"/>
      <c r="S542" s="29"/>
      <c r="T542" s="29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187"/>
      <c r="BD542" s="189"/>
      <c r="BE542" s="190"/>
      <c r="BF542" s="21"/>
      <c r="BG542" s="21"/>
      <c r="BH542" s="21"/>
      <c r="BI542" s="21"/>
      <c r="BJ542" s="21"/>
      <c r="BK542" s="21"/>
      <c r="BL542" s="21"/>
      <c r="BM542" s="196"/>
      <c r="BN542" s="24"/>
      <c r="BO542" s="21"/>
      <c r="BP542" s="21"/>
      <c r="BQ542" s="23"/>
      <c r="BR542" s="23"/>
      <c r="BS542" s="24"/>
      <c r="BT542" s="25"/>
    </row>
    <row r="543" spans="1:72" s="22" customFormat="1" ht="291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9"/>
      <c r="O543" s="29"/>
      <c r="P543" s="29"/>
      <c r="Q543" s="29"/>
      <c r="R543" s="29"/>
      <c r="S543" s="29"/>
      <c r="T543" s="29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0"/>
      <c r="BB543" s="21"/>
      <c r="BC543" s="194"/>
      <c r="BD543" s="29"/>
      <c r="BE543" s="20"/>
      <c r="BF543" s="23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291.7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9"/>
      <c r="O544" s="29"/>
      <c r="P544" s="29"/>
      <c r="Q544" s="29"/>
      <c r="R544" s="29"/>
      <c r="S544" s="29"/>
      <c r="T544" s="29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0"/>
      <c r="BB544" s="21"/>
      <c r="BC544" s="194"/>
      <c r="BD544" s="183"/>
      <c r="BE544" s="20"/>
      <c r="BF544" s="23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4" s="22" customFormat="1" ht="197.2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3"/>
      <c r="O545" s="23"/>
      <c r="P545" s="23"/>
      <c r="Q545" s="23"/>
      <c r="R545" s="23"/>
      <c r="S545" s="23"/>
      <c r="T545" s="20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194"/>
      <c r="BD545" s="20"/>
      <c r="BE545" s="20"/>
      <c r="BF545" s="21"/>
      <c r="BG545" s="21"/>
      <c r="BH545" s="21"/>
      <c r="BI545" s="21"/>
      <c r="BJ545" s="21"/>
      <c r="BK545" s="21"/>
      <c r="BL545" s="21"/>
      <c r="BM545" s="196"/>
      <c r="BN545" s="24"/>
      <c r="BO545" s="21"/>
      <c r="BP545" s="21"/>
      <c r="BQ545" s="23"/>
      <c r="BR545" s="23"/>
      <c r="BS545" s="24"/>
      <c r="BT545" s="25"/>
    </row>
    <row r="546" spans="1:74" s="22" customFormat="1" ht="197.2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3"/>
      <c r="O546" s="23"/>
      <c r="P546" s="23"/>
      <c r="Q546" s="23"/>
      <c r="R546" s="23"/>
      <c r="S546" s="23"/>
      <c r="T546" s="20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185"/>
      <c r="BD546" s="190"/>
      <c r="BE546" s="190"/>
      <c r="BF546" s="21"/>
      <c r="BG546" s="21"/>
      <c r="BH546" s="21"/>
      <c r="BI546" s="21"/>
      <c r="BJ546" s="21"/>
      <c r="BK546" s="21"/>
      <c r="BL546" s="21"/>
      <c r="BM546" s="196"/>
      <c r="BN546" s="24"/>
      <c r="BO546" s="21"/>
      <c r="BP546" s="21"/>
      <c r="BQ546" s="23"/>
      <c r="BR546" s="23"/>
      <c r="BS546" s="24"/>
      <c r="BT546" s="25"/>
    </row>
    <row r="547" spans="1:74" s="22" customFormat="1" ht="27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191"/>
      <c r="O547" s="191"/>
      <c r="P547" s="191"/>
      <c r="Q547" s="191"/>
      <c r="R547" s="191"/>
      <c r="S547" s="191"/>
      <c r="T547" s="19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194"/>
      <c r="BD547" s="63"/>
      <c r="BE547" s="63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4" s="22" customFormat="1" ht="171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3"/>
      <c r="O548" s="23"/>
      <c r="P548" s="23"/>
      <c r="Q548" s="23"/>
      <c r="R548" s="23"/>
      <c r="S548" s="23"/>
      <c r="T548" s="23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194"/>
      <c r="BD548" s="23"/>
      <c r="BE548" s="23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4" s="22" customFormat="1" ht="129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3"/>
      <c r="O549" s="23"/>
      <c r="P549" s="23"/>
      <c r="Q549" s="23"/>
      <c r="R549" s="23"/>
      <c r="S549" s="23"/>
      <c r="T549" s="23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192"/>
      <c r="BD549" s="29"/>
      <c r="BE549" s="29"/>
      <c r="BF549" s="21"/>
      <c r="BG549" s="21"/>
      <c r="BH549" s="21"/>
      <c r="BI549" s="21"/>
      <c r="BJ549" s="21"/>
      <c r="BK549" s="21"/>
      <c r="BL549" s="21"/>
      <c r="BM549" s="196"/>
      <c r="BN549" s="24"/>
      <c r="BO549" s="21"/>
      <c r="BP549" s="21"/>
      <c r="BQ549" s="23"/>
      <c r="BR549" s="23"/>
      <c r="BS549" s="24"/>
      <c r="BT549" s="25"/>
    </row>
    <row r="550" spans="1:74" s="22" customFormat="1" ht="187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9"/>
      <c r="N550" s="29"/>
      <c r="O550" s="29"/>
      <c r="P550" s="29"/>
      <c r="Q550" s="29"/>
      <c r="R550" s="29"/>
      <c r="S550" s="29"/>
      <c r="T550" s="29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194"/>
      <c r="BD550" s="23"/>
      <c r="BE550" s="23"/>
      <c r="BF550" s="21"/>
      <c r="BG550" s="21"/>
      <c r="BH550" s="21"/>
      <c r="BI550" s="21"/>
      <c r="BJ550" s="21"/>
      <c r="BK550" s="21"/>
      <c r="BL550" s="23"/>
      <c r="BM550" s="21"/>
      <c r="BN550" s="24"/>
      <c r="BO550" s="21"/>
      <c r="BP550" s="21"/>
      <c r="BQ550" s="21"/>
      <c r="BR550" s="21"/>
      <c r="BS550" s="23"/>
      <c r="BT550" s="24"/>
      <c r="BU550" s="25"/>
      <c r="BV550" s="30"/>
    </row>
    <row r="551" spans="1:74" s="22" customFormat="1" ht="187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194"/>
      <c r="N551" s="28"/>
      <c r="O551" s="18"/>
      <c r="P551" s="28"/>
      <c r="Q551" s="28"/>
      <c r="R551" s="28"/>
      <c r="S551" s="28"/>
      <c r="T551" s="28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3"/>
      <c r="BM551" s="21"/>
      <c r="BN551" s="24"/>
      <c r="BO551" s="25"/>
      <c r="BP551" s="21"/>
      <c r="BQ551" s="21"/>
      <c r="BR551" s="21"/>
      <c r="BS551" s="23"/>
      <c r="BT551" s="24"/>
      <c r="BU551" s="25"/>
      <c r="BV551" s="30"/>
    </row>
    <row r="552" spans="1:74" s="22" customFormat="1" ht="409.6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3"/>
      <c r="O552" s="23"/>
      <c r="P552" s="23"/>
      <c r="Q552" s="23"/>
      <c r="R552" s="23"/>
      <c r="S552" s="23"/>
      <c r="T552" s="23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3"/>
      <c r="AU552" s="21"/>
      <c r="AV552" s="23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3"/>
      <c r="BM552" s="21"/>
      <c r="BN552" s="24"/>
      <c r="BO552" s="25"/>
      <c r="BP552" s="21"/>
      <c r="BQ552" s="21"/>
      <c r="BR552" s="21"/>
      <c r="BS552" s="23"/>
      <c r="BT552" s="24"/>
      <c r="BU552" s="25"/>
      <c r="BV552" s="30"/>
    </row>
    <row r="553" spans="1:74" s="22" customFormat="1" ht="409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3"/>
      <c r="O553" s="23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194"/>
      <c r="BD553" s="23"/>
      <c r="BE553" s="23"/>
      <c r="BF553" s="21"/>
      <c r="BG553" s="21"/>
      <c r="BH553" s="21"/>
      <c r="BI553" s="21"/>
      <c r="BJ553" s="21"/>
      <c r="BK553" s="21"/>
      <c r="BL553" s="23"/>
      <c r="BM553" s="21"/>
      <c r="BN553" s="24"/>
      <c r="BO553" s="25"/>
      <c r="BP553" s="21"/>
      <c r="BQ553" s="21"/>
      <c r="BR553" s="21"/>
      <c r="BS553" s="23"/>
      <c r="BT553" s="24"/>
      <c r="BU553" s="25"/>
      <c r="BV553" s="30"/>
    </row>
    <row r="554" spans="1:74" s="22" customFormat="1" ht="194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194"/>
      <c r="N554" s="28"/>
      <c r="O554" s="18"/>
      <c r="P554" s="28"/>
      <c r="Q554" s="28"/>
      <c r="R554" s="28"/>
      <c r="S554" s="28"/>
      <c r="T554" s="28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3"/>
      <c r="BM554" s="21"/>
      <c r="BN554" s="24"/>
      <c r="BO554" s="25"/>
      <c r="BP554" s="36"/>
      <c r="BQ554" s="36"/>
      <c r="BR554" s="36"/>
      <c r="BS554" s="40"/>
      <c r="BT554" s="26"/>
      <c r="BU554" s="36"/>
      <c r="BV554" s="30"/>
    </row>
    <row r="555" spans="1:74" s="22" customFormat="1" ht="219.7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4"/>
      <c r="BO555" s="25"/>
      <c r="BP555" s="36"/>
      <c r="BQ555" s="36"/>
      <c r="BR555" s="36"/>
      <c r="BS555" s="40"/>
      <c r="BT555" s="26"/>
      <c r="BU555" s="36"/>
      <c r="BV555" s="30"/>
    </row>
    <row r="556" spans="1:74" s="22" customFormat="1" ht="198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18"/>
      <c r="L556" s="20"/>
      <c r="M556" s="21"/>
      <c r="N556" s="183"/>
      <c r="O556" s="183"/>
      <c r="P556" s="183"/>
      <c r="Q556" s="183"/>
      <c r="R556" s="183"/>
      <c r="S556" s="183"/>
      <c r="T556" s="18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3"/>
      <c r="BM556" s="21"/>
      <c r="BN556" s="24"/>
      <c r="BO556" s="25"/>
      <c r="BP556" s="21"/>
      <c r="BQ556" s="21"/>
      <c r="BR556" s="21"/>
      <c r="BS556" s="23"/>
      <c r="BT556" s="24"/>
      <c r="BU556" s="25"/>
      <c r="BV556" s="30"/>
    </row>
    <row r="557" spans="1:74" s="22" customFormat="1" ht="198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18"/>
      <c r="L557" s="20"/>
      <c r="M557" s="21"/>
      <c r="N557" s="23"/>
      <c r="O557" s="23"/>
      <c r="P557" s="23"/>
      <c r="Q557" s="23"/>
      <c r="R557" s="23"/>
      <c r="S557" s="23"/>
      <c r="T557" s="23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3"/>
      <c r="BM557" s="21"/>
      <c r="BN557" s="24"/>
      <c r="BO557" s="25"/>
      <c r="BP557" s="21"/>
      <c r="BQ557" s="21"/>
      <c r="BR557" s="21"/>
      <c r="BS557" s="23"/>
      <c r="BT557" s="24"/>
      <c r="BU557" s="25"/>
      <c r="BV557" s="30"/>
    </row>
    <row r="558" spans="1:74" s="22" customFormat="1" ht="198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18"/>
      <c r="L558" s="20"/>
      <c r="M558" s="21"/>
      <c r="N558" s="28"/>
      <c r="O558" s="18"/>
      <c r="P558" s="28"/>
      <c r="Q558" s="28"/>
      <c r="R558" s="28"/>
      <c r="S558" s="28"/>
      <c r="T558" s="28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3"/>
      <c r="BM558" s="21"/>
      <c r="BN558" s="24"/>
      <c r="BO558" s="25"/>
      <c r="BP558" s="21"/>
      <c r="BQ558" s="21"/>
      <c r="BR558" s="21"/>
      <c r="BS558" s="23"/>
      <c r="BT558" s="24"/>
      <c r="BU558" s="25"/>
      <c r="BV558" s="30"/>
    </row>
    <row r="559" spans="1:74" s="22" customFormat="1" ht="146.2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18"/>
      <c r="L559" s="20"/>
      <c r="M559" s="21"/>
      <c r="N559" s="28"/>
      <c r="O559" s="18"/>
      <c r="P559" s="28"/>
      <c r="Q559" s="28"/>
      <c r="R559" s="28"/>
      <c r="S559" s="28"/>
      <c r="T559" s="28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3"/>
      <c r="BM559" s="21"/>
      <c r="BN559" s="24"/>
      <c r="BO559" s="25"/>
      <c r="BP559" s="21"/>
      <c r="BQ559" s="21"/>
      <c r="BR559" s="21"/>
      <c r="BS559" s="23"/>
      <c r="BT559" s="24"/>
      <c r="BU559" s="25"/>
      <c r="BV559" s="30"/>
    </row>
    <row r="560" spans="1:74" s="22" customFormat="1" ht="22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18"/>
      <c r="L560" s="20"/>
      <c r="M560" s="21"/>
      <c r="N560" s="28"/>
      <c r="O560" s="18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3"/>
      <c r="BM560" s="21"/>
      <c r="BN560" s="24"/>
      <c r="BO560" s="25"/>
      <c r="BP560" s="21"/>
      <c r="BQ560" s="21"/>
      <c r="BR560" s="21"/>
      <c r="BS560" s="23"/>
      <c r="BT560" s="24"/>
      <c r="BU560" s="25"/>
      <c r="BV560" s="30"/>
    </row>
    <row r="561" spans="1:74" s="22" customFormat="1" ht="154.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18"/>
      <c r="L561" s="20"/>
      <c r="M561" s="21"/>
      <c r="N561" s="28"/>
      <c r="O561" s="28"/>
      <c r="P561" s="28"/>
      <c r="Q561" s="28"/>
      <c r="R561" s="28"/>
      <c r="S561" s="28"/>
      <c r="T561" s="28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3"/>
      <c r="BM561" s="21"/>
      <c r="BN561" s="24"/>
      <c r="BO561" s="25"/>
      <c r="BP561" s="21"/>
      <c r="BQ561" s="21"/>
      <c r="BR561" s="21"/>
      <c r="BS561" s="23"/>
      <c r="BT561" s="24"/>
      <c r="BU561" s="25"/>
      <c r="BV561" s="30"/>
    </row>
    <row r="562" spans="1:74" s="22" customFormat="1" ht="154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18"/>
      <c r="L562" s="20"/>
      <c r="M562" s="21"/>
      <c r="N562" s="28"/>
      <c r="O562" s="18"/>
      <c r="P562" s="28"/>
      <c r="Q562" s="28"/>
      <c r="R562" s="28"/>
      <c r="S562" s="28"/>
      <c r="T562" s="28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3"/>
      <c r="BM562" s="21"/>
      <c r="BN562" s="24"/>
      <c r="BO562" s="25"/>
      <c r="BP562" s="36"/>
      <c r="BQ562" s="36"/>
      <c r="BR562" s="36"/>
      <c r="BS562" s="40"/>
      <c r="BT562" s="26"/>
      <c r="BU562" s="36"/>
      <c r="BV562" s="30"/>
    </row>
    <row r="563" spans="1:74" s="22" customFormat="1" ht="182.2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18"/>
      <c r="L563" s="20"/>
      <c r="M563" s="21"/>
      <c r="N563" s="23"/>
      <c r="O563" s="23"/>
      <c r="P563" s="23"/>
      <c r="Q563" s="23"/>
      <c r="R563" s="23"/>
      <c r="S563" s="23"/>
      <c r="T563" s="23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3"/>
      <c r="BL563" s="21"/>
      <c r="BM563" s="21"/>
      <c r="BN563" s="24"/>
      <c r="BO563" s="25"/>
      <c r="BP563" s="36"/>
      <c r="BQ563" s="36"/>
      <c r="BR563" s="36"/>
      <c r="BS563" s="40"/>
      <c r="BT563" s="26"/>
      <c r="BU563" s="36"/>
      <c r="BV563" s="30"/>
    </row>
    <row r="564" spans="1:74" s="22" customFormat="1" ht="182.2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18"/>
      <c r="L564" s="20"/>
      <c r="M564" s="21"/>
      <c r="N564" s="23"/>
      <c r="O564" s="23"/>
      <c r="P564" s="23"/>
      <c r="Q564" s="23"/>
      <c r="R564" s="23"/>
      <c r="S564" s="23"/>
      <c r="T564" s="28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4"/>
      <c r="BO564" s="25"/>
      <c r="BP564" s="36"/>
      <c r="BQ564" s="36"/>
      <c r="BR564" s="36"/>
      <c r="BS564" s="40"/>
      <c r="BT564" s="26"/>
      <c r="BU564" s="36"/>
      <c r="BV564" s="30"/>
    </row>
    <row r="565" spans="1:74" s="22" customFormat="1" ht="312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18"/>
      <c r="L565" s="20"/>
      <c r="M565" s="21"/>
      <c r="N565" s="28"/>
      <c r="O565" s="28"/>
      <c r="P565" s="28"/>
      <c r="Q565" s="28"/>
      <c r="R565" s="28"/>
      <c r="S565" s="28"/>
      <c r="T565" s="28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182"/>
      <c r="BD565" s="21"/>
      <c r="BE565" s="21"/>
      <c r="BF565" s="23"/>
      <c r="BG565" s="21"/>
      <c r="BH565" s="21"/>
      <c r="BI565" s="21"/>
      <c r="BJ565" s="21"/>
      <c r="BK565" s="23"/>
      <c r="BL565" s="21"/>
      <c r="BM565" s="21"/>
      <c r="BN565" s="24"/>
      <c r="BO565" s="25"/>
      <c r="BP565" s="26"/>
    </row>
    <row r="566" spans="1:74" s="22" customFormat="1" ht="174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18"/>
      <c r="L566" s="20"/>
      <c r="M566" s="21"/>
      <c r="N566" s="28"/>
      <c r="O566" s="18"/>
      <c r="P566" s="28"/>
      <c r="Q566" s="28"/>
      <c r="R566" s="28"/>
      <c r="S566" s="28"/>
      <c r="T566" s="28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3"/>
      <c r="BG566" s="21"/>
      <c r="BH566" s="21"/>
      <c r="BI566" s="21"/>
      <c r="BJ566" s="21"/>
      <c r="BK566" s="23"/>
      <c r="BL566" s="21"/>
      <c r="BM566" s="21"/>
      <c r="BN566" s="24"/>
      <c r="BO566" s="25"/>
      <c r="BP566" s="26"/>
    </row>
    <row r="567" spans="1:74" s="22" customFormat="1" ht="167.2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18"/>
      <c r="L567" s="20"/>
      <c r="M567" s="21"/>
      <c r="N567" s="23"/>
      <c r="O567" s="23"/>
      <c r="P567" s="23"/>
      <c r="Q567" s="23"/>
      <c r="R567" s="23"/>
      <c r="S567" s="23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182"/>
      <c r="BD567" s="21"/>
      <c r="BE567" s="21"/>
      <c r="BF567" s="23"/>
      <c r="BG567" s="21"/>
      <c r="BH567" s="21"/>
      <c r="BI567" s="21"/>
      <c r="BJ567" s="21"/>
      <c r="BK567" s="23"/>
      <c r="BL567" s="21"/>
      <c r="BM567" s="21"/>
      <c r="BN567" s="24"/>
      <c r="BO567" s="25"/>
      <c r="BP567" s="26"/>
    </row>
    <row r="568" spans="1:74" s="22" customFormat="1" ht="167.2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18"/>
      <c r="L568" s="20"/>
      <c r="M568" s="21"/>
      <c r="N568" s="23"/>
      <c r="O568" s="23"/>
      <c r="P568" s="23"/>
      <c r="Q568" s="23"/>
      <c r="R568" s="23"/>
      <c r="S568" s="23"/>
      <c r="T568" s="23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3"/>
      <c r="BG568" s="21"/>
      <c r="BH568" s="21"/>
      <c r="BI568" s="21"/>
      <c r="BJ568" s="21"/>
      <c r="BK568" s="23"/>
      <c r="BL568" s="21"/>
      <c r="BM568" s="21"/>
      <c r="BN568" s="24"/>
      <c r="BO568" s="25"/>
      <c r="BP568" s="26"/>
    </row>
    <row r="569" spans="1:74" s="22" customFormat="1" ht="167.2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18"/>
      <c r="L569" s="20"/>
      <c r="M569" s="21"/>
      <c r="N569" s="23"/>
      <c r="O569" s="23"/>
      <c r="P569" s="28"/>
      <c r="Q569" s="28"/>
      <c r="R569" s="28"/>
      <c r="S569" s="28"/>
      <c r="T569" s="28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3"/>
      <c r="BG569" s="21"/>
      <c r="BH569" s="21"/>
      <c r="BI569" s="21"/>
      <c r="BJ569" s="21"/>
      <c r="BK569" s="23"/>
      <c r="BL569" s="21"/>
      <c r="BM569" s="21"/>
      <c r="BN569" s="24"/>
      <c r="BO569" s="25"/>
      <c r="BP569" s="26"/>
    </row>
    <row r="570" spans="1:74" s="22" customFormat="1" ht="372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18"/>
      <c r="L570" s="20"/>
      <c r="M570" s="21"/>
      <c r="N570" s="18"/>
      <c r="O570" s="18"/>
      <c r="P570" s="18"/>
      <c r="Q570" s="18"/>
      <c r="R570" s="18"/>
      <c r="S570" s="18"/>
      <c r="T570" s="18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1"/>
      <c r="BR570" s="21"/>
    </row>
    <row r="571" spans="1:74" s="22" customFormat="1" ht="257.2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18"/>
      <c r="L571" s="20"/>
      <c r="M571" s="21"/>
      <c r="N571" s="18"/>
      <c r="O571" s="18"/>
      <c r="P571" s="27"/>
      <c r="Q571" s="27"/>
      <c r="R571" s="27"/>
      <c r="S571" s="27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1"/>
      <c r="BR571" s="21"/>
    </row>
    <row r="572" spans="1:74" s="22" customFormat="1" ht="254.2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18"/>
      <c r="L572" s="20"/>
      <c r="M572" s="21"/>
      <c r="N572" s="18"/>
      <c r="O572" s="18"/>
      <c r="P572" s="27"/>
      <c r="Q572" s="27"/>
      <c r="R572" s="27"/>
      <c r="S572" s="27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1"/>
      <c r="BR572" s="21"/>
    </row>
    <row r="573" spans="1:74" s="22" customFormat="1" ht="319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18"/>
      <c r="L573" s="20"/>
      <c r="M573" s="21"/>
      <c r="N573" s="23"/>
      <c r="O573" s="23"/>
      <c r="P573" s="23"/>
      <c r="Q573" s="23"/>
      <c r="R573" s="23"/>
      <c r="S573" s="23"/>
      <c r="T573" s="28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1"/>
      <c r="BR573" s="21"/>
    </row>
    <row r="574" spans="1:74" s="22" customFormat="1" ht="409.6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18"/>
      <c r="L574" s="18"/>
      <c r="M574" s="18"/>
      <c r="N574" s="28"/>
      <c r="O574" s="18"/>
      <c r="P574" s="28"/>
      <c r="Q574" s="28"/>
      <c r="R574" s="28"/>
      <c r="S574" s="28"/>
      <c r="T574" s="28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1"/>
      <c r="BR574" s="21"/>
    </row>
    <row r="575" spans="1:74" s="22" customFormat="1" ht="14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18"/>
      <c r="L575" s="20"/>
      <c r="M575" s="21"/>
      <c r="N575" s="23"/>
      <c r="O575" s="23"/>
      <c r="P575" s="23"/>
      <c r="Q575" s="23"/>
      <c r="R575" s="23"/>
      <c r="S575" s="23"/>
      <c r="T575" s="28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1"/>
      <c r="BR575" s="21"/>
    </row>
    <row r="576" spans="1:74" s="22" customFormat="1" ht="14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18"/>
      <c r="L576" s="20"/>
      <c r="M576" s="18"/>
      <c r="N576" s="23"/>
      <c r="O576" s="23"/>
      <c r="P576" s="23"/>
      <c r="Q576" s="23"/>
      <c r="R576" s="23"/>
      <c r="S576" s="23"/>
      <c r="T576" s="23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1"/>
      <c r="BR576" s="21"/>
    </row>
    <row r="577" spans="1:72" s="22" customFormat="1" ht="292.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18"/>
      <c r="L577" s="20"/>
      <c r="M577" s="21"/>
      <c r="N577" s="27"/>
      <c r="O577" s="18"/>
      <c r="P577" s="27"/>
      <c r="Q577" s="27"/>
      <c r="R577" s="27"/>
      <c r="S577" s="27"/>
      <c r="T577" s="27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1"/>
      <c r="BR577" s="24"/>
      <c r="BS577" s="25"/>
      <c r="BT577" s="26"/>
    </row>
    <row r="578" spans="1:72" s="22" customFormat="1" ht="177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18"/>
      <c r="L578" s="20"/>
      <c r="M578" s="21"/>
      <c r="N578" s="18"/>
      <c r="O578" s="18"/>
      <c r="P578" s="27"/>
      <c r="Q578" s="27"/>
      <c r="R578" s="27"/>
      <c r="S578" s="27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1"/>
      <c r="BM578" s="21"/>
      <c r="BN578" s="21"/>
      <c r="BO578" s="21"/>
      <c r="BP578" s="21"/>
      <c r="BQ578" s="21"/>
      <c r="BR578" s="24"/>
      <c r="BS578" s="25"/>
      <c r="BT578" s="26"/>
    </row>
  </sheetData>
  <autoFilter ref="A2:BV18"/>
  <mergeCells count="2">
    <mergeCell ref="L45:L46"/>
    <mergeCell ref="L294:L295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4" sqref="B1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7" sqref="H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87_лот_(Всего)</vt:lpstr>
      <vt:lpstr>шаблон</vt:lpstr>
      <vt:lpstr>Лист1</vt:lpstr>
      <vt:lpstr>Лист2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2017-11-29T11:12:16Z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