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шаблон!$A$2:$BW$12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шаблон!$A$1:$BP$9</definedName>
  </definedNames>
  <calcPr calcId="145621"/>
</workbook>
</file>

<file path=xl/calcChain.xml><?xml version="1.0" encoding="utf-8"?>
<calcChain xmlns="http://schemas.openxmlformats.org/spreadsheetml/2006/main">
  <c r="P9" i="4" l="1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G9" i="4"/>
  <c r="AI9" i="4"/>
  <c r="AK9" i="4"/>
  <c r="AM9" i="4"/>
  <c r="AN9" i="4"/>
  <c r="AO9" i="4"/>
  <c r="AP9" i="4"/>
  <c r="AQ9" i="4"/>
  <c r="AR9" i="4"/>
  <c r="AS9" i="4"/>
  <c r="AU9" i="4"/>
  <c r="AV9" i="4"/>
  <c r="AW9" i="4"/>
  <c r="AX9" i="4"/>
  <c r="AY9" i="4"/>
  <c r="AZ9" i="4"/>
  <c r="BA9" i="4"/>
  <c r="BB9" i="4"/>
  <c r="BC9" i="4"/>
  <c r="BE9" i="4"/>
  <c r="BF9" i="4"/>
  <c r="BG9" i="4"/>
  <c r="BH9" i="4"/>
  <c r="BI9" i="4"/>
  <c r="BJ9" i="4"/>
  <c r="BK9" i="4"/>
  <c r="BL9" i="4"/>
  <c r="BM9" i="4"/>
  <c r="BN9" i="4"/>
  <c r="O9" i="4"/>
  <c r="N8" i="4" l="1"/>
  <c r="O8" i="4" s="1"/>
  <c r="N7" i="4"/>
  <c r="U7" i="4"/>
  <c r="O7" i="4" s="1"/>
  <c r="N6" i="4"/>
  <c r="N5" i="4"/>
  <c r="O5" i="4" s="1"/>
  <c r="U6" i="4"/>
  <c r="O6" i="4" s="1"/>
  <c r="P3" i="4"/>
  <c r="S3" i="4"/>
  <c r="O4" i="4"/>
  <c r="AU3" i="4" l="1"/>
  <c r="T8" i="4"/>
  <c r="Q8" i="4"/>
  <c r="R8" i="4"/>
  <c r="R5" i="4"/>
  <c r="O3" i="4"/>
  <c r="T5" i="4"/>
  <c r="Q5" i="4"/>
  <c r="U8" i="4" l="1"/>
  <c r="BE3" i="4" s="1"/>
  <c r="U5" i="4"/>
  <c r="T4" i="4" l="1"/>
  <c r="T3" i="4" s="1"/>
  <c r="AM3" i="4"/>
  <c r="AI3" i="4"/>
  <c r="N4" i="4"/>
  <c r="R4" i="4" l="1"/>
  <c r="R3" i="4" s="1"/>
  <c r="Q4" i="4"/>
  <c r="Q3" i="4" s="1"/>
  <c r="U4" i="4" l="1"/>
  <c r="AG3" i="4" l="1"/>
  <c r="U3" i="4"/>
  <c r="BS3" i="4" l="1"/>
  <c r="BN3" i="4" l="1"/>
  <c r="BT3" i="4" l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S47" i="2"/>
  <c r="S46" i="2" s="1"/>
  <c r="N55" i="2"/>
  <c r="Q56" i="2"/>
  <c r="S56" i="2"/>
  <c r="S55" i="2" s="1"/>
  <c r="P56" i="2"/>
  <c r="S59" i="2"/>
  <c r="Q59" i="2"/>
  <c r="P59" i="2"/>
  <c r="T59" i="2" s="1"/>
  <c r="BB55" i="2" s="1"/>
  <c r="BK55" i="2" s="1"/>
  <c r="P40" i="2"/>
  <c r="P48" i="2"/>
  <c r="T48" i="2" s="1"/>
  <c r="BF46" i="2" s="1"/>
  <c r="N62" i="2"/>
  <c r="P63" i="2"/>
  <c r="P62" i="2" s="1"/>
  <c r="Q63" i="2"/>
  <c r="Q62" i="2" s="1"/>
  <c r="P47" i="2"/>
  <c r="P46" i="2" s="1"/>
  <c r="Q47" i="2"/>
  <c r="Q46" i="2" s="1"/>
  <c r="P37" i="2"/>
  <c r="T37" i="2" s="1"/>
  <c r="BJ35" i="2" s="1"/>
  <c r="Q37" i="2"/>
  <c r="S36" i="2"/>
  <c r="S35" i="2" s="1"/>
  <c r="N35" i="2"/>
  <c r="P36" i="2"/>
  <c r="P35" i="2"/>
  <c r="Q36" i="2"/>
  <c r="Q35" i="2"/>
  <c r="P70" i="2"/>
  <c r="T40" i="2"/>
  <c r="P38" i="2"/>
  <c r="T56" i="2"/>
  <c r="AF55" i="2" s="1"/>
  <c r="Q55" i="2"/>
  <c r="T47" i="2"/>
  <c r="BB46" i="2" s="1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N23" i="2" s="1"/>
  <c r="O21" i="2"/>
  <c r="R21" i="2"/>
  <c r="S21" i="2"/>
  <c r="N22" i="2"/>
  <c r="N21" i="2"/>
  <c r="M22" i="2"/>
  <c r="O16" i="2"/>
  <c r="R16" i="2"/>
  <c r="M17" i="2"/>
  <c r="N17" i="2" s="1"/>
  <c r="O11" i="2"/>
  <c r="R11" i="2"/>
  <c r="M12" i="2"/>
  <c r="N12" i="2" s="1"/>
  <c r="N11" i="2" s="1"/>
  <c r="R8" i="2"/>
  <c r="O8" i="2"/>
  <c r="N10" i="2"/>
  <c r="Q10" i="2" s="1"/>
  <c r="M10" i="2"/>
  <c r="M9" i="2"/>
  <c r="N9" i="2"/>
  <c r="Q22" i="2"/>
  <c r="Q21" i="2"/>
  <c r="S12" i="2"/>
  <c r="S11" i="2" s="1"/>
  <c r="S17" i="2"/>
  <c r="S16" i="2" s="1"/>
  <c r="N16" i="2"/>
  <c r="S26" i="2"/>
  <c r="S25" i="2" s="1"/>
  <c r="N25" i="2"/>
  <c r="N29" i="2"/>
  <c r="P30" i="2"/>
  <c r="AJ29" i="2"/>
  <c r="Q34" i="2"/>
  <c r="P24" i="2"/>
  <c r="P23" i="2" s="1"/>
  <c r="Q24" i="2"/>
  <c r="Q23" i="2" s="1"/>
  <c r="P22" i="2"/>
  <c r="P21" i="2" s="1"/>
  <c r="P17" i="2"/>
  <c r="P16" i="2"/>
  <c r="Q17" i="2"/>
  <c r="Q16" i="2"/>
  <c r="P10" i="2"/>
  <c r="T10" i="2"/>
  <c r="BF8" i="2" s="1"/>
  <c r="P9" i="2"/>
  <c r="P8" i="2" s="1"/>
  <c r="M44" i="2"/>
  <c r="N44" i="2"/>
  <c r="Q44" i="2" s="1"/>
  <c r="Q43" i="2" s="1"/>
  <c r="R43" i="2"/>
  <c r="O43" i="2"/>
  <c r="T22" i="2"/>
  <c r="T17" i="2"/>
  <c r="BB16" i="2" s="1"/>
  <c r="BK16" i="2" s="1"/>
  <c r="S44" i="2"/>
  <c r="S43" i="2" s="1"/>
  <c r="P44" i="2"/>
  <c r="T44" i="2" s="1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M82" i="2"/>
  <c r="N82" i="2"/>
  <c r="Q82" i="2" s="1"/>
  <c r="R81" i="2"/>
  <c r="O81" i="2"/>
  <c r="M52" i="2"/>
  <c r="N52" i="2"/>
  <c r="Q52" i="2" s="1"/>
  <c r="Q51" i="2" s="1"/>
  <c r="R51" i="2"/>
  <c r="O51" i="2"/>
  <c r="M50" i="2"/>
  <c r="N50" i="2"/>
  <c r="Q50" i="2" s="1"/>
  <c r="Q49" i="2" s="1"/>
  <c r="R49" i="2"/>
  <c r="O49" i="2"/>
  <c r="P83" i="2"/>
  <c r="T83" i="2" s="1"/>
  <c r="BF81" i="2" s="1"/>
  <c r="S82" i="2"/>
  <c r="S81" i="2" s="1"/>
  <c r="P82" i="2"/>
  <c r="S52" i="2"/>
  <c r="S51" i="2" s="1"/>
  <c r="P52" i="2"/>
  <c r="T52" i="2" s="1"/>
  <c r="S50" i="2"/>
  <c r="S49" i="2" s="1"/>
  <c r="P50" i="2"/>
  <c r="T50" i="2" s="1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/>
  <c r="R18" i="2"/>
  <c r="O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19" i="2"/>
  <c r="N18" i="2" s="1"/>
  <c r="S20" i="2"/>
  <c r="S18" i="2" s="1"/>
  <c r="N13" i="2"/>
  <c r="S14" i="2"/>
  <c r="S13" i="2" s="1"/>
  <c r="BB51" i="2" l="1"/>
  <c r="BK51" i="2" s="1"/>
  <c r="T51" i="2"/>
  <c r="P6" i="2"/>
  <c r="T7" i="2"/>
  <c r="Q61" i="2"/>
  <c r="Q60" i="2" s="1"/>
  <c r="N60" i="2"/>
  <c r="P61" i="2"/>
  <c r="S61" i="2"/>
  <c r="S60" i="2" s="1"/>
  <c r="Q85" i="2"/>
  <c r="Q84" i="2" s="1"/>
  <c r="P85" i="2"/>
  <c r="S85" i="2"/>
  <c r="S84" i="2" s="1"/>
  <c r="N84" i="2"/>
  <c r="T49" i="2"/>
  <c r="BB49" i="2"/>
  <c r="BK49" i="2" s="1"/>
  <c r="Q54" i="2"/>
  <c r="Q53" i="2" s="1"/>
  <c r="N53" i="2"/>
  <c r="P54" i="2"/>
  <c r="S54" i="2"/>
  <c r="S53" i="2" s="1"/>
  <c r="Q81" i="2"/>
  <c r="T82" i="2"/>
  <c r="T43" i="2"/>
  <c r="BB43" i="2"/>
  <c r="BK43" i="2" s="1"/>
  <c r="S9" i="2"/>
  <c r="S8" i="2" s="1"/>
  <c r="N8" i="2"/>
  <c r="S28" i="2"/>
  <c r="S27" i="2" s="1"/>
  <c r="N27" i="2"/>
  <c r="P28" i="2"/>
  <c r="Q28" i="2"/>
  <c r="Q27" i="2" s="1"/>
  <c r="S68" i="2"/>
  <c r="P68" i="2"/>
  <c r="Q68" i="2"/>
  <c r="S74" i="2"/>
  <c r="S73" i="2" s="1"/>
  <c r="Q74" i="2"/>
  <c r="Q73" i="2" s="1"/>
  <c r="P74" i="2"/>
  <c r="N73" i="2"/>
  <c r="Q7" i="2"/>
  <c r="Q6" i="2" s="1"/>
  <c r="P14" i="2"/>
  <c r="P20" i="2"/>
  <c r="N6" i="2"/>
  <c r="T5" i="2"/>
  <c r="AZ3" i="2"/>
  <c r="N49" i="2"/>
  <c r="N51" i="2"/>
  <c r="N81" i="2"/>
  <c r="P78" i="2"/>
  <c r="T16" i="2"/>
  <c r="N43" i="2"/>
  <c r="Q9" i="2"/>
  <c r="Q12" i="2"/>
  <c r="Q11" i="2" s="1"/>
  <c r="P12" i="2"/>
  <c r="S24" i="2"/>
  <c r="S23" i="2" s="1"/>
  <c r="P26" i="2"/>
  <c r="Q26" i="2"/>
  <c r="Q25" i="2" s="1"/>
  <c r="S30" i="2"/>
  <c r="S29" i="2" s="1"/>
  <c r="Q30" i="2"/>
  <c r="P34" i="2"/>
  <c r="S34" i="2"/>
  <c r="BK46" i="2"/>
  <c r="BB41" i="2"/>
  <c r="BK41" i="2" s="1"/>
  <c r="T41" i="2"/>
  <c r="Q65" i="2"/>
  <c r="N64" i="2"/>
  <c r="S65" i="2"/>
  <c r="P65" i="2"/>
  <c r="N75" i="2"/>
  <c r="S76" i="2"/>
  <c r="S75" i="2" s="1"/>
  <c r="Q76" i="2"/>
  <c r="Q75" i="2" s="1"/>
  <c r="P76" i="2"/>
  <c r="T55" i="2"/>
  <c r="T46" i="2"/>
  <c r="T36" i="2"/>
  <c r="T63" i="2"/>
  <c r="P55" i="2"/>
  <c r="T72" i="2"/>
  <c r="P41" i="2"/>
  <c r="BB62" i="2" l="1"/>
  <c r="BK62" i="2" s="1"/>
  <c r="T62" i="2"/>
  <c r="T76" i="2"/>
  <c r="P75" i="2"/>
  <c r="T65" i="2"/>
  <c r="P64" i="2"/>
  <c r="T12" i="2"/>
  <c r="P11" i="2"/>
  <c r="T9" i="2"/>
  <c r="Q8" i="2"/>
  <c r="P77" i="2"/>
  <c r="T78" i="2"/>
  <c r="P13" i="2"/>
  <c r="T14" i="2"/>
  <c r="BB81" i="2"/>
  <c r="BK81" i="2" s="1"/>
  <c r="T81" i="2"/>
  <c r="P84" i="2"/>
  <c r="T85" i="2"/>
  <c r="T6" i="2"/>
  <c r="BH6" i="2"/>
  <c r="BK6" i="2" s="1"/>
  <c r="BB70" i="2"/>
  <c r="BK70" i="2" s="1"/>
  <c r="T70" i="2"/>
  <c r="T34" i="2"/>
  <c r="BB29" i="2" s="1"/>
  <c r="P29" i="2"/>
  <c r="T26" i="2"/>
  <c r="P25" i="2"/>
  <c r="BB35" i="2"/>
  <c r="BK35" i="2" s="1"/>
  <c r="T35" i="2"/>
  <c r="S64" i="2"/>
  <c r="Q64" i="2"/>
  <c r="T30" i="2"/>
  <c r="Q29" i="2"/>
  <c r="T24" i="2"/>
  <c r="BB3" i="2"/>
  <c r="BK3" i="2" s="1"/>
  <c r="T3" i="2"/>
  <c r="P18" i="2"/>
  <c r="T20" i="2"/>
  <c r="T74" i="2"/>
  <c r="P73" i="2"/>
  <c r="T68" i="2"/>
  <c r="BB64" i="2" s="1"/>
  <c r="T28" i="2"/>
  <c r="P27" i="2"/>
  <c r="P53" i="2"/>
  <c r="T54" i="2"/>
  <c r="P60" i="2"/>
  <c r="T61" i="2"/>
  <c r="T27" i="2" l="1"/>
  <c r="BB27" i="2"/>
  <c r="BK27" i="2" s="1"/>
  <c r="BB18" i="2"/>
  <c r="BK18" i="2" s="1"/>
  <c r="T18" i="2"/>
  <c r="T23" i="2"/>
  <c r="BB23" i="2"/>
  <c r="BK23" i="2" s="1"/>
  <c r="BB25" i="2"/>
  <c r="BK25" i="2" s="1"/>
  <c r="T25" i="2"/>
  <c r="BB77" i="2"/>
  <c r="BK77" i="2" s="1"/>
  <c r="T77" i="2"/>
  <c r="AF29" i="2"/>
  <c r="BK29" i="2" s="1"/>
  <c r="T29" i="2"/>
  <c r="T60" i="2"/>
  <c r="BB60" i="2"/>
  <c r="BK60" i="2" s="1"/>
  <c r="BB53" i="2"/>
  <c r="BK53" i="2" s="1"/>
  <c r="T53" i="2"/>
  <c r="BK64" i="2"/>
  <c r="BB73" i="2"/>
  <c r="BK73" i="2" s="1"/>
  <c r="T73" i="2"/>
  <c r="T84" i="2"/>
  <c r="BB84" i="2"/>
  <c r="BK84" i="2" s="1"/>
  <c r="T13" i="2"/>
  <c r="BB13" i="2"/>
  <c r="BK13" i="2" s="1"/>
  <c r="BB8" i="2"/>
  <c r="BK8" i="2" s="1"/>
  <c r="T8" i="2"/>
  <c r="BB11" i="2"/>
  <c r="BK11" i="2" s="1"/>
  <c r="T11" i="2"/>
  <c r="AF64" i="2"/>
  <c r="T64" i="2"/>
  <c r="BB75" i="2"/>
  <c r="BK75" i="2" s="1"/>
  <c r="T75" i="2"/>
</calcChain>
</file>

<file path=xl/sharedStrings.xml><?xml version="1.0" encoding="utf-8"?>
<sst xmlns="http://schemas.openxmlformats.org/spreadsheetml/2006/main" count="470" uniqueCount="339">
  <si>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</si>
  <si>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</si>
  <si>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</si>
  <si>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</si>
  <si>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</si>
  <si>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</si>
  <si>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</si>
  <si>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</si>
  <si>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</si>
  <si>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</si>
  <si>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</si>
  <si>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</si>
  <si>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</si>
  <si>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</si>
  <si>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</si>
  <si>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</si>
  <si>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</si>
  <si>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</si>
  <si>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</si>
  <si>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</si>
  <si>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</si>
  <si>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</si>
  <si>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</si>
  <si>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</si>
  <si>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</si>
  <si>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</si>
  <si>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</si>
  <si>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</si>
  <si>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</si>
  <si>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</si>
  <si>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</si>
  <si>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</si>
  <si>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</si>
  <si>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</si>
  <si>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</si>
  <si>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</si>
  <si>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</si>
  <si>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</si>
  <si>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</si>
  <si>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</si>
  <si>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</si>
  <si>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</si>
  <si>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</si>
  <si>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</si>
  <si>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</si>
  <si>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</si>
  <si>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</si>
  <si>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</si>
  <si>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</si>
  <si>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</si>
  <si>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</si>
  <si>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</si>
  <si>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</si>
  <si>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</si>
  <si>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</si>
  <si>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</si>
  <si>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</si>
  <si>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</si>
  <si>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</si>
  <si>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</si>
  <si>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</si>
  <si>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</si>
  <si>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</si>
  <si>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</si>
  <si>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</si>
  <si>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</si>
  <si>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</si>
  <si>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</si>
  <si>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</si>
  <si>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</si>
  <si>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</si>
  <si>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</si>
  <si>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</si>
  <si>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</si>
  <si>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</si>
  <si>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</si>
  <si>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</si>
  <si>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</si>
  <si>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</si>
  <si>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</si>
  <si>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</si>
  <si>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</si>
  <si>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</si>
  <si>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</si>
  <si>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</si>
  <si>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</si>
  <si>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</si>
  <si>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</si>
  <si>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</si>
  <si>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</si>
  <si>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</si>
  <si>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</si>
  <si>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</si>
  <si>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</si>
  <si>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</si>
  <si>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</si>
  <si>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</si>
  <si>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</si>
  <si>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</si>
  <si>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</si>
  <si>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</si>
  <si>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</si>
  <si>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</si>
  <si>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</si>
  <si>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</si>
  <si>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</si>
  <si>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</si>
  <si>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</si>
  <si>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</si>
  <si>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</si>
  <si>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</si>
  <si>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</si>
  <si>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</si>
  <si>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</si>
  <si>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</si>
  <si>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</si>
  <si>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</si>
  <si>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</si>
  <si>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</si>
  <si>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</si>
  <si>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</si>
  <si>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</si>
  <si>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</si>
  <si>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</si>
  <si>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</si>
  <si>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</si>
  <si>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</si>
  <si>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</si>
  <si>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</si>
  <si>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</si>
  <si>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</si>
  <si>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</si>
  <si>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</si>
  <si>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</si>
  <si>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</si>
  <si>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</si>
  <si>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</si>
  <si>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</si>
  <si>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</si>
  <si>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</si>
  <si>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</si>
  <si>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</si>
  <si>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</si>
  <si>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</si>
  <si>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</si>
  <si>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</si>
  <si>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</si>
  <si>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</si>
  <si>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</si>
  <si>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</si>
  <si>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</si>
  <si>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</si>
  <si>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</si>
  <si>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</si>
  <si>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</si>
  <si>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</si>
  <si>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</si>
  <si>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</si>
  <si>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</si>
  <si>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</si>
  <si>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</si>
  <si>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</si>
  <si>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</si>
  <si>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</si>
  <si>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</si>
  <si>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</si>
  <si>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</si>
  <si>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</si>
  <si>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</si>
  <si>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</si>
  <si>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</si>
  <si>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</si>
  <si>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</si>
  <si>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</si>
  <si>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</si>
  <si>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</si>
  <si>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</si>
  <si>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</si>
  <si>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</si>
  <si>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</si>
  <si>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</si>
  <si>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</si>
  <si>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</si>
  <si>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</si>
  <si>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</si>
  <si>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</si>
  <si>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</si>
  <si>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</si>
  <si>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</si>
  <si>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</si>
  <si>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</si>
  <si>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</si>
  <si>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</si>
  <si>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</si>
  <si>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</si>
  <si>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</si>
  <si>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</si>
  <si>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</si>
  <si>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</si>
  <si>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</si>
  <si>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</si>
  <si>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</si>
  <si>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</si>
  <si>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</si>
  <si>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</si>
  <si>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</si>
  <si>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</si>
  <si>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</si>
  <si>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</si>
  <si>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</si>
  <si>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</si>
  <si>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</si>
  <si>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</si>
  <si>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</si>
  <si>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</si>
  <si>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</si>
  <si>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</si>
  <si>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</si>
  <si>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</si>
  <si>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</si>
  <si>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</si>
  <si>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</si>
  <si>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</si>
  <si>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</si>
  <si>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</si>
  <si>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</si>
  <si>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</si>
  <si>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</si>
  <si>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</si>
  <si>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</si>
  <si>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</si>
  <si>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</si>
  <si>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</si>
  <si>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</si>
  <si>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</si>
  <si>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</si>
  <si>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</si>
  <si>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</si>
  <si>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</si>
  <si>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</si>
  <si>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</si>
  <si>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</si>
  <si>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</si>
  <si>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</si>
  <si>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</si>
  <si>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</si>
  <si>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</si>
  <si>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</si>
  <si>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</si>
  <si>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</si>
  <si>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</si>
  <si>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</si>
  <si>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</si>
  <si>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</si>
  <si>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</si>
  <si>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</si>
  <si>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</si>
  <si>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</si>
  <si>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</si>
  <si>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</si>
  <si>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</si>
  <si>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</si>
  <si>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</si>
  <si>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</si>
  <si>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</si>
  <si>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</si>
  <si>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</si>
  <si>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</si>
  <si>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</si>
  <si>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</si>
  <si>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</si>
  <si>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</si>
  <si>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</si>
  <si>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</si>
  <si>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</si>
  <si>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</si>
  <si>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</si>
  <si>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</si>
  <si>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</si>
  <si>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</si>
  <si>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</si>
  <si>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</si>
  <si>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</si>
  <si>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</si>
  <si>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</si>
  <si>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</si>
  <si>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</si>
  <si>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</si>
  <si>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</si>
  <si>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</si>
  <si>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</si>
  <si>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</si>
  <si>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</si>
  <si>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</si>
  <si>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</si>
  <si>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</si>
  <si>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</si>
  <si>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</si>
  <si>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</si>
  <si>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</si>
  <si>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</si>
  <si>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</si>
  <si>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</si>
  <si>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</si>
  <si>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</si>
  <si>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</si>
  <si>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</si>
  <si>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</si>
  <si>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</si>
  <si>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</si>
  <si>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</si>
  <si>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</si>
  <si>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</si>
  <si>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</si>
  <si>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</si>
  <si>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</si>
  <si>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</si>
  <si>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</si>
  <si>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</si>
  <si>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</si>
  <si>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</si>
  <si>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</si>
  <si>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</si>
  <si>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</si>
  <si>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</si>
  <si>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</si>
  <si>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</si>
  <si>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</si>
  <si>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</si>
  <si>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</si>
  <si>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41658003 (ЮЭС-3731/2018)</t>
  </si>
  <si>
    <t>Федеральное государственное унитарное предприятие «Российская телевизионная и радиовещательная сеть»</t>
  </si>
  <si>
    <t>Беловский район, Долгобудский сельсовет, с. Кривицкие Буды, кад. №: 46:01:060102:491</t>
  </si>
  <si>
    <t>Строительство воздушной линии электропередачи 10 кВ защищенным проводом – ответвления протяженностью 1,9 км от опоры существующей ВЛ-10 кВ   № 48.11 до проектируемой ТП-10/0,4 кВ 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48.11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
10.2.	 Строительство новых подстанций: строительство трансформаторной подстанции 10/0,4 кВ столбового типа, с одним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</si>
  <si>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объектов электросетевого хозяйства: реконструкция существующей ВЛ-10 кВ № 48.11 в части монтажа ответвительной арматуры в точке врезки (объем реконструкции уточнить при проектировании).
- реконструкция существующей ВЛ-10 кВ № 4811 в части замены провода на участках протяженностью 2,1 км в пролетах опор №№ 60-65, 70-76, 78-91, 106-117 и замена опор №№ 47, 48, 67, 68, 106-117 (объем реконструкции и необходимость замены опор уточнить при проектировании).</t>
  </si>
  <si>
    <t>Реконструкция ВЛ-0,4 кВ, км</t>
  </si>
  <si>
    <t>Реконструкция существующей ВЛ-10 кВ № 4811 в части замены провода на участках протяженностью 2,1 км и замена 16-ти опор</t>
  </si>
  <si>
    <t>ИТОГО:</t>
  </si>
  <si>
    <t>Приложение № 1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</si>
</sst>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164" fontId="8" fillId="7" borderId="3" xfId="0" applyNumberFormat="1" applyFont="1" applyFill="1" applyBorder="1" applyAlignment="1">
      <alignment horizontal="center" vertical="center" wrapText="1"/>
    </xf>
    <xf numFmtId="0" fontId="16" fillId="7" borderId="5" xfId="0" applyFont="1" applyFill="1" applyBorder="1" applyAlignment="1" applyProtection="1">
      <alignment vertical="center" wrapText="1"/>
    </xf>
    <xf numFmtId="168" fontId="8" fillId="7" borderId="0" xfId="0" applyNumberFormat="1" applyFont="1" applyFill="1" applyAlignment="1">
      <alignment horizontal="center" vertical="center" wrapText="1"/>
    </xf>
    <xf numFmtId="168" fontId="16" fillId="7" borderId="5" xfId="0" applyNumberFormat="1" applyFont="1" applyFill="1" applyBorder="1" applyAlignment="1" applyProtection="1">
      <alignment horizontal="right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168" fontId="18" fillId="9" borderId="5" xfId="0" applyNumberFormat="1" applyFont="1" applyFill="1" applyBorder="1" applyAlignment="1" applyProtection="1">
      <alignment horizontal="right" vertical="center" wrapText="1"/>
    </xf>
    <xf numFmtId="0" fontId="18" fillId="9" borderId="5" xfId="0" applyFont="1" applyFill="1" applyBorder="1" applyAlignment="1" applyProtection="1">
      <alignment vertical="center" wrapText="1"/>
    </xf>
    <xf numFmtId="0" fontId="15" fillId="9" borderId="0" xfId="0" applyFont="1" applyFill="1" applyAlignment="1">
      <alignment horizontal="center" vertical="center" wrapText="1"/>
    </xf>
    <xf numFmtId="168" fontId="15" fillId="9" borderId="0" xfId="0" applyNumberFormat="1" applyFont="1" applyFill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70"/>
  <sheetViews>
    <sheetView tabSelected="1" view="pageBreakPreview" zoomScale="40" zoomScaleNormal="30" zoomScaleSheetLayoutView="40" workbookViewId="0">
      <pane ySplit="2" topLeftCell="A3" activePane="bottomLeft" state="frozen"/>
      <selection pane="bottomLeft" activeCell="A3" sqref="A3"/>
    </sheetView>
  </sheetViews>
  <sheetFormatPr defaultColWidth="9.140625" defaultRowHeight="34.5" x14ac:dyDescent="0.45"/>
  <cols>
    <col min="1" max="1" width="2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3.28515625" style="176" customWidth="1"/>
    <col min="8" max="8" width="23" style="176" customWidth="1"/>
    <col min="9" max="9" width="39.85546875" style="176" customWidth="1"/>
    <col min="10" max="10" width="65.28515625" style="176" customWidth="1"/>
    <col min="11" max="11" width="68.140625" style="176" customWidth="1"/>
    <col min="12" max="12" width="25.140625" style="176" customWidth="1"/>
    <col min="13" max="13" width="74.140625" style="176" customWidth="1"/>
    <col min="14" max="14" width="75.5703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21.28515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53.5703125" style="176" customWidth="1"/>
    <col min="33" max="33" width="26" style="176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35.710937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5.285156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29" customHeight="1" x14ac:dyDescent="0.45">
      <c r="A1" s="223" t="s">
        <v>338</v>
      </c>
      <c r="B1" s="223"/>
      <c r="C1" s="223"/>
      <c r="D1" s="223"/>
    </row>
    <row r="2" spans="1:73" s="22" customFormat="1" ht="352.5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335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155" customFormat="1" ht="409.6" customHeight="1" x14ac:dyDescent="0.25">
      <c r="A3" s="142" t="s">
        <v>330</v>
      </c>
      <c r="B3" s="143">
        <v>41658003</v>
      </c>
      <c r="C3" s="151">
        <v>43272</v>
      </c>
      <c r="D3" s="144">
        <v>11915.52</v>
      </c>
      <c r="E3" s="144"/>
      <c r="F3" s="145">
        <v>8</v>
      </c>
      <c r="G3" s="143" t="s">
        <v>331</v>
      </c>
      <c r="H3" s="143" t="s">
        <v>142</v>
      </c>
      <c r="I3" s="143" t="s">
        <v>332</v>
      </c>
      <c r="J3" s="143" t="s">
        <v>333</v>
      </c>
      <c r="K3" s="143" t="s">
        <v>334</v>
      </c>
      <c r="L3" s="145"/>
      <c r="M3" s="145"/>
      <c r="N3" s="145"/>
      <c r="O3" s="200">
        <f>SUM(O4:O8)</f>
        <v>6069.9800000000005</v>
      </c>
      <c r="P3" s="200">
        <f t="shared" ref="P3:U3" si="0">SUM(P4:P8)</f>
        <v>0</v>
      </c>
      <c r="Q3" s="200">
        <f t="shared" si="0"/>
        <v>642.47479999999996</v>
      </c>
      <c r="R3" s="200">
        <f t="shared" si="0"/>
        <v>4853.5840000000007</v>
      </c>
      <c r="S3" s="200">
        <f t="shared" si="0"/>
        <v>281.54000000000002</v>
      </c>
      <c r="T3" s="200">
        <f t="shared" si="0"/>
        <v>292.38120000000004</v>
      </c>
      <c r="U3" s="200">
        <f t="shared" si="0"/>
        <v>6069.98</v>
      </c>
      <c r="V3" s="200"/>
      <c r="W3" s="157"/>
      <c r="X3" s="157"/>
      <c r="Y3" s="157"/>
      <c r="Z3" s="157"/>
      <c r="AA3" s="157"/>
      <c r="AB3" s="157"/>
      <c r="AC3" s="157"/>
      <c r="AD3" s="157"/>
      <c r="AE3" s="157"/>
      <c r="AF3" s="157" t="s">
        <v>336</v>
      </c>
      <c r="AG3" s="157">
        <f>U4</f>
        <v>3242.96</v>
      </c>
      <c r="AH3" s="145">
        <v>1.9</v>
      </c>
      <c r="AI3" s="200">
        <f>U5</f>
        <v>2431.9999999999995</v>
      </c>
      <c r="AJ3" s="157"/>
      <c r="AK3" s="157"/>
      <c r="AL3" s="201">
        <v>1</v>
      </c>
      <c r="AM3" s="200">
        <f>U6</f>
        <v>58.910000000000004</v>
      </c>
      <c r="AN3" s="157"/>
      <c r="AO3" s="157"/>
      <c r="AP3" s="157"/>
      <c r="AQ3" s="157"/>
      <c r="AR3" s="157"/>
      <c r="AS3" s="157"/>
      <c r="AT3" s="201" t="s">
        <v>272</v>
      </c>
      <c r="AU3" s="200">
        <f>U7</f>
        <v>302.39</v>
      </c>
      <c r="AV3" s="157"/>
      <c r="AW3" s="157"/>
      <c r="AX3" s="157"/>
      <c r="AY3" s="157"/>
      <c r="AZ3" s="157"/>
      <c r="BA3" s="157"/>
      <c r="BB3" s="157"/>
      <c r="BC3" s="157"/>
      <c r="BD3" s="201">
        <v>0.03</v>
      </c>
      <c r="BE3" s="200">
        <f>U8</f>
        <v>33.72</v>
      </c>
      <c r="BF3" s="145"/>
      <c r="BG3" s="157"/>
      <c r="BH3" s="145"/>
      <c r="BI3" s="153"/>
      <c r="BJ3" s="153"/>
      <c r="BK3" s="157"/>
      <c r="BL3" s="157"/>
      <c r="BM3" s="157"/>
      <c r="BN3" s="202">
        <f t="shared" ref="BN3" si="1">W3+Y3+AA3+AC3+AE3+AG3+AI3+AM3+AO3+AQ3+AS3+AU3+AW3+AY3+BA3+BC3+BE3+BG3+BI3+BK3+BM3</f>
        <v>6069.98</v>
      </c>
      <c r="BO3" s="151">
        <v>43452</v>
      </c>
      <c r="BP3" s="157" t="s">
        <v>210</v>
      </c>
      <c r="BQ3" s="205">
        <v>43272</v>
      </c>
      <c r="BR3" s="203">
        <v>6</v>
      </c>
      <c r="BS3" s="155">
        <f t="shared" ref="BS3" si="2">BR3*30</f>
        <v>180</v>
      </c>
      <c r="BT3" s="204">
        <f t="shared" ref="BT3" si="3">BQ3+BS3</f>
        <v>43452</v>
      </c>
      <c r="BU3" s="154"/>
    </row>
    <row r="4" spans="1:73" s="22" customFormat="1" ht="231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18"/>
      <c r="K4" s="18"/>
      <c r="L4" s="20"/>
      <c r="M4" s="20" t="s">
        <v>315</v>
      </c>
      <c r="N4" s="21" t="str">
        <f>AF3</f>
        <v>Реконструкция существующей ВЛ-10 кВ № 4811 в части замены провода на участках протяженностью 2,1 км и замена 16-ти опор</v>
      </c>
      <c r="O4" s="21">
        <f>(2.1*1228)+(16*41.51)</f>
        <v>3242.96</v>
      </c>
      <c r="P4" s="20"/>
      <c r="Q4" s="21">
        <f>O4*0.11</f>
        <v>356.72559999999999</v>
      </c>
      <c r="R4" s="21">
        <f>O4*0.84</f>
        <v>2724.0864000000001</v>
      </c>
      <c r="S4" s="21">
        <v>0</v>
      </c>
      <c r="T4" s="21">
        <f>O4*0.05</f>
        <v>162.14800000000002</v>
      </c>
      <c r="U4" s="21">
        <f>SUM(Q4:T4)</f>
        <v>3242.96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9"/>
      <c r="AJ4" s="21"/>
      <c r="AK4" s="21"/>
      <c r="AL4" s="199"/>
      <c r="AM4" s="29"/>
      <c r="AN4" s="21"/>
      <c r="AO4" s="21"/>
      <c r="AP4" s="21"/>
      <c r="AQ4" s="21"/>
      <c r="AR4" s="21"/>
      <c r="AS4" s="21"/>
      <c r="AT4" s="199"/>
      <c r="AU4" s="29"/>
      <c r="AV4" s="21"/>
      <c r="AW4" s="21"/>
      <c r="AX4" s="21"/>
      <c r="AY4" s="21"/>
      <c r="AZ4" s="21"/>
      <c r="BA4" s="21"/>
      <c r="BB4" s="21"/>
      <c r="BC4" s="21"/>
      <c r="BD4" s="199"/>
      <c r="BE4" s="29"/>
      <c r="BF4" s="20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4"/>
      <c r="BR4" s="193"/>
      <c r="BT4" s="192"/>
      <c r="BU4" s="25"/>
    </row>
    <row r="5" spans="1:73" s="22" customFormat="1" ht="171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18"/>
      <c r="K5" s="18"/>
      <c r="L5" s="20"/>
      <c r="M5" s="20" t="s">
        <v>314</v>
      </c>
      <c r="N5" s="20">
        <f>AH3</f>
        <v>1.9</v>
      </c>
      <c r="O5" s="21">
        <f>N5*1280</f>
        <v>2432</v>
      </c>
      <c r="P5" s="21"/>
      <c r="Q5" s="21">
        <f>O5*0.11</f>
        <v>267.52</v>
      </c>
      <c r="R5" s="21">
        <f>O5*0.84</f>
        <v>2042.8799999999999</v>
      </c>
      <c r="S5" s="21">
        <v>0</v>
      </c>
      <c r="T5" s="21">
        <f>O5*0.05</f>
        <v>121.60000000000001</v>
      </c>
      <c r="U5" s="21">
        <f>SUM(Q5:T5)</f>
        <v>2431.9999999999995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9"/>
      <c r="AJ5" s="21"/>
      <c r="AK5" s="21"/>
      <c r="AL5" s="199"/>
      <c r="AM5" s="29"/>
      <c r="AN5" s="21"/>
      <c r="AO5" s="21"/>
      <c r="AP5" s="21"/>
      <c r="AQ5" s="21"/>
      <c r="AR5" s="21"/>
      <c r="AS5" s="21"/>
      <c r="AT5" s="199"/>
      <c r="AU5" s="29"/>
      <c r="AV5" s="21"/>
      <c r="AW5" s="21"/>
      <c r="AX5" s="21"/>
      <c r="AY5" s="21"/>
      <c r="AZ5" s="21"/>
      <c r="BA5" s="21"/>
      <c r="BB5" s="21"/>
      <c r="BC5" s="21"/>
      <c r="BD5" s="199"/>
      <c r="BE5" s="29"/>
      <c r="BF5" s="20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4"/>
      <c r="BR5" s="193"/>
      <c r="BT5" s="192"/>
      <c r="BU5" s="25"/>
    </row>
    <row r="6" spans="1:73" s="22" customFormat="1" ht="171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18"/>
      <c r="K6" s="18"/>
      <c r="L6" s="20"/>
      <c r="M6" s="20" t="s">
        <v>316</v>
      </c>
      <c r="N6" s="20">
        <f>AL3</f>
        <v>1</v>
      </c>
      <c r="O6" s="21">
        <f>U6</f>
        <v>58.910000000000004</v>
      </c>
      <c r="P6" s="21"/>
      <c r="Q6" s="21">
        <v>4.3600000000000003</v>
      </c>
      <c r="R6" s="21">
        <v>7.33</v>
      </c>
      <c r="S6" s="21">
        <v>45.49</v>
      </c>
      <c r="T6" s="21">
        <v>1.73</v>
      </c>
      <c r="U6" s="21">
        <f t="shared" ref="U6:U8" si="4">SUM(Q6:T6)</f>
        <v>58.910000000000004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9"/>
      <c r="AJ6" s="21"/>
      <c r="AK6" s="21"/>
      <c r="AL6" s="199"/>
      <c r="AM6" s="29"/>
      <c r="AN6" s="21"/>
      <c r="AO6" s="21"/>
      <c r="AP6" s="21"/>
      <c r="AQ6" s="21"/>
      <c r="AR6" s="21"/>
      <c r="AS6" s="21"/>
      <c r="AT6" s="199"/>
      <c r="AU6" s="29"/>
      <c r="AV6" s="21"/>
      <c r="AW6" s="21"/>
      <c r="AX6" s="21"/>
      <c r="AY6" s="21"/>
      <c r="AZ6" s="21"/>
      <c r="BA6" s="21"/>
      <c r="BB6" s="21"/>
      <c r="BC6" s="21"/>
      <c r="BD6" s="199"/>
      <c r="BE6" s="29"/>
      <c r="BF6" s="20"/>
      <c r="BG6" s="21"/>
      <c r="BH6" s="20"/>
      <c r="BI6" s="23"/>
      <c r="BJ6" s="23"/>
      <c r="BK6" s="21"/>
      <c r="BL6" s="21"/>
      <c r="BM6" s="21"/>
      <c r="BN6" s="181"/>
      <c r="BO6" s="24"/>
      <c r="BP6" s="21"/>
      <c r="BQ6" s="194"/>
      <c r="BR6" s="193"/>
      <c r="BT6" s="192"/>
      <c r="BU6" s="25"/>
    </row>
    <row r="7" spans="1:73" s="22" customFormat="1" ht="171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18"/>
      <c r="K7" s="18"/>
      <c r="L7" s="20"/>
      <c r="M7" s="20" t="s">
        <v>318</v>
      </c>
      <c r="N7" s="20" t="str">
        <f>AT3</f>
        <v>СТП 63 кВА</v>
      </c>
      <c r="O7" s="21">
        <f>U7</f>
        <v>302.39</v>
      </c>
      <c r="P7" s="21"/>
      <c r="Q7" s="21">
        <v>10.16</v>
      </c>
      <c r="R7" s="21">
        <v>51.3</v>
      </c>
      <c r="S7" s="21">
        <v>236.05</v>
      </c>
      <c r="T7" s="21">
        <v>4.88</v>
      </c>
      <c r="U7" s="21">
        <f t="shared" si="4"/>
        <v>302.39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9"/>
      <c r="AJ7" s="21"/>
      <c r="AK7" s="21"/>
      <c r="AL7" s="199"/>
      <c r="AM7" s="29"/>
      <c r="AN7" s="21"/>
      <c r="AO7" s="21"/>
      <c r="AP7" s="21"/>
      <c r="AQ7" s="21"/>
      <c r="AR7" s="21"/>
      <c r="AS7" s="21"/>
      <c r="AT7" s="199"/>
      <c r="AU7" s="29"/>
      <c r="AV7" s="21"/>
      <c r="AW7" s="21"/>
      <c r="AX7" s="21"/>
      <c r="AY7" s="21"/>
      <c r="AZ7" s="21"/>
      <c r="BA7" s="21"/>
      <c r="BB7" s="21"/>
      <c r="BC7" s="21"/>
      <c r="BD7" s="199"/>
      <c r="BE7" s="29"/>
      <c r="BF7" s="20"/>
      <c r="BG7" s="21"/>
      <c r="BH7" s="20"/>
      <c r="BI7" s="23"/>
      <c r="BJ7" s="23"/>
      <c r="BK7" s="21"/>
      <c r="BL7" s="21"/>
      <c r="BM7" s="21"/>
      <c r="BN7" s="181"/>
      <c r="BO7" s="24"/>
      <c r="BP7" s="21"/>
      <c r="BQ7" s="194"/>
      <c r="BR7" s="193"/>
      <c r="BT7" s="192"/>
      <c r="BU7" s="25"/>
    </row>
    <row r="8" spans="1:73" s="22" customFormat="1" ht="171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18"/>
      <c r="K8" s="18"/>
      <c r="L8" s="20"/>
      <c r="M8" s="20" t="s">
        <v>310</v>
      </c>
      <c r="N8" s="20">
        <f>BD3</f>
        <v>0.03</v>
      </c>
      <c r="O8" s="21">
        <f>N8*1124</f>
        <v>33.72</v>
      </c>
      <c r="P8" s="21"/>
      <c r="Q8" s="21">
        <f>O8*0.11</f>
        <v>3.7092000000000001</v>
      </c>
      <c r="R8" s="21">
        <f>O8*0.83</f>
        <v>27.987599999999997</v>
      </c>
      <c r="S8" s="21">
        <v>0</v>
      </c>
      <c r="T8" s="21">
        <f>O8*0.06</f>
        <v>2.0231999999999997</v>
      </c>
      <c r="U8" s="21">
        <f t="shared" si="4"/>
        <v>33.72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9"/>
      <c r="AJ8" s="21"/>
      <c r="AK8" s="21"/>
      <c r="AL8" s="199"/>
      <c r="AM8" s="29"/>
      <c r="AN8" s="21"/>
      <c r="AO8" s="21"/>
      <c r="AP8" s="21"/>
      <c r="AQ8" s="21"/>
      <c r="AR8" s="21"/>
      <c r="AS8" s="21"/>
      <c r="AT8" s="199"/>
      <c r="AU8" s="29"/>
      <c r="AV8" s="21"/>
      <c r="AW8" s="21"/>
      <c r="AX8" s="21"/>
      <c r="AY8" s="21"/>
      <c r="AZ8" s="21"/>
      <c r="BA8" s="21"/>
      <c r="BB8" s="21"/>
      <c r="BC8" s="21"/>
      <c r="BD8" s="199"/>
      <c r="BE8" s="29"/>
      <c r="BF8" s="20"/>
      <c r="BG8" s="21"/>
      <c r="BH8" s="20"/>
      <c r="BI8" s="23"/>
      <c r="BJ8" s="23"/>
      <c r="BK8" s="21"/>
      <c r="BL8" s="21"/>
      <c r="BM8" s="21"/>
      <c r="BN8" s="181"/>
      <c r="BO8" s="24"/>
      <c r="BP8" s="21"/>
      <c r="BQ8" s="194"/>
      <c r="BR8" s="193"/>
      <c r="BT8" s="192"/>
      <c r="BU8" s="25"/>
    </row>
    <row r="9" spans="1:73" s="214" customFormat="1" ht="115.9" customHeight="1" x14ac:dyDescent="0.25">
      <c r="A9" s="206"/>
      <c r="B9" s="207"/>
      <c r="C9" s="207"/>
      <c r="D9" s="208"/>
      <c r="E9" s="208"/>
      <c r="F9" s="209"/>
      <c r="G9" s="207"/>
      <c r="H9" s="207"/>
      <c r="I9" s="207"/>
      <c r="J9" s="207"/>
      <c r="K9" s="207"/>
      <c r="L9" s="209"/>
      <c r="M9" s="209"/>
      <c r="N9" s="209" t="s">
        <v>337</v>
      </c>
      <c r="O9" s="210">
        <f>O3</f>
        <v>6069.9800000000005</v>
      </c>
      <c r="P9" s="210">
        <f t="shared" ref="P9:BN9" si="5">P3</f>
        <v>0</v>
      </c>
      <c r="Q9" s="210">
        <f t="shared" si="5"/>
        <v>642.47479999999996</v>
      </c>
      <c r="R9" s="210">
        <f t="shared" si="5"/>
        <v>4853.5840000000007</v>
      </c>
      <c r="S9" s="210">
        <f t="shared" si="5"/>
        <v>281.54000000000002</v>
      </c>
      <c r="T9" s="210">
        <f t="shared" si="5"/>
        <v>292.38120000000004</v>
      </c>
      <c r="U9" s="210">
        <f t="shared" si="5"/>
        <v>6069.98</v>
      </c>
      <c r="V9" s="210">
        <f t="shared" si="5"/>
        <v>0</v>
      </c>
      <c r="W9" s="210">
        <f t="shared" si="5"/>
        <v>0</v>
      </c>
      <c r="X9" s="210">
        <f t="shared" si="5"/>
        <v>0</v>
      </c>
      <c r="Y9" s="210">
        <f t="shared" si="5"/>
        <v>0</v>
      </c>
      <c r="Z9" s="210">
        <f t="shared" si="5"/>
        <v>0</v>
      </c>
      <c r="AA9" s="210">
        <f t="shared" si="5"/>
        <v>0</v>
      </c>
      <c r="AB9" s="210">
        <f t="shared" si="5"/>
        <v>0</v>
      </c>
      <c r="AC9" s="210">
        <f t="shared" si="5"/>
        <v>0</v>
      </c>
      <c r="AD9" s="210">
        <f t="shared" si="5"/>
        <v>0</v>
      </c>
      <c r="AE9" s="210">
        <f t="shared" si="5"/>
        <v>0</v>
      </c>
      <c r="AF9" s="210"/>
      <c r="AG9" s="210">
        <f t="shared" si="5"/>
        <v>3242.96</v>
      </c>
      <c r="AH9" s="210"/>
      <c r="AI9" s="210">
        <f t="shared" si="5"/>
        <v>2431.9999999999995</v>
      </c>
      <c r="AJ9" s="210"/>
      <c r="AK9" s="210">
        <f t="shared" si="5"/>
        <v>0</v>
      </c>
      <c r="AL9" s="210"/>
      <c r="AM9" s="210">
        <f t="shared" si="5"/>
        <v>58.910000000000004</v>
      </c>
      <c r="AN9" s="210">
        <f t="shared" si="5"/>
        <v>0</v>
      </c>
      <c r="AO9" s="210">
        <f t="shared" si="5"/>
        <v>0</v>
      </c>
      <c r="AP9" s="210">
        <f t="shared" si="5"/>
        <v>0</v>
      </c>
      <c r="AQ9" s="210">
        <f t="shared" si="5"/>
        <v>0</v>
      </c>
      <c r="AR9" s="210">
        <f t="shared" si="5"/>
        <v>0</v>
      </c>
      <c r="AS9" s="210">
        <f t="shared" si="5"/>
        <v>0</v>
      </c>
      <c r="AT9" s="210"/>
      <c r="AU9" s="210">
        <f t="shared" si="5"/>
        <v>302.39</v>
      </c>
      <c r="AV9" s="210">
        <f t="shared" si="5"/>
        <v>0</v>
      </c>
      <c r="AW9" s="210">
        <f t="shared" si="5"/>
        <v>0</v>
      </c>
      <c r="AX9" s="210">
        <f t="shared" si="5"/>
        <v>0</v>
      </c>
      <c r="AY9" s="210">
        <f t="shared" si="5"/>
        <v>0</v>
      </c>
      <c r="AZ9" s="210">
        <f t="shared" si="5"/>
        <v>0</v>
      </c>
      <c r="BA9" s="210">
        <f t="shared" si="5"/>
        <v>0</v>
      </c>
      <c r="BB9" s="210">
        <f t="shared" si="5"/>
        <v>0</v>
      </c>
      <c r="BC9" s="210">
        <f t="shared" si="5"/>
        <v>0</v>
      </c>
      <c r="BD9" s="210"/>
      <c r="BE9" s="210">
        <f t="shared" si="5"/>
        <v>33.72</v>
      </c>
      <c r="BF9" s="210">
        <f t="shared" si="5"/>
        <v>0</v>
      </c>
      <c r="BG9" s="210">
        <f t="shared" si="5"/>
        <v>0</v>
      </c>
      <c r="BH9" s="210">
        <f t="shared" si="5"/>
        <v>0</v>
      </c>
      <c r="BI9" s="210">
        <f t="shared" si="5"/>
        <v>0</v>
      </c>
      <c r="BJ9" s="210">
        <f t="shared" si="5"/>
        <v>0</v>
      </c>
      <c r="BK9" s="210">
        <f t="shared" si="5"/>
        <v>0</v>
      </c>
      <c r="BL9" s="210">
        <f t="shared" si="5"/>
        <v>0</v>
      </c>
      <c r="BM9" s="210">
        <f t="shared" si="5"/>
        <v>0</v>
      </c>
      <c r="BN9" s="210">
        <f t="shared" si="5"/>
        <v>6069.98</v>
      </c>
      <c r="BO9" s="211"/>
      <c r="BP9" s="210"/>
      <c r="BQ9" s="212"/>
      <c r="BR9" s="213"/>
      <c r="BT9" s="215"/>
      <c r="BU9" s="216"/>
    </row>
    <row r="10" spans="1:73" s="22" customFormat="1" ht="222" customHeight="1" x14ac:dyDescent="0.25">
      <c r="A10" s="17"/>
      <c r="B10" s="18"/>
      <c r="C10" s="18"/>
      <c r="D10" s="19"/>
      <c r="E10" s="19"/>
      <c r="F10" s="20"/>
      <c r="G10" s="18"/>
      <c r="H10" s="18"/>
      <c r="I10" s="18"/>
      <c r="J10" s="18"/>
      <c r="K10" s="18"/>
      <c r="L10" s="20"/>
      <c r="M10" s="20"/>
      <c r="N10" s="20"/>
      <c r="O10" s="29"/>
      <c r="P10" s="29"/>
      <c r="Q10" s="29"/>
      <c r="R10" s="29"/>
      <c r="S10" s="29"/>
      <c r="T10" s="29"/>
      <c r="U10" s="29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81"/>
      <c r="AM10" s="21"/>
      <c r="AN10" s="21"/>
      <c r="AO10" s="21"/>
      <c r="AP10" s="21"/>
      <c r="AQ10" s="21"/>
      <c r="AR10" s="21"/>
      <c r="AS10" s="21"/>
      <c r="AT10" s="181"/>
      <c r="AU10" s="21"/>
      <c r="AV10" s="21"/>
      <c r="AW10" s="21"/>
      <c r="AX10" s="21"/>
      <c r="AY10" s="21"/>
      <c r="AZ10" s="21"/>
      <c r="BA10" s="21"/>
      <c r="BB10" s="21"/>
      <c r="BC10" s="21"/>
      <c r="BD10" s="198"/>
      <c r="BE10" s="21"/>
      <c r="BF10" s="20"/>
      <c r="BG10" s="21"/>
      <c r="BH10" s="20"/>
      <c r="BI10" s="23"/>
      <c r="BJ10" s="23"/>
      <c r="BK10" s="21"/>
      <c r="BL10" s="21"/>
      <c r="BM10" s="21"/>
      <c r="BN10" s="181"/>
      <c r="BO10" s="24"/>
      <c r="BP10" s="21"/>
      <c r="BQ10" s="194"/>
      <c r="BR10" s="193"/>
      <c r="BT10" s="192"/>
      <c r="BU10" s="25"/>
    </row>
    <row r="11" spans="1:73" s="22" customFormat="1" ht="244.5" customHeight="1" x14ac:dyDescent="0.25">
      <c r="A11" s="17"/>
      <c r="B11" s="18"/>
      <c r="C11" s="18"/>
      <c r="D11" s="19"/>
      <c r="E11" s="19"/>
      <c r="F11" s="20"/>
      <c r="G11" s="18"/>
      <c r="H11" s="18"/>
      <c r="I11" s="18"/>
      <c r="J11" s="18"/>
      <c r="K11" s="18"/>
      <c r="L11" s="20"/>
      <c r="M11" s="20"/>
      <c r="N11" s="20"/>
      <c r="O11" s="29"/>
      <c r="P11" s="29"/>
      <c r="Q11" s="29"/>
      <c r="R11" s="29"/>
      <c r="S11" s="29"/>
      <c r="T11" s="29"/>
      <c r="U11" s="29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81"/>
      <c r="AM11" s="21"/>
      <c r="AN11" s="21"/>
      <c r="AO11" s="21"/>
      <c r="AP11" s="21"/>
      <c r="AQ11" s="21"/>
      <c r="AR11" s="21"/>
      <c r="AS11" s="21"/>
      <c r="AT11" s="181"/>
      <c r="AU11" s="21"/>
      <c r="AV11" s="21"/>
      <c r="AW11" s="21"/>
      <c r="AX11" s="21"/>
      <c r="AY11" s="21"/>
      <c r="AZ11" s="21"/>
      <c r="BA11" s="21"/>
      <c r="BB11" s="21"/>
      <c r="BC11" s="21"/>
      <c r="BD11" s="198"/>
      <c r="BE11" s="21"/>
      <c r="BF11" s="20"/>
      <c r="BG11" s="21"/>
      <c r="BH11" s="20"/>
      <c r="BI11" s="23"/>
      <c r="BJ11" s="23"/>
      <c r="BK11" s="21"/>
      <c r="BL11" s="21"/>
      <c r="BM11" s="21"/>
      <c r="BN11" s="181"/>
      <c r="BO11" s="24"/>
      <c r="BP11" s="21"/>
      <c r="BQ11" s="194"/>
      <c r="BR11" s="193"/>
      <c r="BT11" s="192"/>
      <c r="BU11" s="25"/>
    </row>
    <row r="12" spans="1:73" s="22" customFormat="1" ht="179.25" customHeight="1" x14ac:dyDescent="0.25">
      <c r="A12" s="17"/>
      <c r="B12" s="18"/>
      <c r="C12" s="18"/>
      <c r="D12" s="19"/>
      <c r="E12" s="19"/>
      <c r="F12" s="20"/>
      <c r="G12" s="18"/>
      <c r="H12" s="18"/>
      <c r="I12" s="18"/>
      <c r="J12" s="18"/>
      <c r="K12" s="18"/>
      <c r="L12" s="20"/>
      <c r="M12" s="20"/>
      <c r="N12" s="20"/>
      <c r="O12" s="29"/>
      <c r="P12" s="29"/>
      <c r="Q12" s="29"/>
      <c r="R12" s="29"/>
      <c r="S12" s="29"/>
      <c r="T12" s="29"/>
      <c r="U12" s="29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81"/>
      <c r="AM12" s="21"/>
      <c r="AN12" s="21"/>
      <c r="AO12" s="21"/>
      <c r="AP12" s="21"/>
      <c r="AQ12" s="21"/>
      <c r="AR12" s="21"/>
      <c r="AS12" s="21"/>
      <c r="AT12" s="181"/>
      <c r="AU12" s="21"/>
      <c r="AV12" s="21"/>
      <c r="AW12" s="21"/>
      <c r="AX12" s="21"/>
      <c r="AY12" s="21"/>
      <c r="AZ12" s="21"/>
      <c r="BA12" s="21"/>
      <c r="BB12" s="21"/>
      <c r="BC12" s="21"/>
      <c r="BD12" s="198"/>
      <c r="BE12" s="21"/>
      <c r="BF12" s="20"/>
      <c r="BG12" s="21"/>
      <c r="BH12" s="20"/>
      <c r="BI12" s="23"/>
      <c r="BJ12" s="23"/>
      <c r="BK12" s="21"/>
      <c r="BL12" s="21"/>
      <c r="BM12" s="21"/>
      <c r="BN12" s="181"/>
      <c r="BO12" s="24"/>
      <c r="BP12" s="21"/>
      <c r="BQ12" s="194"/>
      <c r="BR12" s="193"/>
      <c r="BT12" s="192"/>
      <c r="BU12" s="25"/>
    </row>
    <row r="13" spans="1:73" s="22" customFormat="1" ht="255" customHeight="1" x14ac:dyDescent="0.25">
      <c r="A13" s="17"/>
      <c r="B13" s="18"/>
      <c r="C13" s="18"/>
      <c r="D13" s="19"/>
      <c r="E13" s="19"/>
      <c r="F13" s="20"/>
      <c r="G13" s="18"/>
      <c r="H13" s="18"/>
      <c r="I13" s="18"/>
      <c r="J13" s="18"/>
      <c r="K13" s="18"/>
      <c r="L13" s="20"/>
      <c r="M13" s="20"/>
      <c r="N13" s="20"/>
      <c r="O13" s="20"/>
      <c r="P13" s="20"/>
      <c r="Q13" s="29"/>
      <c r="R13" s="29"/>
      <c r="S13" s="29"/>
      <c r="T13" s="29"/>
      <c r="U13" s="29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1"/>
      <c r="AM13" s="21"/>
      <c r="AN13" s="21"/>
      <c r="AO13" s="21"/>
      <c r="AP13" s="21"/>
      <c r="AQ13" s="21"/>
      <c r="AR13" s="21"/>
      <c r="AS13" s="21"/>
      <c r="AT13" s="181"/>
      <c r="AU13" s="21"/>
      <c r="AV13" s="21"/>
      <c r="AW13" s="21"/>
      <c r="AX13" s="21"/>
      <c r="AY13" s="21"/>
      <c r="AZ13" s="21"/>
      <c r="BA13" s="21"/>
      <c r="BB13" s="21"/>
      <c r="BC13" s="21"/>
      <c r="BD13" s="198"/>
      <c r="BE13" s="20"/>
      <c r="BF13" s="20"/>
      <c r="BG13" s="21"/>
      <c r="BH13" s="20"/>
      <c r="BI13" s="23"/>
      <c r="BJ13" s="23"/>
      <c r="BK13" s="21"/>
      <c r="BL13" s="21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152.25" customHeight="1" x14ac:dyDescent="0.25">
      <c r="A14" s="17"/>
      <c r="B14" s="18"/>
      <c r="C14" s="18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0"/>
      <c r="P14" s="20"/>
      <c r="Q14" s="29"/>
      <c r="R14" s="29"/>
      <c r="S14" s="29"/>
      <c r="T14" s="29"/>
      <c r="U14" s="29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1"/>
      <c r="AM14" s="21"/>
      <c r="AN14" s="21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1"/>
      <c r="BC14" s="21"/>
      <c r="BD14" s="198"/>
      <c r="BE14" s="21"/>
      <c r="BF14" s="20"/>
      <c r="BG14" s="21"/>
      <c r="BH14" s="20"/>
      <c r="BI14" s="23"/>
      <c r="BJ14" s="23"/>
      <c r="BK14" s="21"/>
      <c r="BL14" s="21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232.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198"/>
      <c r="M15" s="198"/>
      <c r="N15" s="198"/>
      <c r="O15" s="181"/>
      <c r="P15" s="181"/>
      <c r="Q15" s="181"/>
      <c r="R15" s="181"/>
      <c r="S15" s="181"/>
      <c r="T15" s="181"/>
      <c r="U15" s="18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1"/>
      <c r="AM15" s="21"/>
      <c r="AN15" s="21"/>
      <c r="AO15" s="21"/>
      <c r="AP15" s="21"/>
      <c r="AQ15" s="21"/>
      <c r="AR15" s="21"/>
      <c r="AS15" s="21"/>
      <c r="AT15" s="181"/>
      <c r="AU15" s="21"/>
      <c r="AV15" s="21"/>
      <c r="AW15" s="21"/>
      <c r="AX15" s="21"/>
      <c r="AY15" s="21"/>
      <c r="AZ15" s="21"/>
      <c r="BA15" s="21"/>
      <c r="BB15" s="20"/>
      <c r="BC15" s="29"/>
      <c r="BD15" s="198"/>
      <c r="BE15" s="181"/>
      <c r="BF15" s="29"/>
      <c r="BG15" s="21"/>
      <c r="BH15" s="20"/>
      <c r="BI15" s="23"/>
      <c r="BJ15" s="23"/>
      <c r="BK15" s="21"/>
      <c r="BL15" s="21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132.7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198"/>
      <c r="M16" s="198"/>
      <c r="N16" s="198"/>
      <c r="O16" s="181"/>
      <c r="P16" s="181"/>
      <c r="Q16" s="181"/>
      <c r="R16" s="181"/>
      <c r="S16" s="181"/>
      <c r="T16" s="181"/>
      <c r="U16" s="18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181"/>
      <c r="AU16" s="21"/>
      <c r="AV16" s="21"/>
      <c r="AW16" s="21"/>
      <c r="AX16" s="21"/>
      <c r="AY16" s="21"/>
      <c r="AZ16" s="21"/>
      <c r="BA16" s="21"/>
      <c r="BB16" s="20"/>
      <c r="BC16" s="29"/>
      <c r="BD16" s="198"/>
      <c r="BE16" s="29"/>
      <c r="BF16" s="29"/>
      <c r="BG16" s="21"/>
      <c r="BH16" s="20"/>
      <c r="BI16" s="23"/>
      <c r="BJ16" s="23"/>
      <c r="BK16" s="21"/>
      <c r="BL16" s="21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232.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9"/>
      <c r="P17" s="29"/>
      <c r="Q17" s="29"/>
      <c r="R17" s="29"/>
      <c r="S17" s="29"/>
      <c r="T17" s="29"/>
      <c r="U17" s="29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181"/>
      <c r="AU17" s="21"/>
      <c r="AV17" s="21"/>
      <c r="AW17" s="21"/>
      <c r="AX17" s="21"/>
      <c r="AY17" s="21"/>
      <c r="AZ17" s="21"/>
      <c r="BA17" s="21"/>
      <c r="BB17" s="20"/>
      <c r="BC17" s="29"/>
      <c r="BD17" s="198"/>
      <c r="BE17" s="29"/>
      <c r="BF17" s="29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140.2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9"/>
      <c r="P18" s="29"/>
      <c r="Q18" s="29"/>
      <c r="R18" s="29"/>
      <c r="S18" s="29"/>
      <c r="T18" s="29"/>
      <c r="U18" s="29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181"/>
      <c r="AU18" s="21"/>
      <c r="AV18" s="21"/>
      <c r="AW18" s="21"/>
      <c r="AX18" s="21"/>
      <c r="AY18" s="21"/>
      <c r="AZ18" s="21"/>
      <c r="BA18" s="21"/>
      <c r="BB18" s="20"/>
      <c r="BC18" s="29"/>
      <c r="BD18" s="198"/>
      <c r="BE18" s="29"/>
      <c r="BF18" s="29"/>
      <c r="BG18" s="21"/>
      <c r="BH18" s="20"/>
      <c r="BI18" s="23"/>
      <c r="BJ18" s="23"/>
      <c r="BK18" s="21"/>
      <c r="BL18" s="21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232.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9"/>
      <c r="O19" s="29"/>
      <c r="P19" s="29"/>
      <c r="Q19" s="29"/>
      <c r="R19" s="29"/>
      <c r="S19" s="29"/>
      <c r="T19" s="29"/>
      <c r="U19" s="29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181"/>
      <c r="AU19" s="21"/>
      <c r="AV19" s="21"/>
      <c r="AW19" s="21"/>
      <c r="AX19" s="21"/>
      <c r="AY19" s="21"/>
      <c r="AZ19" s="21"/>
      <c r="BA19" s="21"/>
      <c r="BB19" s="20"/>
      <c r="BC19" s="29"/>
      <c r="BD19" s="198"/>
      <c r="BE19" s="29"/>
      <c r="BF19" s="29"/>
      <c r="BG19" s="21"/>
      <c r="BH19" s="20"/>
      <c r="BI19" s="23"/>
      <c r="BJ19" s="23"/>
      <c r="BK19" s="21"/>
      <c r="BL19" s="21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142.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9"/>
      <c r="O20" s="29"/>
      <c r="P20" s="29"/>
      <c r="Q20" s="29"/>
      <c r="R20" s="29"/>
      <c r="S20" s="29"/>
      <c r="T20" s="29"/>
      <c r="U20" s="29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181"/>
      <c r="AU20" s="21"/>
      <c r="AV20" s="21"/>
      <c r="AW20" s="21"/>
      <c r="AX20" s="21"/>
      <c r="AY20" s="21"/>
      <c r="AZ20" s="21"/>
      <c r="BA20" s="21"/>
      <c r="BB20" s="20"/>
      <c r="BC20" s="29"/>
      <c r="BD20" s="198"/>
      <c r="BE20" s="29"/>
      <c r="BF20" s="29"/>
      <c r="BG20" s="21"/>
      <c r="BH20" s="20"/>
      <c r="BI20" s="23"/>
      <c r="BJ20" s="23"/>
      <c r="BK20" s="21"/>
      <c r="BL20" s="21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232.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9"/>
      <c r="P21" s="29"/>
      <c r="Q21" s="29"/>
      <c r="R21" s="29"/>
      <c r="S21" s="29"/>
      <c r="T21" s="29"/>
      <c r="U21" s="29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181"/>
      <c r="AU21" s="21"/>
      <c r="AV21" s="21"/>
      <c r="AW21" s="21"/>
      <c r="AX21" s="21"/>
      <c r="AY21" s="21"/>
      <c r="AZ21" s="21"/>
      <c r="BA21" s="21"/>
      <c r="BB21" s="21"/>
      <c r="BC21" s="21"/>
      <c r="BD21" s="198"/>
      <c r="BE21" s="21"/>
      <c r="BF21" s="20"/>
      <c r="BG21" s="21"/>
      <c r="BH21" s="20"/>
      <c r="BI21" s="23"/>
      <c r="BJ21" s="23"/>
      <c r="BK21" s="21"/>
      <c r="BL21" s="21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289.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198"/>
      <c r="M22" s="198"/>
      <c r="N22" s="198"/>
      <c r="O22" s="182"/>
      <c r="P22" s="182"/>
      <c r="Q22" s="182"/>
      <c r="R22" s="182"/>
      <c r="S22" s="182"/>
      <c r="T22" s="182"/>
      <c r="U22" s="182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181"/>
      <c r="AG22" s="181"/>
      <c r="AH22" s="181"/>
      <c r="AI22" s="20"/>
      <c r="AJ22" s="21"/>
      <c r="AK22" s="21"/>
      <c r="AL22" s="181"/>
      <c r="AM22" s="20"/>
      <c r="AN22" s="21"/>
      <c r="AO22" s="21"/>
      <c r="AP22" s="21"/>
      <c r="AQ22" s="21"/>
      <c r="AR22" s="21"/>
      <c r="AS22" s="21"/>
      <c r="AT22" s="181"/>
      <c r="AU22" s="21"/>
      <c r="AV22" s="21"/>
      <c r="AW22" s="21"/>
      <c r="AX22" s="21"/>
      <c r="AY22" s="21"/>
      <c r="AZ22" s="21"/>
      <c r="BA22" s="21"/>
      <c r="BB22" s="21"/>
      <c r="BC22" s="21"/>
      <c r="BD22" s="198"/>
      <c r="BE22" s="21"/>
      <c r="BF22" s="20"/>
      <c r="BG22" s="21"/>
      <c r="BH22" s="20"/>
      <c r="BI22" s="23"/>
      <c r="BJ22" s="23"/>
      <c r="BK22" s="21"/>
      <c r="BL22" s="21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156.7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3"/>
      <c r="P23" s="20"/>
      <c r="Q23" s="23"/>
      <c r="R23" s="23"/>
      <c r="S23" s="23"/>
      <c r="T23" s="23"/>
      <c r="U23" s="2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181"/>
      <c r="AU23" s="21"/>
      <c r="AV23" s="21"/>
      <c r="AW23" s="21"/>
      <c r="AX23" s="21"/>
      <c r="AY23" s="21"/>
      <c r="AZ23" s="21"/>
      <c r="BA23" s="21"/>
      <c r="BB23" s="21"/>
      <c r="BC23" s="21"/>
      <c r="BD23" s="198"/>
      <c r="BE23" s="21"/>
      <c r="BF23" s="20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156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3"/>
      <c r="P24" s="20"/>
      <c r="Q24" s="23"/>
      <c r="R24" s="23"/>
      <c r="S24" s="23"/>
      <c r="T24" s="23"/>
      <c r="U24" s="2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181"/>
      <c r="AU24" s="21"/>
      <c r="AV24" s="21"/>
      <c r="AW24" s="21"/>
      <c r="AX24" s="21"/>
      <c r="AY24" s="21"/>
      <c r="AZ24" s="21"/>
      <c r="BA24" s="21"/>
      <c r="BB24" s="21"/>
      <c r="BC24" s="21"/>
      <c r="BD24" s="198"/>
      <c r="BE24" s="21"/>
      <c r="BF24" s="20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347.2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3"/>
      <c r="P25" s="23"/>
      <c r="Q25" s="23"/>
      <c r="R25" s="23"/>
      <c r="S25" s="23"/>
      <c r="T25" s="23"/>
      <c r="U25" s="23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0"/>
      <c r="AJ25" s="20"/>
      <c r="AK25" s="21"/>
      <c r="AL25" s="181"/>
      <c r="AM25" s="20"/>
      <c r="AN25" s="20"/>
      <c r="AO25" s="21"/>
      <c r="AP25" s="21"/>
      <c r="AQ25" s="21"/>
      <c r="AR25" s="21"/>
      <c r="AS25" s="21"/>
      <c r="AT25" s="198"/>
      <c r="AU25" s="21"/>
      <c r="AV25" s="21"/>
      <c r="AW25" s="21"/>
      <c r="AX25" s="21"/>
      <c r="AY25" s="21"/>
      <c r="AZ25" s="21"/>
      <c r="BA25" s="21"/>
      <c r="BB25" s="21"/>
      <c r="BC25" s="21"/>
      <c r="BD25" s="198"/>
      <c r="BE25" s="21"/>
      <c r="BF25" s="20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29.7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3"/>
      <c r="P26" s="20"/>
      <c r="Q26" s="23"/>
      <c r="R26" s="23"/>
      <c r="S26" s="23"/>
      <c r="T26" s="23"/>
      <c r="U26" s="23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1"/>
      <c r="AJ26" s="20"/>
      <c r="AK26" s="21"/>
      <c r="AL26" s="198"/>
      <c r="AM26" s="21"/>
      <c r="AN26" s="20"/>
      <c r="AO26" s="21"/>
      <c r="AP26" s="21"/>
      <c r="AQ26" s="21"/>
      <c r="AR26" s="21"/>
      <c r="AS26" s="21"/>
      <c r="AT26" s="198"/>
      <c r="AU26" s="21"/>
      <c r="AV26" s="21"/>
      <c r="AW26" s="21"/>
      <c r="AX26" s="21"/>
      <c r="AY26" s="21"/>
      <c r="AZ26" s="21"/>
      <c r="BA26" s="21"/>
      <c r="BB26" s="21"/>
      <c r="BC26" s="21"/>
      <c r="BD26" s="198"/>
      <c r="BE26" s="181"/>
      <c r="BF26" s="20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29.7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3"/>
      <c r="P27" s="20"/>
      <c r="Q27" s="23"/>
      <c r="R27" s="23"/>
      <c r="S27" s="23"/>
      <c r="T27" s="23"/>
      <c r="U27" s="23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1"/>
      <c r="AJ27" s="20"/>
      <c r="AK27" s="21"/>
      <c r="AL27" s="198"/>
      <c r="AM27" s="21"/>
      <c r="AN27" s="20"/>
      <c r="AO27" s="21"/>
      <c r="AP27" s="21"/>
      <c r="AQ27" s="21"/>
      <c r="AR27" s="21"/>
      <c r="AS27" s="21"/>
      <c r="AT27" s="198"/>
      <c r="AU27" s="21"/>
      <c r="AV27" s="21"/>
      <c r="AW27" s="21"/>
      <c r="AX27" s="21"/>
      <c r="AY27" s="21"/>
      <c r="AZ27" s="21"/>
      <c r="BA27" s="21"/>
      <c r="BB27" s="21"/>
      <c r="BC27" s="21"/>
      <c r="BD27" s="198"/>
      <c r="BE27" s="181"/>
      <c r="BF27" s="20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409.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9"/>
      <c r="P28" s="29"/>
      <c r="Q28" s="29"/>
      <c r="R28" s="29"/>
      <c r="S28" s="29"/>
      <c r="T28" s="29"/>
      <c r="U28" s="29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8"/>
      <c r="AM28" s="20"/>
      <c r="AN28" s="20"/>
      <c r="AO28" s="21"/>
      <c r="AP28" s="21"/>
      <c r="AQ28" s="21"/>
      <c r="AR28" s="21"/>
      <c r="AS28" s="21"/>
      <c r="AT28" s="198"/>
      <c r="AU28" s="20"/>
      <c r="AV28" s="21"/>
      <c r="AW28" s="21"/>
      <c r="AX28" s="21"/>
      <c r="AY28" s="21"/>
      <c r="AZ28" s="21"/>
      <c r="BA28" s="21"/>
      <c r="BB28" s="21"/>
      <c r="BC28" s="21"/>
      <c r="BD28" s="198"/>
      <c r="BE28" s="20"/>
      <c r="BF28" s="20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34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1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198"/>
      <c r="AU29" s="23"/>
      <c r="AV29" s="21"/>
      <c r="AW29" s="21"/>
      <c r="AX29" s="21"/>
      <c r="AY29" s="21"/>
      <c r="AZ29" s="21"/>
      <c r="BA29" s="21"/>
      <c r="BB29" s="21"/>
      <c r="BC29" s="21"/>
      <c r="BD29" s="198"/>
      <c r="BE29" s="181"/>
      <c r="BF29" s="20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134.2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198"/>
      <c r="AU30" s="23"/>
      <c r="AV30" s="21"/>
      <c r="AW30" s="21"/>
      <c r="AX30" s="21"/>
      <c r="AY30" s="21"/>
      <c r="AZ30" s="21"/>
      <c r="BA30" s="21"/>
      <c r="BB30" s="21"/>
      <c r="BC30" s="21"/>
      <c r="BD30" s="198"/>
      <c r="BE30" s="181"/>
      <c r="BF30" s="20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134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98"/>
      <c r="AU31" s="23"/>
      <c r="AV31" s="21"/>
      <c r="AW31" s="21"/>
      <c r="AX31" s="21"/>
      <c r="AY31" s="21"/>
      <c r="AZ31" s="21"/>
      <c r="BA31" s="21"/>
      <c r="BB31" s="21"/>
      <c r="BC31" s="21"/>
      <c r="BD31" s="198"/>
      <c r="BE31" s="181"/>
      <c r="BF31" s="20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134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198"/>
      <c r="AU32" s="23"/>
      <c r="AV32" s="21"/>
      <c r="AW32" s="21"/>
      <c r="AX32" s="21"/>
      <c r="AY32" s="21"/>
      <c r="AZ32" s="21"/>
      <c r="BA32" s="21"/>
      <c r="BB32" s="21"/>
      <c r="BC32" s="21"/>
      <c r="BD32" s="198"/>
      <c r="BE32" s="181"/>
      <c r="BF32" s="20"/>
      <c r="BG32" s="21"/>
      <c r="BH32" s="20"/>
      <c r="BI32" s="23"/>
      <c r="BJ32" s="23"/>
      <c r="BK32" s="21"/>
      <c r="BL32" s="21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216.7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3"/>
      <c r="P33" s="23"/>
      <c r="Q33" s="23"/>
      <c r="R33" s="23"/>
      <c r="S33" s="23"/>
      <c r="T33" s="23"/>
      <c r="U33" s="2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198"/>
      <c r="AU33" s="23"/>
      <c r="AV33" s="21"/>
      <c r="AW33" s="21"/>
      <c r="AX33" s="21"/>
      <c r="AY33" s="21"/>
      <c r="AZ33" s="21"/>
      <c r="BA33" s="21"/>
      <c r="BB33" s="21"/>
      <c r="BC33" s="21"/>
      <c r="BD33" s="198"/>
      <c r="BE33" s="181"/>
      <c r="BF33" s="20"/>
      <c r="BG33" s="21"/>
      <c r="BH33" s="20"/>
      <c r="BI33" s="29"/>
      <c r="BJ33" s="23"/>
      <c r="BK33" s="21"/>
      <c r="BL33" s="21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49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9"/>
      <c r="P34" s="29"/>
      <c r="Q34" s="29"/>
      <c r="R34" s="29"/>
      <c r="S34" s="29"/>
      <c r="T34" s="29"/>
      <c r="U34" s="29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198"/>
      <c r="AU34" s="23"/>
      <c r="AV34" s="21"/>
      <c r="AW34" s="21"/>
      <c r="AX34" s="21"/>
      <c r="AY34" s="21"/>
      <c r="AZ34" s="21"/>
      <c r="BA34" s="21"/>
      <c r="BB34" s="21"/>
      <c r="BC34" s="21"/>
      <c r="BD34" s="198"/>
      <c r="BE34" s="181"/>
      <c r="BF34" s="20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49.2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198"/>
      <c r="AU35" s="23"/>
      <c r="AV35" s="21"/>
      <c r="AW35" s="21"/>
      <c r="AX35" s="21"/>
      <c r="AY35" s="21"/>
      <c r="AZ35" s="21"/>
      <c r="BA35" s="21"/>
      <c r="BB35" s="21"/>
      <c r="BC35" s="21"/>
      <c r="BD35" s="198"/>
      <c r="BE35" s="181"/>
      <c r="BF35" s="20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216.7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198"/>
      <c r="AU36" s="23"/>
      <c r="AV36" s="21"/>
      <c r="AW36" s="21"/>
      <c r="AX36" s="21"/>
      <c r="AY36" s="21"/>
      <c r="AZ36" s="21"/>
      <c r="BA36" s="21"/>
      <c r="BB36" s="21"/>
      <c r="BC36" s="21"/>
      <c r="BD36" s="198"/>
      <c r="BE36" s="182"/>
      <c r="BF36" s="23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204.7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21"/>
      <c r="N37" s="20"/>
      <c r="O37" s="23"/>
      <c r="P37" s="23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181"/>
      <c r="AU37" s="21"/>
      <c r="AV37" s="21"/>
      <c r="AW37" s="21"/>
      <c r="AX37" s="21"/>
      <c r="AY37" s="21"/>
      <c r="AZ37" s="21"/>
      <c r="BA37" s="21"/>
      <c r="BB37" s="21"/>
      <c r="BC37" s="21"/>
      <c r="BD37" s="181"/>
      <c r="BE37" s="181"/>
      <c r="BF37" s="21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319.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22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181"/>
      <c r="AU38" s="21"/>
      <c r="AV38" s="21"/>
      <c r="AW38" s="21"/>
      <c r="AX38" s="21"/>
      <c r="AY38" s="21"/>
      <c r="AZ38" s="21"/>
      <c r="BA38" s="21"/>
      <c r="BB38" s="21"/>
      <c r="BC38" s="21"/>
      <c r="BD38" s="181"/>
      <c r="BE38" s="181"/>
      <c r="BF38" s="21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247.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9"/>
      <c r="P39" s="29"/>
      <c r="Q39" s="29"/>
      <c r="R39" s="29"/>
      <c r="S39" s="29"/>
      <c r="T39" s="29"/>
      <c r="U39" s="29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181"/>
      <c r="AU39" s="21"/>
      <c r="AV39" s="21"/>
      <c r="AW39" s="21"/>
      <c r="AX39" s="21"/>
      <c r="AY39" s="21"/>
      <c r="AZ39" s="21"/>
      <c r="BA39" s="21"/>
      <c r="BB39" s="21"/>
      <c r="BC39" s="21"/>
      <c r="BD39" s="198"/>
      <c r="BE39" s="29"/>
      <c r="BF39" s="29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40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9"/>
      <c r="P40" s="29"/>
      <c r="Q40" s="29"/>
      <c r="R40" s="29"/>
      <c r="S40" s="29"/>
      <c r="T40" s="29"/>
      <c r="U40" s="29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181"/>
      <c r="AU40" s="21"/>
      <c r="AV40" s="21"/>
      <c r="AW40" s="21"/>
      <c r="AX40" s="21"/>
      <c r="AY40" s="21"/>
      <c r="AZ40" s="21"/>
      <c r="BA40" s="21"/>
      <c r="BB40" s="21"/>
      <c r="BC40" s="21"/>
      <c r="BD40" s="181"/>
      <c r="BE40" s="181"/>
      <c r="BF40" s="21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246.7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198"/>
      <c r="AM41" s="23"/>
      <c r="AN41" s="23"/>
      <c r="AO41" s="21"/>
      <c r="AP41" s="21"/>
      <c r="AQ41" s="21"/>
      <c r="AR41" s="21"/>
      <c r="AS41" s="21"/>
      <c r="AT41" s="198"/>
      <c r="AU41" s="23"/>
      <c r="AV41" s="21"/>
      <c r="AW41" s="21"/>
      <c r="AX41" s="21"/>
      <c r="AY41" s="21"/>
      <c r="AZ41" s="21"/>
      <c r="BA41" s="21"/>
      <c r="BB41" s="21"/>
      <c r="BC41" s="21"/>
      <c r="BD41" s="198"/>
      <c r="BE41" s="2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97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198"/>
      <c r="AM42" s="23"/>
      <c r="AN42" s="23"/>
      <c r="AO42" s="21"/>
      <c r="AP42" s="21"/>
      <c r="AQ42" s="21"/>
      <c r="AR42" s="21"/>
      <c r="AS42" s="21"/>
      <c r="AT42" s="198"/>
      <c r="AU42" s="23"/>
      <c r="AV42" s="21"/>
      <c r="AW42" s="21"/>
      <c r="AX42" s="21"/>
      <c r="AY42" s="21"/>
      <c r="AZ42" s="21"/>
      <c r="BA42" s="21"/>
      <c r="BB42" s="21"/>
      <c r="BC42" s="21"/>
      <c r="BD42" s="198"/>
      <c r="BE42" s="181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409.6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0"/>
      <c r="Q43" s="20"/>
      <c r="R43" s="20"/>
      <c r="S43" s="20"/>
      <c r="T43" s="20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3"/>
      <c r="AK43" s="21"/>
      <c r="AL43" s="198"/>
      <c r="AM43" s="23"/>
      <c r="AN43" s="23"/>
      <c r="AO43" s="21"/>
      <c r="AP43" s="21"/>
      <c r="AQ43" s="21"/>
      <c r="AR43" s="21"/>
      <c r="AS43" s="21"/>
      <c r="AT43" s="198"/>
      <c r="AU43" s="23"/>
      <c r="AV43" s="21"/>
      <c r="AW43" s="21"/>
      <c r="AX43" s="21"/>
      <c r="AY43" s="21"/>
      <c r="AZ43" s="21"/>
      <c r="BA43" s="21"/>
      <c r="BB43" s="21"/>
      <c r="BC43" s="21"/>
      <c r="BD43" s="198"/>
      <c r="BE43" s="181"/>
      <c r="BF43" s="20"/>
      <c r="BG43" s="21"/>
      <c r="BH43" s="20"/>
      <c r="BI43" s="23"/>
      <c r="BJ43" s="23"/>
      <c r="BK43" s="21"/>
      <c r="BL43" s="21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273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3"/>
      <c r="AJ44" s="23"/>
      <c r="AK44" s="21"/>
      <c r="AL44" s="198"/>
      <c r="AM44" s="23"/>
      <c r="AN44" s="23"/>
      <c r="AO44" s="21"/>
      <c r="AP44" s="21"/>
      <c r="AQ44" s="21"/>
      <c r="AR44" s="21"/>
      <c r="AS44" s="21"/>
      <c r="AT44" s="198"/>
      <c r="AU44" s="23"/>
      <c r="AV44" s="21"/>
      <c r="AW44" s="21"/>
      <c r="AX44" s="21"/>
      <c r="AY44" s="21"/>
      <c r="AZ44" s="21"/>
      <c r="BA44" s="21"/>
      <c r="BB44" s="21"/>
      <c r="BC44" s="21"/>
      <c r="BD44" s="198"/>
      <c r="BE44" s="181"/>
      <c r="BF44" s="20"/>
      <c r="BG44" s="21"/>
      <c r="BH44" s="20"/>
      <c r="BI44" s="23"/>
      <c r="BJ44" s="23"/>
      <c r="BK44" s="21"/>
      <c r="BL44" s="21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211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3"/>
      <c r="AJ45" s="23"/>
      <c r="AK45" s="21"/>
      <c r="AL45" s="198"/>
      <c r="AM45" s="23"/>
      <c r="AN45" s="23"/>
      <c r="AO45" s="21"/>
      <c r="AP45" s="21"/>
      <c r="AQ45" s="21"/>
      <c r="AR45" s="21"/>
      <c r="AS45" s="21"/>
      <c r="AT45" s="198"/>
      <c r="AU45" s="23"/>
      <c r="AV45" s="21"/>
      <c r="AW45" s="21"/>
      <c r="AX45" s="21"/>
      <c r="AY45" s="21"/>
      <c r="AZ45" s="21"/>
      <c r="BA45" s="21"/>
      <c r="BB45" s="21"/>
      <c r="BC45" s="21"/>
      <c r="BD45" s="198"/>
      <c r="BE45" s="182"/>
      <c r="BF45" s="23"/>
      <c r="BG45" s="21"/>
      <c r="BH45" s="20"/>
      <c r="BI45" s="23"/>
      <c r="BJ45" s="20"/>
      <c r="BK45" s="21"/>
      <c r="BL45" s="21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408.7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8"/>
      <c r="AM46" s="20"/>
      <c r="AN46" s="20"/>
      <c r="AO46" s="20"/>
      <c r="AP46" s="20"/>
      <c r="AQ46" s="21"/>
      <c r="AR46" s="21"/>
      <c r="AS46" s="21"/>
      <c r="AT46" s="198"/>
      <c r="AU46" s="20"/>
      <c r="AV46" s="21"/>
      <c r="AW46" s="21"/>
      <c r="AX46" s="21"/>
      <c r="AY46" s="21"/>
      <c r="AZ46" s="21"/>
      <c r="BA46" s="21"/>
      <c r="BB46" s="21"/>
      <c r="BC46" s="21"/>
      <c r="BD46" s="198"/>
      <c r="BE46" s="20"/>
      <c r="BF46" s="20"/>
      <c r="BG46" s="20"/>
      <c r="BH46" s="20"/>
      <c r="BI46" s="23"/>
      <c r="BJ46" s="23"/>
      <c r="BK46" s="21"/>
      <c r="BL46" s="21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38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8"/>
      <c r="AM47" s="20"/>
      <c r="AN47" s="20"/>
      <c r="AO47" s="21"/>
      <c r="AP47" s="21"/>
      <c r="AQ47" s="21"/>
      <c r="AR47" s="21"/>
      <c r="AS47" s="21"/>
      <c r="AT47" s="198"/>
      <c r="AU47" s="20"/>
      <c r="AV47" s="21"/>
      <c r="AW47" s="21"/>
      <c r="AX47" s="21"/>
      <c r="AY47" s="21"/>
      <c r="AZ47" s="21"/>
      <c r="BA47" s="21"/>
      <c r="BB47" s="21"/>
      <c r="BC47" s="21"/>
      <c r="BD47" s="198"/>
      <c r="BE47" s="198"/>
      <c r="BF47" s="20"/>
      <c r="BG47" s="20"/>
      <c r="BH47" s="20"/>
      <c r="BI47" s="23"/>
      <c r="BJ47" s="23"/>
      <c r="BK47" s="21"/>
      <c r="BL47" s="21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38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8"/>
      <c r="AM48" s="20"/>
      <c r="AN48" s="20"/>
      <c r="AO48" s="21"/>
      <c r="AP48" s="21"/>
      <c r="AQ48" s="21"/>
      <c r="AR48" s="21"/>
      <c r="AS48" s="21"/>
      <c r="AT48" s="198"/>
      <c r="AU48" s="20"/>
      <c r="AV48" s="21"/>
      <c r="AW48" s="21"/>
      <c r="AX48" s="21"/>
      <c r="AY48" s="21"/>
      <c r="AZ48" s="21"/>
      <c r="BA48" s="21"/>
      <c r="BB48" s="21"/>
      <c r="BC48" s="21"/>
      <c r="BD48" s="198"/>
      <c r="BE48" s="198"/>
      <c r="BF48" s="20"/>
      <c r="BG48" s="20"/>
      <c r="BH48" s="20"/>
      <c r="BI48" s="23"/>
      <c r="BJ48" s="23"/>
      <c r="BK48" s="21"/>
      <c r="BL48" s="21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38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8"/>
      <c r="AM49" s="20"/>
      <c r="AN49" s="20"/>
      <c r="AO49" s="21"/>
      <c r="AP49" s="21"/>
      <c r="AQ49" s="21"/>
      <c r="AR49" s="21"/>
      <c r="AS49" s="21"/>
      <c r="AT49" s="198"/>
      <c r="AU49" s="20"/>
      <c r="AV49" s="21"/>
      <c r="AW49" s="21"/>
      <c r="AX49" s="21"/>
      <c r="AY49" s="21"/>
      <c r="AZ49" s="21"/>
      <c r="BA49" s="21"/>
      <c r="BB49" s="21"/>
      <c r="BC49" s="21"/>
      <c r="BD49" s="198"/>
      <c r="BE49" s="198"/>
      <c r="BF49" s="20"/>
      <c r="BG49" s="20"/>
      <c r="BH49" s="20"/>
      <c r="BI49" s="23"/>
      <c r="BJ49" s="23"/>
      <c r="BK49" s="21"/>
      <c r="BL49" s="21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38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8"/>
      <c r="AM50" s="20"/>
      <c r="AN50" s="20"/>
      <c r="AO50" s="21"/>
      <c r="AP50" s="21"/>
      <c r="AQ50" s="21"/>
      <c r="AR50" s="21"/>
      <c r="AS50" s="21"/>
      <c r="AT50" s="198"/>
      <c r="AU50" s="20"/>
      <c r="AV50" s="21"/>
      <c r="AW50" s="21"/>
      <c r="AX50" s="21"/>
      <c r="AY50" s="21"/>
      <c r="AZ50" s="21"/>
      <c r="BA50" s="21"/>
      <c r="BB50" s="21"/>
      <c r="BC50" s="21"/>
      <c r="BD50" s="198"/>
      <c r="BE50" s="198"/>
      <c r="BF50" s="20"/>
      <c r="BG50" s="20"/>
      <c r="BH50" s="20"/>
      <c r="BI50" s="23"/>
      <c r="BJ50" s="23"/>
      <c r="BK50" s="21"/>
      <c r="BL50" s="21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294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198"/>
      <c r="AM51" s="23"/>
      <c r="AN51" s="23"/>
      <c r="AO51" s="21"/>
      <c r="AP51" s="21"/>
      <c r="AQ51" s="21"/>
      <c r="AR51" s="21"/>
      <c r="AS51" s="21"/>
      <c r="AT51" s="198"/>
      <c r="AU51" s="23"/>
      <c r="AV51" s="21"/>
      <c r="AW51" s="21"/>
      <c r="AX51" s="21"/>
      <c r="AY51" s="21"/>
      <c r="AZ51" s="21"/>
      <c r="BA51" s="21"/>
      <c r="BB51" s="21"/>
      <c r="BC51" s="21"/>
      <c r="BD51" s="198"/>
      <c r="BE51" s="182"/>
      <c r="BF51" s="23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31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198"/>
      <c r="AM52" s="23"/>
      <c r="AN52" s="23"/>
      <c r="AO52" s="21"/>
      <c r="AP52" s="21"/>
      <c r="AQ52" s="21"/>
      <c r="AR52" s="21"/>
      <c r="AS52" s="21"/>
      <c r="AT52" s="198"/>
      <c r="AU52" s="23"/>
      <c r="AV52" s="21"/>
      <c r="AW52" s="21"/>
      <c r="AX52" s="21"/>
      <c r="AY52" s="21"/>
      <c r="AZ52" s="21"/>
      <c r="BA52" s="21"/>
      <c r="BB52" s="21"/>
      <c r="BC52" s="21"/>
      <c r="BD52" s="198"/>
      <c r="BE52" s="23"/>
      <c r="BF52" s="23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49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0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198"/>
      <c r="AM53" s="23"/>
      <c r="AN53" s="23"/>
      <c r="AO53" s="21"/>
      <c r="AP53" s="21"/>
      <c r="AQ53" s="21"/>
      <c r="AR53" s="21"/>
      <c r="AS53" s="21"/>
      <c r="AT53" s="198"/>
      <c r="AU53" s="23"/>
      <c r="AV53" s="21"/>
      <c r="AW53" s="21"/>
      <c r="AX53" s="21"/>
      <c r="AY53" s="21"/>
      <c r="AZ53" s="21"/>
      <c r="BA53" s="21"/>
      <c r="BB53" s="21"/>
      <c r="BC53" s="21"/>
      <c r="BD53" s="198"/>
      <c r="BE53" s="182"/>
      <c r="BF53" s="23"/>
      <c r="BG53" s="21"/>
      <c r="BH53" s="20"/>
      <c r="BI53" s="23"/>
      <c r="BJ53" s="23"/>
      <c r="BK53" s="21"/>
      <c r="BL53" s="21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213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198"/>
      <c r="AM54" s="23"/>
      <c r="AN54" s="23"/>
      <c r="AO54" s="21"/>
      <c r="AP54" s="21"/>
      <c r="AQ54" s="21"/>
      <c r="AR54" s="21"/>
      <c r="AS54" s="21"/>
      <c r="AT54" s="198"/>
      <c r="AU54" s="23"/>
      <c r="AV54" s="21"/>
      <c r="AW54" s="21"/>
      <c r="AX54" s="21"/>
      <c r="AY54" s="21"/>
      <c r="AZ54" s="21"/>
      <c r="BA54" s="21"/>
      <c r="BB54" s="21"/>
      <c r="BC54" s="21"/>
      <c r="BD54" s="198"/>
      <c r="BE54" s="182"/>
      <c r="BF54" s="23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80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0"/>
      <c r="BC55" s="20"/>
      <c r="BD55" s="198"/>
      <c r="BE55" s="20"/>
      <c r="BF55" s="20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80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8"/>
      <c r="BE56" s="21"/>
      <c r="BF56" s="20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80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8"/>
      <c r="BE57" s="21"/>
      <c r="BF57" s="20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226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9"/>
      <c r="P58" s="29"/>
      <c r="Q58" s="29"/>
      <c r="R58" s="29"/>
      <c r="S58" s="29"/>
      <c r="T58" s="29"/>
      <c r="U58" s="29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8"/>
      <c r="BE58" s="21"/>
      <c r="BF58" s="198"/>
      <c r="BG58" s="29"/>
      <c r="BH58" s="29"/>
      <c r="BI58" s="23"/>
      <c r="BJ58" s="23"/>
      <c r="BK58" s="21"/>
      <c r="BL58" s="21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74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9"/>
      <c r="P59" s="29"/>
      <c r="Q59" s="29"/>
      <c r="R59" s="29"/>
      <c r="S59" s="29"/>
      <c r="T59" s="29"/>
      <c r="U59" s="29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0"/>
      <c r="BC59" s="20"/>
      <c r="BD59" s="198"/>
      <c r="BE59" s="20"/>
      <c r="BF59" s="20"/>
      <c r="BG59" s="21"/>
      <c r="BH59" s="20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74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8"/>
      <c r="BE60" s="181"/>
      <c r="BF60" s="21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74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1"/>
      <c r="R61" s="21"/>
      <c r="S61" s="21"/>
      <c r="T61" s="21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8"/>
      <c r="BE61" s="181"/>
      <c r="BF61" s="21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89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81"/>
      <c r="BE62" s="181"/>
      <c r="BF62" s="21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409.6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1"/>
      <c r="AJ63" s="20"/>
      <c r="AK63" s="21"/>
      <c r="AL63" s="198"/>
      <c r="AM63" s="20"/>
      <c r="AN63" s="20"/>
      <c r="AO63" s="21"/>
      <c r="AP63" s="21"/>
      <c r="AQ63" s="21"/>
      <c r="AR63" s="21"/>
      <c r="AS63" s="21"/>
      <c r="AT63" s="198"/>
      <c r="AU63" s="20"/>
      <c r="AV63" s="20"/>
      <c r="AW63" s="21"/>
      <c r="AX63" s="21"/>
      <c r="AY63" s="21"/>
      <c r="AZ63" s="21"/>
      <c r="BA63" s="21"/>
      <c r="BB63" s="21"/>
      <c r="BC63" s="21"/>
      <c r="BD63" s="198"/>
      <c r="BE63" s="20"/>
      <c r="BF63" s="20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39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0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0"/>
      <c r="AU64" s="21"/>
      <c r="AV64" s="20"/>
      <c r="AW64" s="21"/>
      <c r="AX64" s="21"/>
      <c r="AY64" s="21"/>
      <c r="AZ64" s="21"/>
      <c r="BA64" s="21"/>
      <c r="BB64" s="21"/>
      <c r="BC64" s="21"/>
      <c r="BD64" s="198"/>
      <c r="BE64" s="181"/>
      <c r="BF64" s="20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3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0"/>
      <c r="AU65" s="21"/>
      <c r="AV65" s="20"/>
      <c r="AW65" s="21"/>
      <c r="AX65" s="21"/>
      <c r="AY65" s="21"/>
      <c r="AZ65" s="21"/>
      <c r="BA65" s="21"/>
      <c r="BB65" s="21"/>
      <c r="BC65" s="21"/>
      <c r="BD65" s="198"/>
      <c r="BE65" s="181"/>
      <c r="BF65" s="20"/>
      <c r="BG65" s="21"/>
      <c r="BH65" s="20"/>
      <c r="BI65" s="23"/>
      <c r="BJ65" s="23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3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0"/>
      <c r="AU66" s="21"/>
      <c r="AV66" s="20"/>
      <c r="AW66" s="21"/>
      <c r="AX66" s="21"/>
      <c r="AY66" s="21"/>
      <c r="AZ66" s="21"/>
      <c r="BA66" s="21"/>
      <c r="BB66" s="21"/>
      <c r="BC66" s="21"/>
      <c r="BD66" s="198"/>
      <c r="BE66" s="181"/>
      <c r="BF66" s="20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3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1"/>
      <c r="R67" s="21"/>
      <c r="S67" s="21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0"/>
      <c r="AU67" s="21"/>
      <c r="AV67" s="20"/>
      <c r="AW67" s="21"/>
      <c r="AX67" s="21"/>
      <c r="AY67" s="21"/>
      <c r="AZ67" s="21"/>
      <c r="BA67" s="21"/>
      <c r="BB67" s="21"/>
      <c r="BC67" s="21"/>
      <c r="BD67" s="198"/>
      <c r="BE67" s="181"/>
      <c r="BF67" s="20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67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0"/>
      <c r="AU68" s="21"/>
      <c r="AV68" s="20"/>
      <c r="AW68" s="21"/>
      <c r="AX68" s="21"/>
      <c r="AY68" s="21"/>
      <c r="AZ68" s="21"/>
      <c r="BA68" s="21"/>
      <c r="BB68" s="21"/>
      <c r="BC68" s="21"/>
      <c r="BD68" s="198"/>
      <c r="BE68" s="20"/>
      <c r="BF68" s="20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67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1"/>
      <c r="R69" s="21"/>
      <c r="S69" s="21"/>
      <c r="T69" s="21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0"/>
      <c r="AU69" s="21"/>
      <c r="AV69" s="20"/>
      <c r="AW69" s="21"/>
      <c r="AX69" s="21"/>
      <c r="AY69" s="21"/>
      <c r="AZ69" s="21"/>
      <c r="BA69" s="21"/>
      <c r="BB69" s="21"/>
      <c r="BC69" s="21"/>
      <c r="BD69" s="198"/>
      <c r="BE69" s="181"/>
      <c r="BF69" s="20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79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8"/>
      <c r="BE70" s="21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49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8"/>
      <c r="BE71" s="21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249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81"/>
      <c r="BE72" s="181"/>
      <c r="BF72" s="21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207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1"/>
      <c r="R73" s="21"/>
      <c r="S73" s="21"/>
      <c r="T73" s="21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8"/>
      <c r="BE73" s="21"/>
      <c r="BF73" s="20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207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8"/>
      <c r="BE74" s="181"/>
      <c r="BF74" s="20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54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1"/>
      <c r="BD75" s="198"/>
      <c r="BE75" s="21"/>
      <c r="BF75" s="20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54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81"/>
      <c r="BE76" s="181"/>
      <c r="BF76" s="21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5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81"/>
      <c r="BE77" s="181"/>
      <c r="BF77" s="21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93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8"/>
      <c r="BE78" s="21"/>
      <c r="BF78" s="21"/>
      <c r="BG78" s="21"/>
      <c r="BH78" s="20"/>
      <c r="BI78" s="23"/>
      <c r="BJ78" s="20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93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8"/>
      <c r="BE79" s="21"/>
      <c r="BF79" s="21"/>
      <c r="BG79" s="21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93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8"/>
      <c r="BE80" s="20"/>
      <c r="BF80" s="20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93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181"/>
      <c r="AU81" s="21"/>
      <c r="AV81" s="21"/>
      <c r="AW81" s="21"/>
      <c r="AX81" s="21"/>
      <c r="AY81" s="21"/>
      <c r="AZ81" s="21"/>
      <c r="BA81" s="21"/>
      <c r="BB81" s="21"/>
      <c r="BC81" s="21"/>
      <c r="BD81" s="198"/>
      <c r="BE81" s="181"/>
      <c r="BF81" s="21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20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8"/>
      <c r="AM82" s="20"/>
      <c r="AN82" s="20"/>
      <c r="AO82" s="21"/>
      <c r="AP82" s="21"/>
      <c r="AQ82" s="21"/>
      <c r="AR82" s="21"/>
      <c r="AS82" s="21"/>
      <c r="AT82" s="198"/>
      <c r="AU82" s="20"/>
      <c r="AV82" s="21"/>
      <c r="AW82" s="21"/>
      <c r="AX82" s="21"/>
      <c r="AY82" s="21"/>
      <c r="AZ82" s="21"/>
      <c r="BA82" s="21"/>
      <c r="BB82" s="21"/>
      <c r="BC82" s="21"/>
      <c r="BD82" s="198"/>
      <c r="BE82" s="21"/>
      <c r="BF82" s="21"/>
      <c r="BG82" s="21"/>
      <c r="BH82" s="20"/>
      <c r="BI82" s="23"/>
      <c r="BJ82" s="20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0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8"/>
      <c r="AM83" s="20"/>
      <c r="AN83" s="20"/>
      <c r="AO83" s="21"/>
      <c r="AP83" s="21"/>
      <c r="AQ83" s="21"/>
      <c r="AR83" s="21"/>
      <c r="AS83" s="21"/>
      <c r="AT83" s="198"/>
      <c r="AU83" s="20"/>
      <c r="AV83" s="21"/>
      <c r="AW83" s="21"/>
      <c r="AX83" s="21"/>
      <c r="AY83" s="21"/>
      <c r="AZ83" s="21"/>
      <c r="BA83" s="21"/>
      <c r="BB83" s="21"/>
      <c r="BC83" s="21"/>
      <c r="BD83" s="198"/>
      <c r="BE83" s="181"/>
      <c r="BF83" s="21"/>
      <c r="BG83" s="21"/>
      <c r="BH83" s="20"/>
      <c r="BI83" s="23"/>
      <c r="BJ83" s="23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47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8"/>
      <c r="BE84" s="20"/>
      <c r="BF84" s="20"/>
      <c r="BG84" s="21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47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8"/>
      <c r="BE85" s="181"/>
      <c r="BF85" s="20"/>
      <c r="BG85" s="21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47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8"/>
      <c r="BE86" s="21"/>
      <c r="BF86" s="20"/>
      <c r="BG86" s="21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47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8"/>
      <c r="BE87" s="181"/>
      <c r="BF87" s="20"/>
      <c r="BG87" s="21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47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8"/>
      <c r="BE88" s="21"/>
      <c r="BF88" s="20"/>
      <c r="BG88" s="21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47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8"/>
      <c r="BE89" s="181"/>
      <c r="BF89" s="20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47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8"/>
      <c r="BE90" s="21"/>
      <c r="BF90" s="20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47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8"/>
      <c r="BE91" s="181"/>
      <c r="BF91" s="20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93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8"/>
      <c r="BE92" s="21"/>
      <c r="BF92" s="20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93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8"/>
      <c r="BE93" s="181"/>
      <c r="BF93" s="20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93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8"/>
      <c r="BE94" s="21"/>
      <c r="BF94" s="20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93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81"/>
      <c r="BE95" s="181"/>
      <c r="BF95" s="21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239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8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8"/>
      <c r="BE96" s="21"/>
      <c r="BF96" s="20"/>
      <c r="BG96" s="20"/>
      <c r="BH96" s="20"/>
      <c r="BI96" s="23"/>
      <c r="BJ96" s="23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239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8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8"/>
      <c r="BE97" s="21"/>
      <c r="BF97" s="20"/>
      <c r="BG97" s="20"/>
      <c r="BH97" s="20"/>
      <c r="BI97" s="23"/>
      <c r="BJ97" s="23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40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0"/>
      <c r="Q98" s="21"/>
      <c r="R98" s="21"/>
      <c r="S98" s="20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8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8"/>
      <c r="BE98" s="21"/>
      <c r="BF98" s="21"/>
      <c r="BG98" s="20"/>
      <c r="BH98" s="20"/>
      <c r="BI98" s="23"/>
      <c r="BJ98" s="23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229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8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8"/>
      <c r="BE99" s="21"/>
      <c r="BF99" s="20"/>
      <c r="BG99" s="20"/>
      <c r="BH99" s="20"/>
      <c r="BI99" s="23"/>
      <c r="BJ99" s="23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229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8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8"/>
      <c r="BE100" s="21"/>
      <c r="BF100" s="20"/>
      <c r="BG100" s="20"/>
      <c r="BH100" s="20"/>
      <c r="BI100" s="23"/>
      <c r="BJ100" s="23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229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8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8"/>
      <c r="BE101" s="21"/>
      <c r="BF101" s="20"/>
      <c r="BG101" s="20"/>
      <c r="BH101" s="20"/>
      <c r="BI101" s="23"/>
      <c r="BJ101" s="23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29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8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8"/>
      <c r="BE102" s="21"/>
      <c r="BF102" s="20"/>
      <c r="BG102" s="20"/>
      <c r="BH102" s="20"/>
      <c r="BI102" s="23"/>
      <c r="BJ102" s="23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94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8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8"/>
      <c r="BE103" s="21"/>
      <c r="BF103" s="20"/>
      <c r="BG103" s="20"/>
      <c r="BH103" s="20"/>
      <c r="BI103" s="23"/>
      <c r="BJ103" s="23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40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0"/>
      <c r="Q104" s="21"/>
      <c r="R104" s="21"/>
      <c r="S104" s="20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8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8"/>
      <c r="BE104" s="23"/>
      <c r="BF104" s="23"/>
      <c r="BG104" s="20"/>
      <c r="BH104" s="20"/>
      <c r="BI104" s="23"/>
      <c r="BJ104" s="23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40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8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8"/>
      <c r="BE105" s="21"/>
      <c r="BF105" s="20"/>
      <c r="BG105" s="20"/>
      <c r="BH105" s="20"/>
      <c r="BI105" s="23"/>
      <c r="BJ105" s="23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409.6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8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8"/>
      <c r="BE106" s="21"/>
      <c r="BF106" s="20"/>
      <c r="BG106" s="20"/>
      <c r="BH106" s="20"/>
      <c r="BI106" s="23"/>
      <c r="BJ106" s="23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8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198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8"/>
      <c r="BE107" s="23"/>
      <c r="BF107" s="23"/>
      <c r="BG107" s="20"/>
      <c r="BH107" s="20"/>
      <c r="BI107" s="23"/>
      <c r="BJ107" s="23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221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198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0"/>
      <c r="BC108" s="20"/>
      <c r="BD108" s="198"/>
      <c r="BE108" s="21"/>
      <c r="BF108" s="20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56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0"/>
      <c r="Q109" s="21"/>
      <c r="R109" s="21"/>
      <c r="S109" s="20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8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0"/>
      <c r="BC109" s="20"/>
      <c r="BD109" s="198"/>
      <c r="BE109" s="23"/>
      <c r="BF109" s="23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216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8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8"/>
      <c r="BE110" s="21"/>
      <c r="BF110" s="20"/>
      <c r="BG110" s="20"/>
      <c r="BH110" s="20"/>
      <c r="BI110" s="23"/>
      <c r="BJ110" s="23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216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0"/>
      <c r="Q111" s="21"/>
      <c r="R111" s="21"/>
      <c r="S111" s="20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8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8"/>
      <c r="BE111" s="21"/>
      <c r="BF111" s="20"/>
      <c r="BG111" s="20"/>
      <c r="BH111" s="20"/>
      <c r="BI111" s="23"/>
      <c r="BJ111" s="23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71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8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8"/>
      <c r="BE112" s="21"/>
      <c r="BF112" s="20"/>
      <c r="BG112" s="20"/>
      <c r="BH112" s="20"/>
      <c r="BI112" s="23"/>
      <c r="BJ112" s="23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71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0"/>
      <c r="Q113" s="21"/>
      <c r="R113" s="21"/>
      <c r="S113" s="20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8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8"/>
      <c r="BE113" s="23"/>
      <c r="BF113" s="23"/>
      <c r="BG113" s="20"/>
      <c r="BH113" s="20"/>
      <c r="BI113" s="23"/>
      <c r="BJ113" s="23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71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0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8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8"/>
      <c r="BE114" s="23"/>
      <c r="BF114" s="23"/>
      <c r="BG114" s="20"/>
      <c r="BH114" s="20"/>
      <c r="BI114" s="23"/>
      <c r="BJ114" s="23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227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1"/>
      <c r="R115" s="21"/>
      <c r="S115" s="21"/>
      <c r="T115" s="21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8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8"/>
      <c r="BE115" s="20"/>
      <c r="BF115" s="20"/>
      <c r="BG115" s="20"/>
      <c r="BH115" s="20"/>
      <c r="BI115" s="23"/>
      <c r="BJ115" s="23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5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1"/>
      <c r="R116" s="21"/>
      <c r="S116" s="21"/>
      <c r="T116" s="21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8"/>
      <c r="AM116" s="20"/>
      <c r="AN116" s="20"/>
      <c r="AO116" s="21"/>
      <c r="AP116" s="21"/>
      <c r="AQ116" s="21"/>
      <c r="AR116" s="21"/>
      <c r="AS116" s="21"/>
      <c r="AT116" s="18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8"/>
      <c r="BE116" s="23"/>
      <c r="BF116" s="23"/>
      <c r="BG116" s="20"/>
      <c r="BH116" s="20"/>
      <c r="BI116" s="23"/>
      <c r="BJ116" s="23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69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1"/>
      <c r="R117" s="21"/>
      <c r="S117" s="21"/>
      <c r="T117" s="21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198"/>
      <c r="AM117" s="21"/>
      <c r="AN117" s="20"/>
      <c r="AO117" s="21"/>
      <c r="AP117" s="21"/>
      <c r="AQ117" s="21"/>
      <c r="AR117" s="21"/>
      <c r="AS117" s="21"/>
      <c r="AT117" s="198"/>
      <c r="AU117" s="21"/>
      <c r="AV117" s="21"/>
      <c r="AW117" s="21"/>
      <c r="AX117" s="21"/>
      <c r="AY117" s="21"/>
      <c r="AZ117" s="21"/>
      <c r="BA117" s="21"/>
      <c r="BB117" s="20"/>
      <c r="BC117" s="20"/>
      <c r="BD117" s="198"/>
      <c r="BE117" s="20"/>
      <c r="BF117" s="20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7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1"/>
      <c r="R118" s="21"/>
      <c r="S118" s="21"/>
      <c r="T118" s="21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8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0"/>
      <c r="BC118" s="20"/>
      <c r="BD118" s="198"/>
      <c r="BE118" s="23"/>
      <c r="BF118" s="23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7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198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0"/>
      <c r="BC119" s="20"/>
      <c r="BD119" s="198"/>
      <c r="BE119" s="23"/>
      <c r="BF119" s="23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7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198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198"/>
      <c r="BE120" s="23"/>
      <c r="BF120" s="23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71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198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0"/>
      <c r="BC121" s="20"/>
      <c r="BD121" s="198"/>
      <c r="BE121" s="23"/>
      <c r="BF121" s="23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71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198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0"/>
      <c r="BC122" s="20"/>
      <c r="BD122" s="198"/>
      <c r="BE122" s="23"/>
      <c r="BF122" s="23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7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198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8"/>
      <c r="BE123" s="21"/>
      <c r="BF123" s="21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7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198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198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8"/>
      <c r="BE124" s="23"/>
      <c r="BF124" s="23"/>
      <c r="BG124" s="20"/>
      <c r="BH124" s="20"/>
      <c r="BI124" s="23"/>
      <c r="BJ124" s="23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7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75"/>
      <c r="K125" s="18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198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1"/>
      <c r="BD125" s="20"/>
      <c r="BE125" s="23"/>
      <c r="BF125" s="23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97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198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198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8"/>
      <c r="BE126" s="21"/>
      <c r="BF126" s="21"/>
      <c r="BG126" s="20"/>
      <c r="BH126" s="20"/>
      <c r="BI126" s="23"/>
      <c r="BJ126" s="20"/>
      <c r="BK126" s="23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97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198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198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8"/>
      <c r="BE127" s="182"/>
      <c r="BF127" s="23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97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198"/>
      <c r="O128" s="21"/>
      <c r="P128" s="20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198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8"/>
      <c r="BE128" s="182"/>
      <c r="BF128" s="23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97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198"/>
      <c r="O129" s="23"/>
      <c r="P129" s="20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198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8"/>
      <c r="BE129" s="182"/>
      <c r="BF129" s="23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71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198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0"/>
      <c r="BC130" s="21"/>
      <c r="BD130" s="20"/>
      <c r="BE130" s="23"/>
      <c r="BF130" s="23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97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198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8"/>
      <c r="BE131" s="21"/>
      <c r="BF131" s="21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97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198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198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8"/>
      <c r="BE132" s="182"/>
      <c r="BF132" s="23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97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198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8"/>
      <c r="BE133" s="21"/>
      <c r="BF133" s="21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97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198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198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8"/>
      <c r="BE134" s="181"/>
      <c r="BF134" s="21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97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198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8"/>
      <c r="BE135" s="21"/>
      <c r="BF135" s="21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97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198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198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8"/>
      <c r="BE136" s="182"/>
      <c r="BF136" s="23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252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3"/>
      <c r="AK137" s="21"/>
      <c r="AL137" s="198"/>
      <c r="AM137" s="23"/>
      <c r="AN137" s="23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8"/>
      <c r="BE137" s="21"/>
      <c r="BF137" s="20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252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198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198"/>
      <c r="AM138" s="23"/>
      <c r="AN138" s="23"/>
      <c r="AO138" s="21"/>
      <c r="AP138" s="21"/>
      <c r="AQ138" s="21"/>
      <c r="AR138" s="21"/>
      <c r="AS138" s="21"/>
      <c r="AT138" s="18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8"/>
      <c r="BE138" s="181"/>
      <c r="BF138" s="21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2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3"/>
      <c r="AK139" s="21"/>
      <c r="AL139" s="198"/>
      <c r="AM139" s="23"/>
      <c r="AN139" s="23"/>
      <c r="AO139" s="21"/>
      <c r="AP139" s="21"/>
      <c r="AQ139" s="21"/>
      <c r="AR139" s="21"/>
      <c r="AS139" s="21"/>
      <c r="AT139" s="18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8"/>
      <c r="BE139" s="198"/>
      <c r="BF139" s="20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209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0"/>
      <c r="AK140" s="21"/>
      <c r="AL140" s="198"/>
      <c r="AM140" s="23"/>
      <c r="AN140" s="20"/>
      <c r="AO140" s="21"/>
      <c r="AP140" s="20"/>
      <c r="AQ140" s="23"/>
      <c r="AR140" s="20"/>
      <c r="AS140" s="21"/>
      <c r="AT140" s="198"/>
      <c r="AU140" s="23"/>
      <c r="AV140" s="21"/>
      <c r="AW140" s="21"/>
      <c r="AX140" s="21"/>
      <c r="AY140" s="21"/>
      <c r="AZ140" s="21"/>
      <c r="BA140" s="21"/>
      <c r="BB140" s="21"/>
      <c r="BC140" s="21"/>
      <c r="BD140" s="20"/>
      <c r="BE140" s="21"/>
      <c r="BF140" s="21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36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198"/>
      <c r="AM141" s="20"/>
      <c r="AN141" s="20"/>
      <c r="AO141" s="21"/>
      <c r="AP141" s="21"/>
      <c r="AQ141" s="21"/>
      <c r="AR141" s="21"/>
      <c r="AS141" s="21"/>
      <c r="AT141" s="18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8"/>
      <c r="BE141" s="181"/>
      <c r="BF141" s="21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36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198"/>
      <c r="AM142" s="20"/>
      <c r="AN142" s="20"/>
      <c r="AO142" s="21"/>
      <c r="AP142" s="21"/>
      <c r="AQ142" s="21"/>
      <c r="AR142" s="21"/>
      <c r="AS142" s="21"/>
      <c r="AT142" s="18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8"/>
      <c r="BE142" s="181"/>
      <c r="BF142" s="21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36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0"/>
      <c r="P143" s="20"/>
      <c r="Q143" s="20"/>
      <c r="R143" s="20"/>
      <c r="S143" s="20"/>
      <c r="T143" s="20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198"/>
      <c r="AM143" s="20"/>
      <c r="AN143" s="20"/>
      <c r="AO143" s="21"/>
      <c r="AP143" s="21"/>
      <c r="AQ143" s="21"/>
      <c r="AR143" s="21"/>
      <c r="AS143" s="21"/>
      <c r="AT143" s="18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8"/>
      <c r="BE143" s="181"/>
      <c r="BF143" s="21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36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198"/>
      <c r="N144" s="20"/>
      <c r="O144" s="23"/>
      <c r="P144" s="20"/>
      <c r="Q144" s="20"/>
      <c r="R144" s="20"/>
      <c r="S144" s="20"/>
      <c r="T144" s="20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198"/>
      <c r="AM144" s="20"/>
      <c r="AN144" s="20"/>
      <c r="AO144" s="21"/>
      <c r="AP144" s="21"/>
      <c r="AQ144" s="21"/>
      <c r="AR144" s="21"/>
      <c r="AS144" s="21"/>
      <c r="AT144" s="18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8"/>
      <c r="BE144" s="181"/>
      <c r="BF144" s="21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209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198"/>
      <c r="AM145" s="20"/>
      <c r="AN145" s="20"/>
      <c r="AO145" s="21"/>
      <c r="AP145" s="21"/>
      <c r="AQ145" s="21"/>
      <c r="AR145" s="21"/>
      <c r="AS145" s="21"/>
      <c r="AT145" s="18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8"/>
      <c r="BE145" s="21"/>
      <c r="BF145" s="20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54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198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198"/>
      <c r="AM146" s="20"/>
      <c r="AN146" s="20"/>
      <c r="AO146" s="21"/>
      <c r="AP146" s="21"/>
      <c r="AQ146" s="21"/>
      <c r="AR146" s="21"/>
      <c r="AS146" s="21"/>
      <c r="AT146" s="18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8"/>
      <c r="BE146" s="198"/>
      <c r="BF146" s="20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249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198"/>
      <c r="AM147" s="20"/>
      <c r="AN147" s="20"/>
      <c r="AO147" s="21"/>
      <c r="AP147" s="21"/>
      <c r="AQ147" s="21"/>
      <c r="AR147" s="21"/>
      <c r="AS147" s="21"/>
      <c r="AT147" s="18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8"/>
      <c r="BE147" s="23"/>
      <c r="BF147" s="23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52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198"/>
      <c r="AM148" s="20"/>
      <c r="AN148" s="20"/>
      <c r="AO148" s="21"/>
      <c r="AP148" s="21"/>
      <c r="AQ148" s="21"/>
      <c r="AR148" s="21"/>
      <c r="AS148" s="21"/>
      <c r="AT148" s="18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8"/>
      <c r="BE148" s="21"/>
      <c r="BF148" s="21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52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198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198"/>
      <c r="AM149" s="20"/>
      <c r="AN149" s="20"/>
      <c r="AO149" s="21"/>
      <c r="AP149" s="21"/>
      <c r="AQ149" s="21"/>
      <c r="AR149" s="21"/>
      <c r="AS149" s="21"/>
      <c r="AT149" s="18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8"/>
      <c r="BE149" s="198"/>
      <c r="BF149" s="20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9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1"/>
      <c r="AJ150" s="20"/>
      <c r="AK150" s="21"/>
      <c r="AL150" s="198"/>
      <c r="AM150" s="21"/>
      <c r="AN150" s="20"/>
      <c r="AO150" s="21"/>
      <c r="AP150" s="21"/>
      <c r="AQ150" s="21"/>
      <c r="AR150" s="21"/>
      <c r="AS150" s="21"/>
      <c r="AT150" s="198"/>
      <c r="AU150" s="21"/>
      <c r="AV150" s="21"/>
      <c r="AW150" s="21"/>
      <c r="AX150" s="21"/>
      <c r="AY150" s="21"/>
      <c r="AZ150" s="21"/>
      <c r="BA150" s="21"/>
      <c r="BB150" s="20"/>
      <c r="BC150" s="21"/>
      <c r="BD150" s="20"/>
      <c r="BE150" s="21"/>
      <c r="BF150" s="21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29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1"/>
      <c r="AJ151" s="20"/>
      <c r="AK151" s="21"/>
      <c r="AL151" s="198"/>
      <c r="AM151" s="21"/>
      <c r="AN151" s="20"/>
      <c r="AO151" s="21"/>
      <c r="AP151" s="21"/>
      <c r="AQ151" s="21"/>
      <c r="AR151" s="21"/>
      <c r="AS151" s="21"/>
      <c r="AT151" s="198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8"/>
      <c r="BE151" s="21"/>
      <c r="BF151" s="21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54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198"/>
      <c r="AM152" s="20"/>
      <c r="AN152" s="20"/>
      <c r="AO152" s="21"/>
      <c r="AP152" s="21"/>
      <c r="AQ152" s="21"/>
      <c r="AR152" s="21"/>
      <c r="AS152" s="21"/>
      <c r="AT152" s="198"/>
      <c r="AU152" s="20"/>
      <c r="AV152" s="21"/>
      <c r="AW152" s="21"/>
      <c r="AX152" s="21"/>
      <c r="AY152" s="21"/>
      <c r="AZ152" s="21"/>
      <c r="BA152" s="21"/>
      <c r="BB152" s="21"/>
      <c r="BC152" s="21"/>
      <c r="BD152" s="198"/>
      <c r="BE152" s="23"/>
      <c r="BF152" s="23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54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3"/>
      <c r="AK153" s="21"/>
      <c r="AL153" s="198"/>
      <c r="AM153" s="20"/>
      <c r="AN153" s="20"/>
      <c r="AO153" s="21"/>
      <c r="AP153" s="21"/>
      <c r="AQ153" s="21"/>
      <c r="AR153" s="21"/>
      <c r="AS153" s="21"/>
      <c r="AT153" s="198"/>
      <c r="AU153" s="20"/>
      <c r="AV153" s="21"/>
      <c r="AW153" s="21"/>
      <c r="AX153" s="21"/>
      <c r="AY153" s="21"/>
      <c r="AZ153" s="21"/>
      <c r="BA153" s="21"/>
      <c r="BB153" s="21"/>
      <c r="BC153" s="21"/>
      <c r="BD153" s="198"/>
      <c r="BE153" s="21"/>
      <c r="BF153" s="20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54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198"/>
      <c r="AM154" s="20"/>
      <c r="AN154" s="20"/>
      <c r="AO154" s="21"/>
      <c r="AP154" s="21"/>
      <c r="AQ154" s="21"/>
      <c r="AR154" s="21"/>
      <c r="AS154" s="21"/>
      <c r="AT154" s="198"/>
      <c r="AU154" s="20"/>
      <c r="AV154" s="21"/>
      <c r="AW154" s="21"/>
      <c r="AX154" s="21"/>
      <c r="AY154" s="21"/>
      <c r="AZ154" s="21"/>
      <c r="BA154" s="21"/>
      <c r="BB154" s="21"/>
      <c r="BC154" s="21"/>
      <c r="BD154" s="198"/>
      <c r="BE154" s="23"/>
      <c r="BF154" s="23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54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3"/>
      <c r="AK155" s="21"/>
      <c r="AL155" s="198"/>
      <c r="AM155" s="20"/>
      <c r="AN155" s="20"/>
      <c r="AO155" s="21"/>
      <c r="AP155" s="21"/>
      <c r="AQ155" s="21"/>
      <c r="AR155" s="21"/>
      <c r="AS155" s="21"/>
      <c r="AT155" s="198"/>
      <c r="AU155" s="20"/>
      <c r="AV155" s="21"/>
      <c r="AW155" s="21"/>
      <c r="AX155" s="21"/>
      <c r="AY155" s="21"/>
      <c r="AZ155" s="21"/>
      <c r="BA155" s="21"/>
      <c r="BB155" s="21"/>
      <c r="BC155" s="21"/>
      <c r="BD155" s="198"/>
      <c r="BE155" s="21"/>
      <c r="BF155" s="20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54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198"/>
      <c r="AM156" s="20"/>
      <c r="AN156" s="20"/>
      <c r="AO156" s="21"/>
      <c r="AP156" s="21"/>
      <c r="AQ156" s="21"/>
      <c r="AR156" s="21"/>
      <c r="AS156" s="21"/>
      <c r="AT156" s="198"/>
      <c r="AU156" s="20"/>
      <c r="AV156" s="21"/>
      <c r="AW156" s="21"/>
      <c r="AX156" s="21"/>
      <c r="AY156" s="21"/>
      <c r="AZ156" s="21"/>
      <c r="BA156" s="21"/>
      <c r="BB156" s="21"/>
      <c r="BC156" s="21"/>
      <c r="BD156" s="198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54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198"/>
      <c r="AM157" s="20"/>
      <c r="AN157" s="20"/>
      <c r="AO157" s="21"/>
      <c r="AP157" s="21"/>
      <c r="AQ157" s="21"/>
      <c r="AR157" s="21"/>
      <c r="AS157" s="21"/>
      <c r="AT157" s="198"/>
      <c r="AU157" s="20"/>
      <c r="AV157" s="21"/>
      <c r="AW157" s="21"/>
      <c r="AX157" s="21"/>
      <c r="AY157" s="21"/>
      <c r="AZ157" s="21"/>
      <c r="BA157" s="21"/>
      <c r="BB157" s="21"/>
      <c r="BC157" s="21"/>
      <c r="BD157" s="198"/>
      <c r="BE157" s="21"/>
      <c r="BF157" s="21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54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198"/>
      <c r="AM158" s="20"/>
      <c r="AN158" s="20"/>
      <c r="AO158" s="21"/>
      <c r="AP158" s="21"/>
      <c r="AQ158" s="21"/>
      <c r="AR158" s="21"/>
      <c r="AS158" s="21"/>
      <c r="AT158" s="198"/>
      <c r="AU158" s="20"/>
      <c r="AV158" s="21"/>
      <c r="AW158" s="21"/>
      <c r="AX158" s="21"/>
      <c r="AY158" s="21"/>
      <c r="AZ158" s="21"/>
      <c r="BA158" s="21"/>
      <c r="BB158" s="21"/>
      <c r="BC158" s="21"/>
      <c r="BD158" s="198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249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198"/>
      <c r="AM159" s="23"/>
      <c r="AN159" s="23"/>
      <c r="AO159" s="21"/>
      <c r="AP159" s="21"/>
      <c r="AQ159" s="21"/>
      <c r="AR159" s="21"/>
      <c r="AS159" s="21"/>
      <c r="AT159" s="198"/>
      <c r="AU159" s="23"/>
      <c r="AV159" s="21"/>
      <c r="AW159" s="21"/>
      <c r="AX159" s="21"/>
      <c r="AY159" s="21"/>
      <c r="AZ159" s="21"/>
      <c r="BA159" s="21"/>
      <c r="BB159" s="21"/>
      <c r="BC159" s="21"/>
      <c r="BD159" s="198"/>
      <c r="BE159" s="21"/>
      <c r="BF159" s="20"/>
      <c r="BG159" s="21"/>
      <c r="BH159" s="21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2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198"/>
      <c r="AM160" s="20"/>
      <c r="AN160" s="20"/>
      <c r="AO160" s="21"/>
      <c r="AP160" s="21"/>
      <c r="AQ160" s="21"/>
      <c r="AR160" s="21"/>
      <c r="AS160" s="21"/>
      <c r="AT160" s="198"/>
      <c r="AU160" s="20"/>
      <c r="AV160" s="21"/>
      <c r="AW160" s="21"/>
      <c r="AX160" s="21"/>
      <c r="AY160" s="21"/>
      <c r="AZ160" s="21"/>
      <c r="BA160" s="21"/>
      <c r="BB160" s="21"/>
      <c r="BC160" s="21"/>
      <c r="BD160" s="198"/>
      <c r="BE160" s="21"/>
      <c r="BF160" s="21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2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3"/>
      <c r="AK161" s="21"/>
      <c r="AL161" s="198"/>
      <c r="AM161" s="20"/>
      <c r="AN161" s="20"/>
      <c r="AO161" s="21"/>
      <c r="AP161" s="21"/>
      <c r="AQ161" s="21"/>
      <c r="AR161" s="21"/>
      <c r="AS161" s="21"/>
      <c r="AT161" s="198"/>
      <c r="AU161" s="20"/>
      <c r="AV161" s="21"/>
      <c r="AW161" s="21"/>
      <c r="AX161" s="21"/>
      <c r="AY161" s="21"/>
      <c r="AZ161" s="21"/>
      <c r="BA161" s="21"/>
      <c r="BB161" s="21"/>
      <c r="BC161" s="21"/>
      <c r="BD161" s="198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2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198"/>
      <c r="AM162" s="20"/>
      <c r="AN162" s="20"/>
      <c r="AO162" s="21"/>
      <c r="AP162" s="21"/>
      <c r="AQ162" s="21"/>
      <c r="AR162" s="21"/>
      <c r="AS162" s="21"/>
      <c r="AT162" s="198"/>
      <c r="AU162" s="20"/>
      <c r="AV162" s="21"/>
      <c r="AW162" s="21"/>
      <c r="AX162" s="21"/>
      <c r="AY162" s="21"/>
      <c r="AZ162" s="21"/>
      <c r="BA162" s="21"/>
      <c r="BB162" s="21"/>
      <c r="BC162" s="21"/>
      <c r="BD162" s="198"/>
      <c r="BE162" s="21"/>
      <c r="BF162" s="21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2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198"/>
      <c r="AM163" s="20"/>
      <c r="AN163" s="20"/>
      <c r="AO163" s="21"/>
      <c r="AP163" s="21"/>
      <c r="AQ163" s="21"/>
      <c r="AR163" s="21"/>
      <c r="AS163" s="21"/>
      <c r="AT163" s="198"/>
      <c r="AU163" s="20"/>
      <c r="AV163" s="21"/>
      <c r="AW163" s="21"/>
      <c r="AX163" s="21"/>
      <c r="AY163" s="21"/>
      <c r="AZ163" s="21"/>
      <c r="BA163" s="21"/>
      <c r="BB163" s="21"/>
      <c r="BC163" s="21"/>
      <c r="BD163" s="198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24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198"/>
      <c r="AM164" s="20"/>
      <c r="AN164" s="20"/>
      <c r="AO164" s="21"/>
      <c r="AP164" s="21"/>
      <c r="AQ164" s="21"/>
      <c r="AR164" s="21"/>
      <c r="AS164" s="21"/>
      <c r="AT164" s="198"/>
      <c r="AU164" s="20"/>
      <c r="AV164" s="21"/>
      <c r="AW164" s="21"/>
      <c r="AX164" s="21"/>
      <c r="AY164" s="21"/>
      <c r="AZ164" s="21"/>
      <c r="BA164" s="21"/>
      <c r="BB164" s="21"/>
      <c r="BC164" s="21"/>
      <c r="BD164" s="198"/>
      <c r="BE164" s="21"/>
      <c r="BF164" s="21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40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198"/>
      <c r="AM165" s="20"/>
      <c r="AN165" s="20"/>
      <c r="AO165" s="21"/>
      <c r="AP165" s="21"/>
      <c r="AQ165" s="21"/>
      <c r="AR165" s="21"/>
      <c r="AS165" s="21"/>
      <c r="AT165" s="198"/>
      <c r="AU165" s="20"/>
      <c r="AV165" s="21"/>
      <c r="AW165" s="21"/>
      <c r="AX165" s="21"/>
      <c r="AY165" s="21"/>
      <c r="AZ165" s="21"/>
      <c r="BA165" s="21"/>
      <c r="BB165" s="21"/>
      <c r="BC165" s="21"/>
      <c r="BD165" s="198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237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8"/>
      <c r="BE166" s="21"/>
      <c r="BF166" s="20"/>
      <c r="BG166" s="20"/>
      <c r="BH166" s="20"/>
      <c r="BI166" s="23"/>
      <c r="BJ166" s="20"/>
      <c r="BK166" s="21"/>
      <c r="BL166" s="20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39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8"/>
      <c r="BE167" s="23"/>
      <c r="BF167" s="23"/>
      <c r="BG167" s="20"/>
      <c r="BH167" s="20"/>
      <c r="BI167" s="23"/>
      <c r="BJ167" s="20"/>
      <c r="BK167" s="21"/>
      <c r="BL167" s="20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237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198"/>
      <c r="AM168" s="23"/>
      <c r="AN168" s="23"/>
      <c r="AO168" s="21"/>
      <c r="AP168" s="21"/>
      <c r="AQ168" s="21"/>
      <c r="AR168" s="21"/>
      <c r="AS168" s="21"/>
      <c r="AT168" s="198"/>
      <c r="AU168" s="23"/>
      <c r="AV168" s="21"/>
      <c r="AW168" s="21"/>
      <c r="AX168" s="21"/>
      <c r="AY168" s="21"/>
      <c r="AZ168" s="21"/>
      <c r="BA168" s="21"/>
      <c r="BB168" s="21"/>
      <c r="BC168" s="21"/>
      <c r="BD168" s="198"/>
      <c r="BE168" s="23"/>
      <c r="BF168" s="20"/>
      <c r="BG168" s="21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2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8"/>
      <c r="BE169" s="23"/>
      <c r="BF169" s="23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22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8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22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8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22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8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22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8"/>
      <c r="BE173" s="23"/>
      <c r="BF173" s="23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25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8"/>
      <c r="BE174" s="21"/>
      <c r="BF174" s="21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55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8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25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0"/>
      <c r="P176" s="20"/>
      <c r="Q176" s="21"/>
      <c r="R176" s="21"/>
      <c r="S176" s="21"/>
      <c r="T176" s="21"/>
      <c r="U176" s="20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0"/>
      <c r="BC176" s="21"/>
      <c r="BD176" s="198"/>
      <c r="BE176" s="21"/>
      <c r="BF176" s="21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62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0"/>
      <c r="R177" s="20"/>
      <c r="S177" s="20"/>
      <c r="T177" s="20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8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62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8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294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3"/>
      <c r="AK179" s="21"/>
      <c r="AL179" s="198"/>
      <c r="AM179" s="23"/>
      <c r="AN179" s="23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8"/>
      <c r="BE179" s="23"/>
      <c r="BF179" s="23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42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0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8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42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8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87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0"/>
      <c r="AQ182" s="23"/>
      <c r="AR182" s="20"/>
      <c r="AS182" s="21"/>
      <c r="AT182" s="21"/>
      <c r="AU182" s="21"/>
      <c r="AV182" s="21"/>
      <c r="AW182" s="21"/>
      <c r="AX182" s="21"/>
      <c r="AY182" s="21"/>
      <c r="AZ182" s="21"/>
      <c r="BA182" s="21"/>
      <c r="BB182" s="20"/>
      <c r="BC182" s="23"/>
      <c r="BD182" s="20"/>
      <c r="BE182" s="23"/>
      <c r="BF182" s="20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87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0"/>
      <c r="BC183" s="20"/>
      <c r="BD183" s="198"/>
      <c r="BE183" s="182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87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0"/>
      <c r="R184" s="20"/>
      <c r="S184" s="20"/>
      <c r="T184" s="20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0"/>
      <c r="BC184" s="20"/>
      <c r="BD184" s="198"/>
      <c r="BE184" s="182"/>
      <c r="BF184" s="20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87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0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8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87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198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8"/>
      <c r="BE186" s="198"/>
      <c r="BF186" s="20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349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8"/>
      <c r="BE187" s="198"/>
      <c r="BF187" s="20"/>
      <c r="BG187" s="20"/>
      <c r="BH187" s="20"/>
      <c r="BI187" s="23"/>
      <c r="BJ187" s="23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67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1"/>
      <c r="AM188" s="21"/>
      <c r="AN188" s="21"/>
      <c r="AO188" s="21"/>
      <c r="AP188" s="21"/>
      <c r="AQ188" s="21"/>
      <c r="AR188" s="21"/>
      <c r="AS188" s="21"/>
      <c r="AT188" s="18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8"/>
      <c r="BE188" s="198"/>
      <c r="BF188" s="20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409.6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0"/>
      <c r="AK189" s="21"/>
      <c r="AL189" s="198"/>
      <c r="AM189" s="23"/>
      <c r="AN189" s="20"/>
      <c r="AO189" s="23"/>
      <c r="AP189" s="20"/>
      <c r="AQ189" s="21"/>
      <c r="AR189" s="21"/>
      <c r="AS189" s="21"/>
      <c r="AT189" s="198"/>
      <c r="AU189" s="23"/>
      <c r="AV189" s="21"/>
      <c r="AW189" s="21"/>
      <c r="AX189" s="21"/>
      <c r="AY189" s="21"/>
      <c r="AZ189" s="21"/>
      <c r="BA189" s="21"/>
      <c r="BB189" s="21"/>
      <c r="BC189" s="21"/>
      <c r="BD189" s="198"/>
      <c r="BE189" s="23"/>
      <c r="BF189" s="20"/>
      <c r="BG189" s="23"/>
      <c r="BH189" s="20"/>
      <c r="BI189" s="23"/>
      <c r="BJ189" s="20"/>
      <c r="BK189" s="23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34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0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0"/>
      <c r="AK190" s="21"/>
      <c r="AL190" s="198"/>
      <c r="AM190" s="20"/>
      <c r="AN190" s="20"/>
      <c r="AO190" s="21"/>
      <c r="AP190" s="21"/>
      <c r="AQ190" s="21"/>
      <c r="AR190" s="21"/>
      <c r="AS190" s="21"/>
      <c r="AT190" s="198"/>
      <c r="AU190" s="20"/>
      <c r="AV190" s="21"/>
      <c r="AW190" s="21"/>
      <c r="AX190" s="21"/>
      <c r="AY190" s="21"/>
      <c r="AZ190" s="21"/>
      <c r="BA190" s="21"/>
      <c r="BB190" s="21"/>
      <c r="BC190" s="21"/>
      <c r="BD190" s="198"/>
      <c r="BE190" s="23"/>
      <c r="BF190" s="20"/>
      <c r="BG190" s="23"/>
      <c r="BH190" s="20"/>
      <c r="BI190" s="23"/>
      <c r="BJ190" s="20"/>
      <c r="BK190" s="23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34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0"/>
      <c r="AK191" s="21"/>
      <c r="AL191" s="198"/>
      <c r="AM191" s="20"/>
      <c r="AN191" s="20"/>
      <c r="AO191" s="21"/>
      <c r="AP191" s="21"/>
      <c r="AQ191" s="21"/>
      <c r="AR191" s="21"/>
      <c r="AS191" s="21"/>
      <c r="AT191" s="198"/>
      <c r="AU191" s="20"/>
      <c r="AV191" s="21"/>
      <c r="AW191" s="21"/>
      <c r="AX191" s="21"/>
      <c r="AY191" s="21"/>
      <c r="AZ191" s="21"/>
      <c r="BA191" s="21"/>
      <c r="BB191" s="21"/>
      <c r="BC191" s="21"/>
      <c r="BD191" s="198"/>
      <c r="BE191" s="23"/>
      <c r="BF191" s="20"/>
      <c r="BG191" s="23"/>
      <c r="BH191" s="20"/>
      <c r="BI191" s="23"/>
      <c r="BJ191" s="20"/>
      <c r="BK191" s="23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34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0"/>
      <c r="P192" s="20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0"/>
      <c r="AK192" s="21"/>
      <c r="AL192" s="198"/>
      <c r="AM192" s="20"/>
      <c r="AN192" s="20"/>
      <c r="AO192" s="21"/>
      <c r="AP192" s="21"/>
      <c r="AQ192" s="21"/>
      <c r="AR192" s="21"/>
      <c r="AS192" s="21"/>
      <c r="AT192" s="198"/>
      <c r="AU192" s="20"/>
      <c r="AV192" s="21"/>
      <c r="AW192" s="21"/>
      <c r="AX192" s="21"/>
      <c r="AY192" s="21"/>
      <c r="AZ192" s="21"/>
      <c r="BA192" s="21"/>
      <c r="BB192" s="21"/>
      <c r="BC192" s="21"/>
      <c r="BD192" s="198"/>
      <c r="BE192" s="23"/>
      <c r="BF192" s="20"/>
      <c r="BG192" s="23"/>
      <c r="BH192" s="20"/>
      <c r="BI192" s="23"/>
      <c r="BJ192" s="20"/>
      <c r="BK192" s="23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34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0"/>
      <c r="R193" s="20"/>
      <c r="S193" s="20"/>
      <c r="T193" s="20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0"/>
      <c r="AK193" s="21"/>
      <c r="AL193" s="198"/>
      <c r="AM193" s="20"/>
      <c r="AN193" s="20"/>
      <c r="AO193" s="21"/>
      <c r="AP193" s="21"/>
      <c r="AQ193" s="21"/>
      <c r="AR193" s="21"/>
      <c r="AS193" s="21"/>
      <c r="AT193" s="198"/>
      <c r="AU193" s="20"/>
      <c r="AV193" s="21"/>
      <c r="AW193" s="21"/>
      <c r="AX193" s="21"/>
      <c r="AY193" s="21"/>
      <c r="AZ193" s="21"/>
      <c r="BA193" s="21"/>
      <c r="BB193" s="21"/>
      <c r="BC193" s="21"/>
      <c r="BD193" s="198"/>
      <c r="BE193" s="23"/>
      <c r="BF193" s="20"/>
      <c r="BG193" s="23"/>
      <c r="BH193" s="20"/>
      <c r="BI193" s="23"/>
      <c r="BJ193" s="20"/>
      <c r="BK193" s="23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34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0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0"/>
      <c r="AK194" s="21"/>
      <c r="AL194" s="198"/>
      <c r="AM194" s="20"/>
      <c r="AN194" s="20"/>
      <c r="AO194" s="21"/>
      <c r="AP194" s="21"/>
      <c r="AQ194" s="21"/>
      <c r="AR194" s="21"/>
      <c r="AS194" s="21"/>
      <c r="AT194" s="198"/>
      <c r="AU194" s="20"/>
      <c r="AV194" s="21"/>
      <c r="AW194" s="21"/>
      <c r="AX194" s="21"/>
      <c r="AY194" s="21"/>
      <c r="AZ194" s="21"/>
      <c r="BA194" s="21"/>
      <c r="BB194" s="21"/>
      <c r="BC194" s="21"/>
      <c r="BD194" s="198"/>
      <c r="BE194" s="23"/>
      <c r="BF194" s="20"/>
      <c r="BG194" s="23"/>
      <c r="BH194" s="20"/>
      <c r="BI194" s="23"/>
      <c r="BJ194" s="20"/>
      <c r="BK194" s="23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409.6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3"/>
      <c r="AK195" s="21"/>
      <c r="AL195" s="198"/>
      <c r="AM195" s="23"/>
      <c r="AN195" s="23"/>
      <c r="AO195" s="21"/>
      <c r="AP195" s="21"/>
      <c r="AQ195" s="21"/>
      <c r="AR195" s="21"/>
      <c r="AS195" s="21"/>
      <c r="AT195" s="198"/>
      <c r="AU195" s="23"/>
      <c r="AV195" s="21"/>
      <c r="AW195" s="21"/>
      <c r="AX195" s="21"/>
      <c r="AY195" s="21"/>
      <c r="AZ195" s="21"/>
      <c r="BA195" s="21"/>
      <c r="BB195" s="21"/>
      <c r="BC195" s="21"/>
      <c r="BD195" s="198"/>
      <c r="BE195" s="23"/>
      <c r="BF195" s="23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3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8"/>
      <c r="BE196" s="198"/>
      <c r="BF196" s="20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3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8"/>
      <c r="BE197" s="198"/>
      <c r="BF197" s="20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3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0"/>
      <c r="R198" s="20"/>
      <c r="S198" s="20"/>
      <c r="T198" s="20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8"/>
      <c r="BE198" s="198"/>
      <c r="BF198" s="20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34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8"/>
      <c r="BE199" s="198"/>
      <c r="BF199" s="20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409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0"/>
      <c r="AK200" s="23"/>
      <c r="AL200" s="20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8"/>
      <c r="BE200" s="23"/>
      <c r="BF200" s="23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32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8"/>
      <c r="BE201" s="198"/>
      <c r="BF201" s="20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3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8"/>
      <c r="BE202" s="198"/>
      <c r="BF202" s="20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409.6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8"/>
      <c r="BE203" s="23"/>
      <c r="BF203" s="23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69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8"/>
      <c r="BE204" s="198"/>
      <c r="BF204" s="20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6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8"/>
      <c r="BE205" s="198"/>
      <c r="BF205" s="20"/>
      <c r="BG205" s="20"/>
      <c r="BH205" s="20"/>
      <c r="BI205" s="23"/>
      <c r="BJ205" s="20"/>
      <c r="BK205" s="23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62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8"/>
      <c r="BE206" s="198"/>
      <c r="BF206" s="20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409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8"/>
      <c r="BE207" s="23"/>
      <c r="BF207" s="23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54.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8"/>
      <c r="BE208" s="198"/>
      <c r="BF208" s="20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86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8"/>
      <c r="BE209" s="198"/>
      <c r="BF209" s="20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77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8"/>
      <c r="BE210" s="23"/>
      <c r="BF210" s="23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77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182"/>
      <c r="BF211" s="23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244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83"/>
      <c r="BE212" s="23"/>
      <c r="BF212" s="23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244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8"/>
      <c r="BE213" s="182"/>
      <c r="BF213" s="23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231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23"/>
      <c r="BF214" s="23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231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1"/>
      <c r="S215" s="20"/>
      <c r="T215" s="21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0"/>
      <c r="AQ215" s="20"/>
      <c r="AR215" s="20"/>
      <c r="AS215" s="21"/>
      <c r="AT215" s="21"/>
      <c r="AU215" s="21"/>
      <c r="AV215" s="21"/>
      <c r="AW215" s="21"/>
      <c r="AX215" s="21"/>
      <c r="AY215" s="21"/>
      <c r="AZ215" s="21"/>
      <c r="BA215" s="21"/>
      <c r="BB215" s="20"/>
      <c r="BC215" s="20"/>
      <c r="BD215" s="20"/>
      <c r="BE215" s="198"/>
      <c r="BF215" s="20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59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1"/>
      <c r="S216" s="20"/>
      <c r="T216" s="21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8"/>
      <c r="BE216" s="198"/>
      <c r="BF216" s="20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59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8"/>
      <c r="BE217" s="198"/>
      <c r="BF217" s="20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408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0"/>
      <c r="AJ218" s="20"/>
      <c r="AK218" s="21"/>
      <c r="AL218" s="198"/>
      <c r="AM218" s="21"/>
      <c r="AN218" s="20"/>
      <c r="AO218" s="21"/>
      <c r="AP218" s="20"/>
      <c r="AQ218" s="21"/>
      <c r="AR218" s="21"/>
      <c r="AS218" s="21"/>
      <c r="AT218" s="198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8"/>
      <c r="BE218" s="21"/>
      <c r="BF218" s="20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138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0"/>
      <c r="P219" s="20"/>
      <c r="Q219" s="21"/>
      <c r="R219" s="21"/>
      <c r="S219" s="21"/>
      <c r="T219" s="21"/>
      <c r="U219" s="20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8"/>
      <c r="BE219" s="198"/>
      <c r="BF219" s="20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38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8"/>
      <c r="BE220" s="198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38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18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8"/>
      <c r="BE221" s="198"/>
      <c r="BF221" s="20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38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8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8"/>
      <c r="BE222" s="198"/>
      <c r="BF222" s="20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138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18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8"/>
      <c r="BE223" s="198"/>
      <c r="BF223" s="20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28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1"/>
      <c r="AJ224" s="20"/>
      <c r="AK224" s="21"/>
      <c r="AL224" s="198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0"/>
      <c r="BC224" s="20"/>
      <c r="BD224" s="20"/>
      <c r="BE224" s="23"/>
      <c r="BF224" s="23"/>
      <c r="BG224" s="20"/>
      <c r="BH224" s="20"/>
      <c r="BI224" s="21"/>
      <c r="BJ224" s="20"/>
      <c r="BK224" s="23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37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8"/>
      <c r="BE225" s="23"/>
      <c r="BF225" s="23"/>
      <c r="BG225" s="20"/>
      <c r="BH225" s="20"/>
      <c r="BI225" s="23"/>
      <c r="BJ225" s="20"/>
      <c r="BK225" s="23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22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8"/>
      <c r="BE226" s="23"/>
      <c r="BF226" s="23"/>
      <c r="BG226" s="20"/>
      <c r="BH226" s="20"/>
      <c r="BI226" s="23"/>
      <c r="BJ226" s="20"/>
      <c r="BK226" s="23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22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197"/>
      <c r="N227" s="20"/>
      <c r="O227" s="20"/>
      <c r="P227" s="20"/>
      <c r="Q227" s="20"/>
      <c r="R227" s="20"/>
      <c r="S227" s="20"/>
      <c r="T227" s="20"/>
      <c r="U227" s="20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8"/>
      <c r="BE227" s="23"/>
      <c r="BF227" s="23"/>
      <c r="BG227" s="20"/>
      <c r="BH227" s="20"/>
      <c r="BI227" s="23"/>
      <c r="BJ227" s="20"/>
      <c r="BK227" s="23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22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8"/>
      <c r="BE228" s="23"/>
      <c r="BF228" s="23"/>
      <c r="BG228" s="20"/>
      <c r="BH228" s="20"/>
      <c r="BI228" s="23"/>
      <c r="BJ228" s="20"/>
      <c r="BK228" s="23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84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8"/>
      <c r="BE229" s="21"/>
      <c r="BF229" s="21"/>
      <c r="BG229" s="20"/>
      <c r="BH229" s="20"/>
      <c r="BI229" s="23"/>
      <c r="BJ229" s="20"/>
      <c r="BK229" s="23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84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8"/>
      <c r="BE230" s="23"/>
      <c r="BF230" s="23"/>
      <c r="BG230" s="20"/>
      <c r="BH230" s="20"/>
      <c r="BI230" s="23"/>
      <c r="BJ230" s="20"/>
      <c r="BK230" s="23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409.6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8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04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8"/>
      <c r="BE232" s="20"/>
      <c r="BF232" s="20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01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181"/>
      <c r="AU233" s="21"/>
      <c r="AV233" s="181"/>
      <c r="AW233" s="21"/>
      <c r="AX233" s="21"/>
      <c r="AY233" s="21"/>
      <c r="AZ233" s="21"/>
      <c r="BA233" s="21"/>
      <c r="BB233" s="21"/>
      <c r="BC233" s="21"/>
      <c r="BD233" s="198"/>
      <c r="BE233" s="2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409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0"/>
      <c r="AI234" s="21"/>
      <c r="AJ234" s="21"/>
      <c r="AK234" s="21"/>
      <c r="AL234" s="198"/>
      <c r="AM234" s="21"/>
      <c r="AN234" s="20"/>
      <c r="AO234" s="21"/>
      <c r="AP234" s="21"/>
      <c r="AQ234" s="21"/>
      <c r="AR234" s="21"/>
      <c r="AS234" s="21"/>
      <c r="AT234" s="198"/>
      <c r="AU234" s="21"/>
      <c r="AV234" s="181"/>
      <c r="AW234" s="21"/>
      <c r="AX234" s="21"/>
      <c r="AY234" s="21"/>
      <c r="AZ234" s="21"/>
      <c r="BA234" s="21"/>
      <c r="BB234" s="21"/>
      <c r="BC234" s="21"/>
      <c r="BD234" s="198"/>
      <c r="BE234" s="21"/>
      <c r="BF234" s="21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2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181"/>
      <c r="AU235" s="21"/>
      <c r="AV235" s="181"/>
      <c r="AW235" s="21"/>
      <c r="AX235" s="21"/>
      <c r="AY235" s="21"/>
      <c r="AZ235" s="21"/>
      <c r="BA235" s="21"/>
      <c r="BB235" s="21"/>
      <c r="BC235" s="21"/>
      <c r="BD235" s="198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2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181"/>
      <c r="AU236" s="21"/>
      <c r="AV236" s="181"/>
      <c r="AW236" s="21"/>
      <c r="AX236" s="21"/>
      <c r="AY236" s="21"/>
      <c r="AZ236" s="21"/>
      <c r="BA236" s="21"/>
      <c r="BB236" s="21"/>
      <c r="BC236" s="21"/>
      <c r="BD236" s="198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2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181"/>
      <c r="AU237" s="21"/>
      <c r="AV237" s="181"/>
      <c r="AW237" s="21"/>
      <c r="AX237" s="21"/>
      <c r="AY237" s="21"/>
      <c r="AZ237" s="21"/>
      <c r="BA237" s="21"/>
      <c r="BB237" s="21"/>
      <c r="BC237" s="21"/>
      <c r="BD237" s="198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2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181"/>
      <c r="AU238" s="21"/>
      <c r="AV238" s="181"/>
      <c r="AW238" s="21"/>
      <c r="AX238" s="21"/>
      <c r="AY238" s="21"/>
      <c r="AZ238" s="21"/>
      <c r="BA238" s="21"/>
      <c r="BB238" s="21"/>
      <c r="BC238" s="21"/>
      <c r="BD238" s="198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2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181"/>
      <c r="AU239" s="21"/>
      <c r="AV239" s="181"/>
      <c r="AW239" s="21"/>
      <c r="AX239" s="21"/>
      <c r="AY239" s="21"/>
      <c r="AZ239" s="21"/>
      <c r="BA239" s="21"/>
      <c r="BB239" s="21"/>
      <c r="BC239" s="21"/>
      <c r="BD239" s="198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409.6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1"/>
      <c r="AJ240" s="21"/>
      <c r="AK240" s="21"/>
      <c r="AL240" s="198"/>
      <c r="AM240" s="21"/>
      <c r="AN240" s="21"/>
      <c r="AO240" s="21"/>
      <c r="AP240" s="21"/>
      <c r="AQ240" s="21"/>
      <c r="AR240" s="21"/>
      <c r="AS240" s="21"/>
      <c r="AT240" s="198"/>
      <c r="AU240" s="21"/>
      <c r="AV240" s="198"/>
      <c r="AW240" s="23"/>
      <c r="AX240" s="21"/>
      <c r="AY240" s="21"/>
      <c r="AZ240" s="21"/>
      <c r="BA240" s="21"/>
      <c r="BB240" s="21"/>
      <c r="BC240" s="21"/>
      <c r="BD240" s="198"/>
      <c r="BE240" s="21"/>
      <c r="BF240" s="21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0"/>
      <c r="AK241" s="21"/>
      <c r="AL241" s="198"/>
      <c r="AM241" s="23"/>
      <c r="AN241" s="20"/>
      <c r="AO241" s="21"/>
      <c r="AP241" s="21"/>
      <c r="AQ241" s="21"/>
      <c r="AR241" s="21"/>
      <c r="AS241" s="21"/>
      <c r="AT241" s="198"/>
      <c r="AU241" s="23"/>
      <c r="AV241" s="198"/>
      <c r="AW241" s="23"/>
      <c r="AX241" s="21"/>
      <c r="AY241" s="21"/>
      <c r="AZ241" s="21"/>
      <c r="BA241" s="21"/>
      <c r="BB241" s="21"/>
      <c r="BC241" s="21"/>
      <c r="BD241" s="198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0"/>
      <c r="AI242" s="23"/>
      <c r="AJ242" s="20"/>
      <c r="AK242" s="21"/>
      <c r="AL242" s="198"/>
      <c r="AM242" s="23"/>
      <c r="AN242" s="20"/>
      <c r="AO242" s="21"/>
      <c r="AP242" s="21"/>
      <c r="AQ242" s="21"/>
      <c r="AR242" s="21"/>
      <c r="AS242" s="21"/>
      <c r="AT242" s="198"/>
      <c r="AU242" s="23"/>
      <c r="AV242" s="198"/>
      <c r="AW242" s="23"/>
      <c r="AX242" s="21"/>
      <c r="AY242" s="21"/>
      <c r="AZ242" s="21"/>
      <c r="BA242" s="21"/>
      <c r="BB242" s="21"/>
      <c r="BC242" s="21"/>
      <c r="BD242" s="198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2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3"/>
      <c r="AJ243" s="20"/>
      <c r="AK243" s="21"/>
      <c r="AL243" s="198"/>
      <c r="AM243" s="23"/>
      <c r="AN243" s="20"/>
      <c r="AO243" s="21"/>
      <c r="AP243" s="21"/>
      <c r="AQ243" s="21"/>
      <c r="AR243" s="21"/>
      <c r="AS243" s="21"/>
      <c r="AT243" s="198"/>
      <c r="AU243" s="23"/>
      <c r="AV243" s="198"/>
      <c r="AW243" s="23"/>
      <c r="AX243" s="21"/>
      <c r="AY243" s="21"/>
      <c r="AZ243" s="21"/>
      <c r="BA243" s="21"/>
      <c r="BB243" s="21"/>
      <c r="BC243" s="21"/>
      <c r="BD243" s="198"/>
      <c r="BE243" s="2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2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0"/>
      <c r="AI244" s="23"/>
      <c r="AJ244" s="20"/>
      <c r="AK244" s="21"/>
      <c r="AL244" s="198"/>
      <c r="AM244" s="23"/>
      <c r="AN244" s="20"/>
      <c r="AO244" s="21"/>
      <c r="AP244" s="21"/>
      <c r="AQ244" s="21"/>
      <c r="AR244" s="21"/>
      <c r="AS244" s="21"/>
      <c r="AT244" s="198"/>
      <c r="AU244" s="23"/>
      <c r="AV244" s="198"/>
      <c r="AW244" s="23"/>
      <c r="AX244" s="21"/>
      <c r="AY244" s="21"/>
      <c r="AZ244" s="21"/>
      <c r="BA244" s="21"/>
      <c r="BB244" s="21"/>
      <c r="BC244" s="21"/>
      <c r="BD244" s="198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349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0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3"/>
      <c r="AJ245" s="23"/>
      <c r="AK245" s="21"/>
      <c r="AL245" s="198"/>
      <c r="AM245" s="20"/>
      <c r="AN245" s="20"/>
      <c r="AO245" s="21"/>
      <c r="AP245" s="21"/>
      <c r="AQ245" s="21"/>
      <c r="AR245" s="21"/>
      <c r="AS245" s="21"/>
      <c r="AT245" s="198"/>
      <c r="AU245" s="23"/>
      <c r="AV245" s="198"/>
      <c r="AW245" s="20"/>
      <c r="AX245" s="21"/>
      <c r="AY245" s="21"/>
      <c r="AZ245" s="21"/>
      <c r="BA245" s="21"/>
      <c r="BB245" s="21"/>
      <c r="BC245" s="21"/>
      <c r="BD245" s="198"/>
      <c r="BE245" s="2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37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3"/>
      <c r="R246" s="23"/>
      <c r="S246" s="20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8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409.6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0"/>
      <c r="BC247" s="20"/>
      <c r="BD247" s="198"/>
      <c r="BE247" s="2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80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8"/>
      <c r="BE248" s="21"/>
      <c r="BF248" s="21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80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8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80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8"/>
      <c r="BE250" s="21"/>
      <c r="BF250" s="20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80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8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9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8"/>
      <c r="BE252" s="21"/>
      <c r="BF252" s="21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44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8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336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0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8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0"/>
      <c r="BC255" s="20"/>
      <c r="BD255" s="20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8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29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8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52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18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8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49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3"/>
      <c r="AJ259" s="23"/>
      <c r="AK259" s="21"/>
      <c r="AL259" s="198"/>
      <c r="AM259" s="23"/>
      <c r="AN259" s="20"/>
      <c r="AO259" s="21"/>
      <c r="AP259" s="21"/>
      <c r="AQ259" s="21"/>
      <c r="AR259" s="21"/>
      <c r="AS259" s="21"/>
      <c r="AT259" s="198"/>
      <c r="AU259" s="23"/>
      <c r="AV259" s="21"/>
      <c r="AW259" s="21"/>
      <c r="AX259" s="21"/>
      <c r="AY259" s="21"/>
      <c r="AZ259" s="21"/>
      <c r="BA259" s="21"/>
      <c r="BB259" s="21"/>
      <c r="BC259" s="21"/>
      <c r="BD259" s="198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49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0"/>
      <c r="AI260" s="23"/>
      <c r="AJ260" s="23"/>
      <c r="AK260" s="21"/>
      <c r="AL260" s="198"/>
      <c r="AM260" s="23"/>
      <c r="AN260" s="20"/>
      <c r="AO260" s="21"/>
      <c r="AP260" s="21"/>
      <c r="AQ260" s="21"/>
      <c r="AR260" s="21"/>
      <c r="AS260" s="21"/>
      <c r="AT260" s="198"/>
      <c r="AU260" s="23"/>
      <c r="AV260" s="21"/>
      <c r="AW260" s="21"/>
      <c r="AX260" s="21"/>
      <c r="AY260" s="21"/>
      <c r="AZ260" s="21"/>
      <c r="BA260" s="21"/>
      <c r="BB260" s="21"/>
      <c r="BC260" s="21"/>
      <c r="BD260" s="198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34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8"/>
      <c r="BE261" s="21"/>
      <c r="BF261" s="21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47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8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9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8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52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8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409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8"/>
      <c r="BE265" s="21"/>
      <c r="BF265" s="21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44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8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41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8"/>
      <c r="BE267" s="21"/>
      <c r="BF267" s="20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41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8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01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0"/>
      <c r="BC269" s="20"/>
      <c r="BD269" s="198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24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8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24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8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59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8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59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8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409.6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8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41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8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37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8"/>
      <c r="BE276" s="21"/>
      <c r="BF276" s="21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74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8"/>
      <c r="BE277" s="182"/>
      <c r="BF277" s="20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9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0"/>
      <c r="BC278" s="20"/>
      <c r="BD278" s="198"/>
      <c r="BE278" s="21"/>
      <c r="BF278" s="21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9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8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9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8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49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8"/>
      <c r="BE281" s="23"/>
      <c r="BF281" s="23"/>
      <c r="BG281" s="20"/>
      <c r="BH281" s="20"/>
      <c r="BI281" s="23"/>
      <c r="BJ281" s="20"/>
      <c r="BK281" s="23"/>
      <c r="BL281" s="20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27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0"/>
      <c r="AQ282" s="23"/>
      <c r="AR282" s="20"/>
      <c r="AS282" s="21"/>
      <c r="AT282" s="21"/>
      <c r="AU282" s="21"/>
      <c r="AV282" s="21"/>
      <c r="AW282" s="21"/>
      <c r="AX282" s="21"/>
      <c r="AY282" s="21"/>
      <c r="AZ282" s="21"/>
      <c r="BA282" s="21"/>
      <c r="BB282" s="20"/>
      <c r="BC282" s="21"/>
      <c r="BD282" s="198"/>
      <c r="BE282" s="21"/>
      <c r="BF282" s="21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0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0"/>
      <c r="P283" s="20"/>
      <c r="Q283" s="20"/>
      <c r="R283" s="20"/>
      <c r="S283" s="20"/>
      <c r="T283" s="20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0"/>
      <c r="AQ283" s="23"/>
      <c r="AR283" s="20"/>
      <c r="AS283" s="21"/>
      <c r="AT283" s="21"/>
      <c r="AU283" s="21"/>
      <c r="AV283" s="21"/>
      <c r="AW283" s="21"/>
      <c r="AX283" s="21"/>
      <c r="AY283" s="21"/>
      <c r="AZ283" s="21"/>
      <c r="BA283" s="21"/>
      <c r="BB283" s="20"/>
      <c r="BC283" s="20"/>
      <c r="BD283" s="198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42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0"/>
      <c r="AQ284" s="23"/>
      <c r="AR284" s="20"/>
      <c r="AS284" s="21"/>
      <c r="AT284" s="21"/>
      <c r="AU284" s="21"/>
      <c r="AV284" s="21"/>
      <c r="AW284" s="21"/>
      <c r="AX284" s="21"/>
      <c r="AY284" s="21"/>
      <c r="AZ284" s="21"/>
      <c r="BA284" s="21"/>
      <c r="BB284" s="20"/>
      <c r="BC284" s="20"/>
      <c r="BD284" s="198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9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198"/>
      <c r="AU285" s="20"/>
      <c r="AV285" s="21"/>
      <c r="AW285" s="21"/>
      <c r="AX285" s="21"/>
      <c r="AY285" s="21"/>
      <c r="AZ285" s="21"/>
      <c r="BA285" s="21"/>
      <c r="BB285" s="21"/>
      <c r="BC285" s="21"/>
      <c r="BD285" s="198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9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21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8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59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22"/>
      <c r="N287" s="20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8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409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8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6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8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409.6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8"/>
      <c r="BE290" s="21"/>
      <c r="BF290" s="21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2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8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09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8"/>
      <c r="BE292" s="21"/>
      <c r="BF292" s="21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09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8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89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198"/>
      <c r="AM294" s="20"/>
      <c r="AN294" s="20"/>
      <c r="AO294" s="21"/>
      <c r="AP294" s="21"/>
      <c r="AQ294" s="21"/>
      <c r="AR294" s="21"/>
      <c r="AS294" s="21"/>
      <c r="AT294" s="198"/>
      <c r="AU294" s="23"/>
      <c r="AV294" s="21"/>
      <c r="AW294" s="21"/>
      <c r="AX294" s="21"/>
      <c r="AY294" s="21"/>
      <c r="AZ294" s="21"/>
      <c r="BA294" s="21"/>
      <c r="BB294" s="21"/>
      <c r="BC294" s="21"/>
      <c r="BD294" s="198"/>
      <c r="BE294" s="21"/>
      <c r="BF294" s="21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89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198"/>
      <c r="AM295" s="20"/>
      <c r="AN295" s="20"/>
      <c r="AO295" s="21"/>
      <c r="AP295" s="21"/>
      <c r="AQ295" s="21"/>
      <c r="AR295" s="21"/>
      <c r="AS295" s="21"/>
      <c r="AT295" s="198"/>
      <c r="AU295" s="23"/>
      <c r="AV295" s="21"/>
      <c r="AW295" s="21"/>
      <c r="AX295" s="21"/>
      <c r="AY295" s="21"/>
      <c r="AZ295" s="21"/>
      <c r="BA295" s="21"/>
      <c r="BB295" s="21"/>
      <c r="BC295" s="21"/>
      <c r="BD295" s="198"/>
      <c r="BE295" s="2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04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8"/>
      <c r="BE296" s="21"/>
      <c r="BF296" s="21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47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8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52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8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2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198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8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198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8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9.6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"/>
      <c r="AI301" s="21"/>
      <c r="AJ301" s="21"/>
      <c r="AK301" s="21"/>
      <c r="AL301" s="198"/>
      <c r="AM301" s="21"/>
      <c r="AN301" s="21"/>
      <c r="AO301" s="21"/>
      <c r="AP301" s="21"/>
      <c r="AQ301" s="21"/>
      <c r="AR301" s="21"/>
      <c r="AS301" s="21"/>
      <c r="AT301" s="198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8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8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8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8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8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8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8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198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8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8"/>
      <c r="BE309" s="21"/>
      <c r="BF309" s="20"/>
      <c r="BG309" s="20"/>
      <c r="BH309" s="20"/>
      <c r="BI309" s="23"/>
      <c r="BJ309" s="20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8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0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8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409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0"/>
      <c r="AI312" s="21"/>
      <c r="AJ312" s="21"/>
      <c r="AK312" s="21"/>
      <c r="AL312" s="198"/>
      <c r="AM312" s="21"/>
      <c r="AN312" s="20"/>
      <c r="AO312" s="21"/>
      <c r="AP312" s="21"/>
      <c r="AQ312" s="21"/>
      <c r="AR312" s="21"/>
      <c r="AS312" s="21"/>
      <c r="AT312" s="198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8"/>
      <c r="BE312" s="21"/>
      <c r="BF312" s="21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8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8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8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8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198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8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8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8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98"/>
      <c r="AM319" s="21"/>
      <c r="AN319" s="20"/>
      <c r="AO319" s="21"/>
      <c r="AP319" s="21"/>
      <c r="AQ319" s="21"/>
      <c r="AR319" s="21"/>
      <c r="AS319" s="21"/>
      <c r="AT319" s="198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8"/>
      <c r="BE319" s="21"/>
      <c r="BF319" s="21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8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8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8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8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8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198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8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198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8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09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8"/>
      <c r="BE326" s="23"/>
      <c r="BF326" s="23"/>
      <c r="BG326" s="20"/>
      <c r="BH326" s="20"/>
      <c r="BI326" s="23"/>
      <c r="BJ326" s="20"/>
      <c r="BK326" s="23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6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8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51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8"/>
      <c r="BE328" s="2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14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8"/>
      <c r="BE329" s="2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409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0"/>
      <c r="AI330" s="23"/>
      <c r="AJ330" s="20"/>
      <c r="AK330" s="21"/>
      <c r="AL330" s="198"/>
      <c r="AM330" s="23"/>
      <c r="AN330" s="20"/>
      <c r="AO330" s="21"/>
      <c r="AP330" s="21"/>
      <c r="AQ330" s="21"/>
      <c r="AR330" s="21"/>
      <c r="AS330" s="21"/>
      <c r="AT330" s="198"/>
      <c r="AU330" s="23"/>
      <c r="AV330" s="21"/>
      <c r="AW330" s="21"/>
      <c r="AX330" s="21"/>
      <c r="AY330" s="21"/>
      <c r="AZ330" s="21"/>
      <c r="BA330" s="21"/>
      <c r="BB330" s="21"/>
      <c r="BC330" s="21"/>
      <c r="BD330" s="198"/>
      <c r="BE330" s="2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26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8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26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8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26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66"/>
      <c r="M333" s="66"/>
      <c r="N333" s="66"/>
      <c r="O333" s="28"/>
      <c r="P333" s="66"/>
      <c r="Q333" s="66"/>
      <c r="R333" s="66"/>
      <c r="S333" s="66"/>
      <c r="T333" s="66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8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26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8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39.2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8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54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8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19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3"/>
      <c r="AJ337" s="23"/>
      <c r="AK337" s="21"/>
      <c r="AL337" s="198"/>
      <c r="AM337" s="20"/>
      <c r="AN337" s="20"/>
      <c r="AO337" s="21"/>
      <c r="AP337" s="21"/>
      <c r="AQ337" s="21"/>
      <c r="AR337" s="21"/>
      <c r="AS337" s="21"/>
      <c r="AT337" s="198"/>
      <c r="AU337" s="23"/>
      <c r="AV337" s="21"/>
      <c r="AW337" s="21"/>
      <c r="AX337" s="21"/>
      <c r="AY337" s="21"/>
      <c r="AZ337" s="21"/>
      <c r="BA337" s="21"/>
      <c r="BB337" s="21"/>
      <c r="BC337" s="21"/>
      <c r="BD337" s="198"/>
      <c r="BE337" s="2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409.6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0"/>
      <c r="AI338" s="21"/>
      <c r="AJ338" s="21"/>
      <c r="AK338" s="21"/>
      <c r="AL338" s="198"/>
      <c r="AM338" s="21"/>
      <c r="AN338" s="21"/>
      <c r="AO338" s="21"/>
      <c r="AP338" s="21"/>
      <c r="AQ338" s="21"/>
      <c r="AR338" s="21"/>
      <c r="AS338" s="21"/>
      <c r="AT338" s="198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8"/>
      <c r="BE338" s="21"/>
      <c r="BF338" s="21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6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8"/>
      <c r="BE339" s="2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51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8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36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8"/>
      <c r="BE341" s="23"/>
      <c r="BF341" s="23"/>
      <c r="BG341" s="20"/>
      <c r="BH341" s="20"/>
      <c r="BI341" s="23"/>
      <c r="BJ341" s="20"/>
      <c r="BK341" s="23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49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8"/>
      <c r="BE342" s="182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11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8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1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198"/>
      <c r="O344" s="23"/>
      <c r="P344" s="20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8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89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0"/>
      <c r="BC345" s="20"/>
      <c r="BD345" s="198"/>
      <c r="BE345" s="2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4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198"/>
      <c r="AU346" s="20"/>
      <c r="AV346" s="21"/>
      <c r="AW346" s="21"/>
      <c r="AX346" s="21"/>
      <c r="AY346" s="21"/>
      <c r="AZ346" s="21"/>
      <c r="BA346" s="21"/>
      <c r="BB346" s="21"/>
      <c r="BC346" s="21"/>
      <c r="BD346" s="198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4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198"/>
      <c r="AU347" s="20"/>
      <c r="AV347" s="21"/>
      <c r="AW347" s="21"/>
      <c r="AX347" s="21"/>
      <c r="AY347" s="21"/>
      <c r="AZ347" s="21"/>
      <c r="BA347" s="21"/>
      <c r="BB347" s="21"/>
      <c r="BC347" s="21"/>
      <c r="BD347" s="198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64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8"/>
      <c r="BE348" s="182"/>
      <c r="BF348" s="23"/>
      <c r="BG348" s="20"/>
      <c r="BH348" s="20"/>
      <c r="BI348" s="23"/>
      <c r="BJ348" s="20"/>
      <c r="BK348" s="21"/>
      <c r="BL348" s="20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94.2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198"/>
      <c r="AU349" s="20"/>
      <c r="AV349" s="21"/>
      <c r="AW349" s="21"/>
      <c r="AX349" s="21"/>
      <c r="AY349" s="21"/>
      <c r="AZ349" s="21"/>
      <c r="BA349" s="21"/>
      <c r="BB349" s="21"/>
      <c r="BC349" s="21"/>
      <c r="BD349" s="198"/>
      <c r="BE349" s="182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94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8"/>
      <c r="BE350" s="182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31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0"/>
      <c r="BC351" s="20"/>
      <c r="BD351" s="20"/>
      <c r="BE351" s="182"/>
      <c r="BF351" s="23"/>
      <c r="BG351" s="20"/>
      <c r="BH351" s="20"/>
      <c r="BI351" s="29"/>
      <c r="BJ351" s="20"/>
      <c r="BK351" s="29"/>
      <c r="BL351" s="20"/>
      <c r="BM351" s="20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31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8"/>
      <c r="BE352" s="182"/>
      <c r="BF352" s="23"/>
      <c r="BG352" s="20"/>
      <c r="BH352" s="20"/>
      <c r="BI352" s="29"/>
      <c r="BJ352" s="20"/>
      <c r="BK352" s="29"/>
      <c r="BL352" s="20"/>
      <c r="BM352" s="20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82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0"/>
      <c r="BC353" s="20"/>
      <c r="BD353" s="198"/>
      <c r="BE353" s="2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82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0"/>
      <c r="BC354" s="20"/>
      <c r="BD354" s="198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77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0"/>
      <c r="BC355" s="20"/>
      <c r="BD355" s="198"/>
      <c r="BE355" s="2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77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8"/>
      <c r="BE356" s="182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77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8"/>
      <c r="BE357" s="182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67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0"/>
      <c r="BC358" s="20"/>
      <c r="BD358" s="198"/>
      <c r="BE358" s="2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67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8"/>
      <c r="BE359" s="182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67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8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408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0"/>
      <c r="AI361" s="20"/>
      <c r="AJ361" s="20"/>
      <c r="AK361" s="21"/>
      <c r="AL361" s="198"/>
      <c r="AM361" s="20"/>
      <c r="AN361" s="20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8"/>
      <c r="BE361" s="23"/>
      <c r="BF361" s="20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38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181"/>
      <c r="AE362" s="21"/>
      <c r="AF362" s="21"/>
      <c r="AG362" s="21"/>
      <c r="AH362" s="20"/>
      <c r="AI362" s="20"/>
      <c r="AJ362" s="20"/>
      <c r="AK362" s="21"/>
      <c r="AL362" s="198"/>
      <c r="AM362" s="20"/>
      <c r="AN362" s="20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8"/>
      <c r="BE362" s="23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53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181"/>
      <c r="AE363" s="21"/>
      <c r="AF363" s="21"/>
      <c r="AG363" s="21"/>
      <c r="AH363" s="20"/>
      <c r="AI363" s="20"/>
      <c r="AJ363" s="20"/>
      <c r="AK363" s="21"/>
      <c r="AL363" s="198"/>
      <c r="AM363" s="20"/>
      <c r="AN363" s="20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8"/>
      <c r="BE363" s="182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408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8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18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8"/>
      <c r="BE364" s="182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408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8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198"/>
      <c r="AE365" s="23"/>
      <c r="AF365" s="23"/>
      <c r="AG365" s="23"/>
      <c r="AH365" s="20"/>
      <c r="AI365" s="21"/>
      <c r="AJ365" s="21"/>
      <c r="AK365" s="21"/>
      <c r="AL365" s="198"/>
      <c r="AM365" s="20"/>
      <c r="AN365" s="20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8"/>
      <c r="BE365" s="182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408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0"/>
      <c r="BC366" s="20"/>
      <c r="BD366" s="198"/>
      <c r="BE366" s="2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59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8"/>
      <c r="BE367" s="182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59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98"/>
      <c r="BE368" s="182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41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8"/>
      <c r="BE369" s="182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8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198"/>
      <c r="AE370" s="23"/>
      <c r="AF370" s="23"/>
      <c r="AG370" s="23"/>
      <c r="AH370" s="23"/>
      <c r="AI370" s="21"/>
      <c r="AJ370" s="21"/>
      <c r="AK370" s="21"/>
      <c r="AL370" s="198"/>
      <c r="AM370" s="20"/>
      <c r="AN370" s="20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8"/>
      <c r="BE370" s="2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63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8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198"/>
      <c r="AE371" s="23"/>
      <c r="AF371" s="23"/>
      <c r="AG371" s="23"/>
      <c r="AH371" s="23"/>
      <c r="AI371" s="21"/>
      <c r="AJ371" s="21"/>
      <c r="AK371" s="21"/>
      <c r="AL371" s="198"/>
      <c r="AM371" s="20"/>
      <c r="AN371" s="20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8"/>
      <c r="BE371" s="20"/>
      <c r="BF371" s="20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9.6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0"/>
      <c r="AI372" s="23"/>
      <c r="AJ372" s="23"/>
      <c r="AK372" s="21"/>
      <c r="AL372" s="198"/>
      <c r="AM372" s="23"/>
      <c r="AN372" s="23"/>
      <c r="AO372" s="21"/>
      <c r="AP372" s="21"/>
      <c r="AQ372" s="21"/>
      <c r="AR372" s="21"/>
      <c r="AS372" s="21"/>
      <c r="AT372" s="198"/>
      <c r="AU372" s="23"/>
      <c r="AV372" s="21"/>
      <c r="AW372" s="21"/>
      <c r="AX372" s="21"/>
      <c r="AY372" s="21"/>
      <c r="AZ372" s="21"/>
      <c r="BA372" s="21"/>
      <c r="BB372" s="21"/>
      <c r="BC372" s="21"/>
      <c r="BD372" s="198"/>
      <c r="BE372" s="20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32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8"/>
      <c r="BE373" s="20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32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8"/>
      <c r="BE374" s="20"/>
      <c r="BF374" s="20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32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8"/>
      <c r="BE375" s="20"/>
      <c r="BF375" s="20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32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8"/>
      <c r="BE376" s="20"/>
      <c r="BF376" s="20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54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3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8"/>
      <c r="BE377" s="2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19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8"/>
      <c r="BE378" s="20"/>
      <c r="BF378" s="20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31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98"/>
      <c r="BE379" s="23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49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8"/>
      <c r="BE380" s="2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52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98"/>
      <c r="BE381" s="2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71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8"/>
      <c r="BE382" s="20"/>
      <c r="BF382" s="20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409.6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98"/>
      <c r="BE383" s="2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69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1"/>
      <c r="BC384" s="21"/>
      <c r="BD384" s="198"/>
      <c r="BE384" s="182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34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1"/>
      <c r="BC385" s="21"/>
      <c r="BD385" s="198"/>
      <c r="BE385" s="23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82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1"/>
      <c r="BC386" s="21"/>
      <c r="BD386" s="198"/>
      <c r="BE386" s="198"/>
      <c r="BF386" s="20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57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0"/>
      <c r="BD387" s="198"/>
      <c r="BE387" s="23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44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0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0"/>
      <c r="BD388" s="198"/>
      <c r="BE388" s="198"/>
      <c r="BF388" s="20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52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1"/>
      <c r="BC389" s="21"/>
      <c r="BD389" s="198"/>
      <c r="BE389" s="23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62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1"/>
      <c r="BC390" s="21"/>
      <c r="BD390" s="198"/>
      <c r="BE390" s="182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54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1"/>
      <c r="BC391" s="21"/>
      <c r="BD391" s="198"/>
      <c r="BE391" s="23"/>
      <c r="BF391" s="20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66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1"/>
      <c r="BC392" s="21"/>
      <c r="BD392" s="198"/>
      <c r="BE392" s="182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81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0"/>
      <c r="T393" s="20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1"/>
      <c r="BC393" s="21"/>
      <c r="BD393" s="198"/>
      <c r="BE393" s="182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71" customFormat="1" ht="197.25" customHeight="1" x14ac:dyDescent="0.25">
      <c r="A394" s="17"/>
      <c r="B394" s="18"/>
      <c r="C394" s="18"/>
      <c r="D394" s="19"/>
      <c r="E394" s="19"/>
      <c r="F394" s="66"/>
      <c r="G394" s="18"/>
      <c r="H394" s="18"/>
      <c r="I394" s="18"/>
      <c r="J394" s="18"/>
      <c r="K394" s="18"/>
      <c r="L394" s="66"/>
      <c r="M394" s="66"/>
      <c r="N394" s="66"/>
      <c r="O394" s="19"/>
      <c r="P394" s="19"/>
      <c r="Q394" s="19"/>
      <c r="R394" s="19"/>
      <c r="S394" s="19"/>
      <c r="T394" s="19"/>
      <c r="U394" s="19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27"/>
      <c r="AH394" s="27"/>
      <c r="AI394" s="27"/>
      <c r="AJ394" s="27"/>
      <c r="AK394" s="27"/>
      <c r="AL394" s="27"/>
      <c r="AM394" s="27"/>
      <c r="AN394" s="27"/>
      <c r="AO394" s="27"/>
      <c r="AP394" s="27"/>
      <c r="AQ394" s="27"/>
      <c r="AR394" s="27"/>
      <c r="AS394" s="27"/>
      <c r="AT394" s="27"/>
      <c r="AU394" s="27"/>
      <c r="AV394" s="27"/>
      <c r="AW394" s="27"/>
      <c r="AX394" s="27"/>
      <c r="AY394" s="27"/>
      <c r="AZ394" s="27"/>
      <c r="BA394" s="27"/>
      <c r="BB394" s="27"/>
      <c r="BC394" s="27"/>
      <c r="BD394" s="183"/>
      <c r="BE394" s="183"/>
      <c r="BF394" s="66"/>
      <c r="BG394" s="66"/>
      <c r="BH394" s="66"/>
      <c r="BI394" s="28"/>
      <c r="BJ394" s="66"/>
      <c r="BK394" s="66"/>
      <c r="BL394" s="28"/>
      <c r="BM394" s="27"/>
      <c r="BN394" s="27"/>
      <c r="BO394" s="17"/>
      <c r="BP394" s="27"/>
      <c r="BQ394" s="27"/>
      <c r="BR394" s="28"/>
      <c r="BS394" s="28"/>
      <c r="BT394" s="17"/>
      <c r="BU394" s="70"/>
    </row>
    <row r="395" spans="1:73" s="22" customFormat="1" ht="136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3"/>
      <c r="R395" s="23"/>
      <c r="S395" s="23"/>
      <c r="T395" s="23"/>
      <c r="U395" s="20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98"/>
      <c r="BE395" s="198"/>
      <c r="BF395" s="20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43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0"/>
      <c r="P396" s="20"/>
      <c r="Q396" s="23"/>
      <c r="R396" s="23"/>
      <c r="S396" s="23"/>
      <c r="T396" s="23"/>
      <c r="U396" s="20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98"/>
      <c r="BE396" s="20"/>
      <c r="BF396" s="20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43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3"/>
      <c r="R397" s="23"/>
      <c r="S397" s="23"/>
      <c r="T397" s="23"/>
      <c r="U397" s="20"/>
      <c r="V397" s="21"/>
      <c r="W397" s="21"/>
      <c r="X397" s="21"/>
      <c r="Y397" s="21"/>
      <c r="Z397" s="21"/>
      <c r="AA397" s="21"/>
      <c r="AB397" s="21"/>
      <c r="AC397" s="21"/>
      <c r="AD397" s="18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1"/>
      <c r="BC397" s="21"/>
      <c r="BD397" s="198"/>
      <c r="BE397" s="198"/>
      <c r="BF397" s="20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79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8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181"/>
      <c r="AE398" s="21"/>
      <c r="AF398" s="21"/>
      <c r="AG398" s="21"/>
      <c r="AH398" s="20"/>
      <c r="AI398" s="29"/>
      <c r="AJ398" s="29"/>
      <c r="AK398" s="21"/>
      <c r="AL398" s="198"/>
      <c r="AM398" s="29"/>
      <c r="AN398" s="29"/>
      <c r="AO398" s="21"/>
      <c r="AP398" s="21"/>
      <c r="AQ398" s="21"/>
      <c r="AR398" s="21"/>
      <c r="AS398" s="21"/>
      <c r="AT398" s="198"/>
      <c r="AU398" s="29"/>
      <c r="AV398" s="198"/>
      <c r="AW398" s="29"/>
      <c r="AX398" s="21"/>
      <c r="AY398" s="21"/>
      <c r="AZ398" s="21"/>
      <c r="BA398" s="21"/>
      <c r="BB398" s="20"/>
      <c r="BC398" s="23"/>
      <c r="BD398" s="198"/>
      <c r="BE398" s="29"/>
      <c r="BF398" s="29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64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8"/>
      <c r="BE399" s="198"/>
      <c r="BF399" s="20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49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98"/>
      <c r="BE400" s="182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46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9"/>
      <c r="BD401" s="29"/>
      <c r="BE401" s="29"/>
      <c r="BF401" s="29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92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0"/>
      <c r="AE402" s="23"/>
      <c r="AF402" s="23"/>
      <c r="AG402" s="23"/>
      <c r="AH402" s="23"/>
      <c r="AI402" s="29"/>
      <c r="AJ402" s="29"/>
      <c r="AK402" s="21"/>
      <c r="AL402" s="198"/>
      <c r="AM402" s="23"/>
      <c r="AN402" s="23"/>
      <c r="AO402" s="21"/>
      <c r="AP402" s="21"/>
      <c r="AQ402" s="21"/>
      <c r="AR402" s="21"/>
      <c r="AS402" s="21"/>
      <c r="AT402" s="198"/>
      <c r="AU402" s="23"/>
      <c r="AV402" s="198"/>
      <c r="AW402" s="23"/>
      <c r="AX402" s="21"/>
      <c r="AY402" s="21"/>
      <c r="AZ402" s="21"/>
      <c r="BA402" s="21"/>
      <c r="BB402" s="20"/>
      <c r="BC402" s="23"/>
      <c r="BD402" s="198"/>
      <c r="BE402" s="23"/>
      <c r="BF402" s="23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23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181"/>
      <c r="AE403" s="21"/>
      <c r="AF403" s="21"/>
      <c r="AG403" s="21"/>
      <c r="AH403" s="20"/>
      <c r="AI403" s="29"/>
      <c r="AJ403" s="29"/>
      <c r="AK403" s="21"/>
      <c r="AL403" s="198"/>
      <c r="AM403" s="29"/>
      <c r="AN403" s="29"/>
      <c r="AO403" s="21"/>
      <c r="AP403" s="21"/>
      <c r="AQ403" s="21"/>
      <c r="AR403" s="21"/>
      <c r="AS403" s="21"/>
      <c r="AT403" s="198"/>
      <c r="AU403" s="29"/>
      <c r="AV403" s="198"/>
      <c r="AW403" s="29"/>
      <c r="AX403" s="21"/>
      <c r="AY403" s="21"/>
      <c r="AZ403" s="21"/>
      <c r="BA403" s="21"/>
      <c r="BB403" s="20"/>
      <c r="BC403" s="23"/>
      <c r="BD403" s="198"/>
      <c r="BE403" s="23"/>
      <c r="BF403" s="23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23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198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181"/>
      <c r="AE404" s="21"/>
      <c r="AF404" s="21"/>
      <c r="AG404" s="21"/>
      <c r="AH404" s="20"/>
      <c r="AI404" s="29"/>
      <c r="AJ404" s="29"/>
      <c r="AK404" s="21"/>
      <c r="AL404" s="198"/>
      <c r="AM404" s="29"/>
      <c r="AN404" s="29"/>
      <c r="AO404" s="21"/>
      <c r="AP404" s="21"/>
      <c r="AQ404" s="21"/>
      <c r="AR404" s="21"/>
      <c r="AS404" s="21"/>
      <c r="AT404" s="198"/>
      <c r="AU404" s="29"/>
      <c r="AV404" s="198"/>
      <c r="AW404" s="29"/>
      <c r="AX404" s="21"/>
      <c r="AY404" s="21"/>
      <c r="AZ404" s="21"/>
      <c r="BA404" s="21"/>
      <c r="BB404" s="20"/>
      <c r="BC404" s="23"/>
      <c r="BD404" s="198"/>
      <c r="BE404" s="29"/>
      <c r="BF404" s="29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408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181"/>
      <c r="AE405" s="21"/>
      <c r="AF405" s="21"/>
      <c r="AG405" s="21"/>
      <c r="AH405" s="20"/>
      <c r="AI405" s="29"/>
      <c r="AJ405" s="29"/>
      <c r="AK405" s="21"/>
      <c r="AL405" s="198"/>
      <c r="AM405" s="29"/>
      <c r="AN405" s="29"/>
      <c r="AO405" s="21"/>
      <c r="AP405" s="21"/>
      <c r="AQ405" s="21"/>
      <c r="AR405" s="21"/>
      <c r="AS405" s="21"/>
      <c r="AT405" s="198"/>
      <c r="AU405" s="29"/>
      <c r="AV405" s="198"/>
      <c r="AW405" s="29"/>
      <c r="AX405" s="21"/>
      <c r="AY405" s="21"/>
      <c r="AZ405" s="21"/>
      <c r="BA405" s="21"/>
      <c r="BB405" s="20"/>
      <c r="BC405" s="23"/>
      <c r="BD405" s="198"/>
      <c r="BE405" s="23"/>
      <c r="BF405" s="23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86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181"/>
      <c r="AE406" s="21"/>
      <c r="AF406" s="21"/>
      <c r="AG406" s="21"/>
      <c r="AH406" s="20"/>
      <c r="AI406" s="29"/>
      <c r="AJ406" s="29"/>
      <c r="AK406" s="21"/>
      <c r="AL406" s="198"/>
      <c r="AM406" s="29"/>
      <c r="AN406" s="29"/>
      <c r="AO406" s="21"/>
      <c r="AP406" s="21"/>
      <c r="AQ406" s="21"/>
      <c r="AR406" s="21"/>
      <c r="AS406" s="21"/>
      <c r="AT406" s="198"/>
      <c r="AU406" s="29"/>
      <c r="AV406" s="198"/>
      <c r="AW406" s="29"/>
      <c r="AX406" s="21"/>
      <c r="AY406" s="21"/>
      <c r="AZ406" s="21"/>
      <c r="BA406" s="21"/>
      <c r="BB406" s="20"/>
      <c r="BC406" s="23"/>
      <c r="BD406" s="198"/>
      <c r="BE406" s="29"/>
      <c r="BF406" s="29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409.6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198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181"/>
      <c r="AE407" s="21"/>
      <c r="AF407" s="21"/>
      <c r="AG407" s="21"/>
      <c r="AH407" s="20"/>
      <c r="AI407" s="29"/>
      <c r="AJ407" s="29"/>
      <c r="AK407" s="21"/>
      <c r="AL407" s="198"/>
      <c r="AM407" s="29"/>
      <c r="AN407" s="29"/>
      <c r="AO407" s="21"/>
      <c r="AP407" s="21"/>
      <c r="AQ407" s="21"/>
      <c r="AR407" s="21"/>
      <c r="AS407" s="21"/>
      <c r="AT407" s="198"/>
      <c r="AU407" s="29"/>
      <c r="AV407" s="198"/>
      <c r="AW407" s="29"/>
      <c r="AX407" s="21"/>
      <c r="AY407" s="21"/>
      <c r="AZ407" s="21"/>
      <c r="BA407" s="21"/>
      <c r="BB407" s="20"/>
      <c r="BC407" s="23"/>
      <c r="BD407" s="198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16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8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181"/>
      <c r="AE408" s="21"/>
      <c r="AF408" s="21"/>
      <c r="AG408" s="21"/>
      <c r="AH408" s="20"/>
      <c r="AI408" s="29"/>
      <c r="AJ408" s="29"/>
      <c r="AK408" s="21"/>
      <c r="AL408" s="198"/>
      <c r="AM408" s="29"/>
      <c r="AN408" s="29"/>
      <c r="AO408" s="21"/>
      <c r="AP408" s="21"/>
      <c r="AQ408" s="21"/>
      <c r="AR408" s="21"/>
      <c r="AS408" s="21"/>
      <c r="AT408" s="198"/>
      <c r="AU408" s="29"/>
      <c r="AV408" s="198"/>
      <c r="AW408" s="29"/>
      <c r="AX408" s="21"/>
      <c r="AY408" s="21"/>
      <c r="AZ408" s="21"/>
      <c r="BA408" s="21"/>
      <c r="BB408" s="20"/>
      <c r="BC408" s="23"/>
      <c r="BD408" s="198"/>
      <c r="BE408" s="29"/>
      <c r="BF408" s="29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54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198"/>
      <c r="AE409" s="29"/>
      <c r="AF409" s="29"/>
      <c r="AG409" s="29"/>
      <c r="AH409" s="29"/>
      <c r="AI409" s="21"/>
      <c r="AJ409" s="21"/>
      <c r="AK409" s="21"/>
      <c r="AL409" s="198"/>
      <c r="AM409" s="29"/>
      <c r="AN409" s="29"/>
      <c r="AO409" s="21"/>
      <c r="AP409" s="21"/>
      <c r="AQ409" s="21"/>
      <c r="AR409" s="21"/>
      <c r="AS409" s="21"/>
      <c r="AT409" s="198"/>
      <c r="AU409" s="29"/>
      <c r="AV409" s="198"/>
      <c r="AW409" s="29"/>
      <c r="AX409" s="21"/>
      <c r="AY409" s="21"/>
      <c r="AZ409" s="21"/>
      <c r="BA409" s="21"/>
      <c r="BB409" s="20"/>
      <c r="BC409" s="23"/>
      <c r="BD409" s="198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47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8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198"/>
      <c r="AE410" s="29"/>
      <c r="AF410" s="29"/>
      <c r="AG410" s="29"/>
      <c r="AH410" s="29"/>
      <c r="AI410" s="21"/>
      <c r="AJ410" s="21"/>
      <c r="AK410" s="21"/>
      <c r="AL410" s="198"/>
      <c r="AM410" s="29"/>
      <c r="AN410" s="29"/>
      <c r="AO410" s="21"/>
      <c r="AP410" s="21"/>
      <c r="AQ410" s="21"/>
      <c r="AR410" s="21"/>
      <c r="AS410" s="21"/>
      <c r="AT410" s="198"/>
      <c r="AU410" s="29"/>
      <c r="AV410" s="198"/>
      <c r="AW410" s="29"/>
      <c r="AX410" s="21"/>
      <c r="AY410" s="21"/>
      <c r="AZ410" s="21"/>
      <c r="BA410" s="21"/>
      <c r="BB410" s="20"/>
      <c r="BC410" s="23"/>
      <c r="BD410" s="198"/>
      <c r="BE410" s="29"/>
      <c r="BF410" s="29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44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198"/>
      <c r="AE411" s="63"/>
      <c r="AF411" s="63"/>
      <c r="AG411" s="63"/>
      <c r="AH411" s="63"/>
      <c r="AI411" s="21"/>
      <c r="AJ411" s="21"/>
      <c r="AK411" s="21"/>
      <c r="AL411" s="198"/>
      <c r="AM411" s="63"/>
      <c r="AN411" s="63"/>
      <c r="AO411" s="21"/>
      <c r="AP411" s="21"/>
      <c r="AQ411" s="21"/>
      <c r="AR411" s="21"/>
      <c r="AS411" s="21"/>
      <c r="AT411" s="198"/>
      <c r="AU411" s="29"/>
      <c r="AV411" s="198"/>
      <c r="AW411" s="23"/>
      <c r="AX411" s="21"/>
      <c r="AY411" s="21"/>
      <c r="AZ411" s="21"/>
      <c r="BA411" s="21"/>
      <c r="BB411" s="20"/>
      <c r="BC411" s="23"/>
      <c r="BD411" s="198"/>
      <c r="BE411" s="23"/>
      <c r="BF411" s="23"/>
      <c r="BG411" s="21"/>
      <c r="BH411" s="20"/>
      <c r="BI411" s="23"/>
      <c r="BJ411" s="20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44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3"/>
      <c r="R412" s="23"/>
      <c r="S412" s="20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198"/>
      <c r="AE412" s="63"/>
      <c r="AF412" s="63"/>
      <c r="AG412" s="63"/>
      <c r="AH412" s="63"/>
      <c r="AI412" s="21"/>
      <c r="AJ412" s="21"/>
      <c r="AK412" s="21"/>
      <c r="AL412" s="198"/>
      <c r="AM412" s="63"/>
      <c r="AN412" s="63"/>
      <c r="AO412" s="21"/>
      <c r="AP412" s="21"/>
      <c r="AQ412" s="21"/>
      <c r="AR412" s="21"/>
      <c r="AS412" s="21"/>
      <c r="AT412" s="198"/>
      <c r="AU412" s="29"/>
      <c r="AV412" s="198"/>
      <c r="AW412" s="23"/>
      <c r="AX412" s="21"/>
      <c r="AY412" s="21"/>
      <c r="AZ412" s="21"/>
      <c r="BA412" s="21"/>
      <c r="BB412" s="20"/>
      <c r="BC412" s="23"/>
      <c r="BD412" s="198"/>
      <c r="BE412" s="23"/>
      <c r="BF412" s="23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44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1"/>
      <c r="W413" s="21"/>
      <c r="X413" s="21"/>
      <c r="Y413" s="21"/>
      <c r="Z413" s="21"/>
      <c r="AA413" s="21"/>
      <c r="AB413" s="21"/>
      <c r="AC413" s="21"/>
      <c r="AD413" s="198"/>
      <c r="AE413" s="63"/>
      <c r="AF413" s="63"/>
      <c r="AG413" s="63"/>
      <c r="AH413" s="63"/>
      <c r="AI413" s="21"/>
      <c r="AJ413" s="21"/>
      <c r="AK413" s="21"/>
      <c r="AL413" s="198"/>
      <c r="AM413" s="63"/>
      <c r="AN413" s="63"/>
      <c r="AO413" s="21"/>
      <c r="AP413" s="21"/>
      <c r="AQ413" s="21"/>
      <c r="AR413" s="21"/>
      <c r="AS413" s="21"/>
      <c r="AT413" s="198"/>
      <c r="AU413" s="29"/>
      <c r="AV413" s="198"/>
      <c r="AW413" s="23"/>
      <c r="AX413" s="21"/>
      <c r="AY413" s="21"/>
      <c r="AZ413" s="21"/>
      <c r="BA413" s="21"/>
      <c r="BB413" s="20"/>
      <c r="BC413" s="23"/>
      <c r="BD413" s="198"/>
      <c r="BE413" s="23"/>
      <c r="BF413" s="23"/>
      <c r="BG413" s="21"/>
      <c r="BH413" s="20"/>
      <c r="BI413" s="23"/>
      <c r="BJ413" s="23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44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198"/>
      <c r="AE414" s="63"/>
      <c r="AF414" s="63"/>
      <c r="AG414" s="63"/>
      <c r="AH414" s="63"/>
      <c r="AI414" s="21"/>
      <c r="AJ414" s="21"/>
      <c r="AK414" s="21"/>
      <c r="AL414" s="198"/>
      <c r="AM414" s="63"/>
      <c r="AN414" s="63"/>
      <c r="AO414" s="21"/>
      <c r="AP414" s="21"/>
      <c r="AQ414" s="21"/>
      <c r="AR414" s="21"/>
      <c r="AS414" s="21"/>
      <c r="AT414" s="198"/>
      <c r="AU414" s="29"/>
      <c r="AV414" s="198"/>
      <c r="AW414" s="23"/>
      <c r="AX414" s="21"/>
      <c r="AY414" s="21"/>
      <c r="AZ414" s="21"/>
      <c r="BA414" s="21"/>
      <c r="BB414" s="20"/>
      <c r="BC414" s="23"/>
      <c r="BD414" s="198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8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0"/>
      <c r="R415" s="20"/>
      <c r="S415" s="20"/>
      <c r="T415" s="20"/>
      <c r="U415" s="23"/>
      <c r="V415" s="21"/>
      <c r="W415" s="21"/>
      <c r="X415" s="21"/>
      <c r="Y415" s="21"/>
      <c r="Z415" s="21"/>
      <c r="AA415" s="21"/>
      <c r="AB415" s="21"/>
      <c r="AC415" s="21"/>
      <c r="AD415" s="198"/>
      <c r="AE415" s="63"/>
      <c r="AF415" s="63"/>
      <c r="AG415" s="63"/>
      <c r="AH415" s="63"/>
      <c r="AI415" s="21"/>
      <c r="AJ415" s="21"/>
      <c r="AK415" s="21"/>
      <c r="AL415" s="198"/>
      <c r="AM415" s="63"/>
      <c r="AN415" s="63"/>
      <c r="AO415" s="21"/>
      <c r="AP415" s="21"/>
      <c r="AQ415" s="21"/>
      <c r="AR415" s="21"/>
      <c r="AS415" s="21"/>
      <c r="AT415" s="198"/>
      <c r="AU415" s="29"/>
      <c r="AV415" s="198"/>
      <c r="AW415" s="23"/>
      <c r="AX415" s="21"/>
      <c r="AY415" s="21"/>
      <c r="AZ415" s="21"/>
      <c r="BA415" s="21"/>
      <c r="BB415" s="20"/>
      <c r="BC415" s="23"/>
      <c r="BD415" s="198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46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198"/>
      <c r="AE416" s="63"/>
      <c r="AF416" s="63"/>
      <c r="AG416" s="63"/>
      <c r="AH416" s="63"/>
      <c r="AI416" s="21"/>
      <c r="AJ416" s="21"/>
      <c r="AK416" s="21"/>
      <c r="AL416" s="198"/>
      <c r="AM416" s="63"/>
      <c r="AN416" s="63"/>
      <c r="AO416" s="21"/>
      <c r="AP416" s="21"/>
      <c r="AQ416" s="21"/>
      <c r="AR416" s="21"/>
      <c r="AS416" s="21"/>
      <c r="AT416" s="198"/>
      <c r="AU416" s="29"/>
      <c r="AV416" s="198"/>
      <c r="AW416" s="23"/>
      <c r="AX416" s="21"/>
      <c r="AY416" s="21"/>
      <c r="AZ416" s="21"/>
      <c r="BA416" s="21"/>
      <c r="BB416" s="20"/>
      <c r="BC416" s="23"/>
      <c r="BD416" s="198"/>
      <c r="BE416" s="23"/>
      <c r="BF416" s="20"/>
      <c r="BG416" s="21"/>
      <c r="BH416" s="20"/>
      <c r="BI416" s="23"/>
      <c r="BJ416" s="23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58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198"/>
      <c r="AE417" s="63"/>
      <c r="AF417" s="63"/>
      <c r="AG417" s="63"/>
      <c r="AH417" s="20"/>
      <c r="AI417" s="21"/>
      <c r="AJ417" s="21"/>
      <c r="AK417" s="21"/>
      <c r="AL417" s="198"/>
      <c r="AM417" s="63"/>
      <c r="AN417" s="20"/>
      <c r="AO417" s="21"/>
      <c r="AP417" s="21"/>
      <c r="AQ417" s="21"/>
      <c r="AR417" s="21"/>
      <c r="AS417" s="21"/>
      <c r="AT417" s="198"/>
      <c r="AU417" s="23"/>
      <c r="AV417" s="198"/>
      <c r="AW417" s="23"/>
      <c r="AX417" s="21"/>
      <c r="AY417" s="21"/>
      <c r="AZ417" s="21"/>
      <c r="BA417" s="21"/>
      <c r="BB417" s="20"/>
      <c r="BC417" s="23"/>
      <c r="BD417" s="198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01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8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198"/>
      <c r="AE418" s="63"/>
      <c r="AF418" s="63"/>
      <c r="AG418" s="63"/>
      <c r="AH418" s="20"/>
      <c r="AI418" s="21"/>
      <c r="AJ418" s="21"/>
      <c r="AK418" s="21"/>
      <c r="AL418" s="198"/>
      <c r="AM418" s="63"/>
      <c r="AN418" s="20"/>
      <c r="AO418" s="21"/>
      <c r="AP418" s="21"/>
      <c r="AQ418" s="21"/>
      <c r="AR418" s="21"/>
      <c r="AS418" s="21"/>
      <c r="AT418" s="198"/>
      <c r="AU418" s="23"/>
      <c r="AV418" s="198"/>
      <c r="AW418" s="23"/>
      <c r="AX418" s="21"/>
      <c r="AY418" s="21"/>
      <c r="AZ418" s="21"/>
      <c r="BA418" s="21"/>
      <c r="BB418" s="20"/>
      <c r="BC418" s="23"/>
      <c r="BD418" s="198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91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198"/>
      <c r="AE419" s="63"/>
      <c r="AF419" s="63"/>
      <c r="AG419" s="63"/>
      <c r="AH419" s="20"/>
      <c r="AI419" s="21"/>
      <c r="AJ419" s="21"/>
      <c r="AK419" s="21"/>
      <c r="AL419" s="198"/>
      <c r="AM419" s="63"/>
      <c r="AN419" s="20"/>
      <c r="AO419" s="21"/>
      <c r="AP419" s="21"/>
      <c r="AQ419" s="21"/>
      <c r="AR419" s="21"/>
      <c r="AS419" s="21"/>
      <c r="AT419" s="198"/>
      <c r="AU419" s="23"/>
      <c r="AV419" s="198"/>
      <c r="AW419" s="23"/>
      <c r="AX419" s="21"/>
      <c r="AY419" s="21"/>
      <c r="AZ419" s="21"/>
      <c r="BA419" s="21"/>
      <c r="BB419" s="20"/>
      <c r="BC419" s="23"/>
      <c r="BD419" s="198"/>
      <c r="BE419" s="23"/>
      <c r="BF419" s="23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91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8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198"/>
      <c r="AE420" s="63"/>
      <c r="AF420" s="63"/>
      <c r="AG420" s="63"/>
      <c r="AH420" s="20"/>
      <c r="AI420" s="21"/>
      <c r="AJ420" s="21"/>
      <c r="AK420" s="21"/>
      <c r="AL420" s="198"/>
      <c r="AM420" s="63"/>
      <c r="AN420" s="20"/>
      <c r="AO420" s="21"/>
      <c r="AP420" s="21"/>
      <c r="AQ420" s="21"/>
      <c r="AR420" s="21"/>
      <c r="AS420" s="21"/>
      <c r="AT420" s="198"/>
      <c r="AU420" s="23"/>
      <c r="AV420" s="198"/>
      <c r="AW420" s="23"/>
      <c r="AX420" s="21"/>
      <c r="AY420" s="21"/>
      <c r="AZ420" s="21"/>
      <c r="BA420" s="21"/>
      <c r="BB420" s="20"/>
      <c r="BC420" s="23"/>
      <c r="BD420" s="198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47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8"/>
      <c r="O421" s="23"/>
      <c r="P421" s="23"/>
      <c r="Q421" s="23"/>
      <c r="R421" s="23"/>
      <c r="S421" s="23"/>
      <c r="T421" s="23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198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71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198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198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61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8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198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04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198"/>
      <c r="BE424" s="20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04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198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198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04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198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198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83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0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198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409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0"/>
      <c r="AI428" s="23"/>
      <c r="AJ428" s="23"/>
      <c r="AK428" s="21"/>
      <c r="AL428" s="198"/>
      <c r="AM428" s="23"/>
      <c r="AN428" s="23"/>
      <c r="AO428" s="21"/>
      <c r="AP428" s="21"/>
      <c r="AQ428" s="21"/>
      <c r="AR428" s="21"/>
      <c r="AS428" s="21"/>
      <c r="AT428" s="198"/>
      <c r="AU428" s="23"/>
      <c r="AV428" s="198"/>
      <c r="AW428" s="23"/>
      <c r="AX428" s="21"/>
      <c r="AY428" s="21"/>
      <c r="AZ428" s="21"/>
      <c r="BA428" s="21"/>
      <c r="BB428" s="20"/>
      <c r="BC428" s="23"/>
      <c r="BD428" s="198"/>
      <c r="BE428" s="23"/>
      <c r="BF428" s="23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1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198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1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198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198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14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8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198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14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198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98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14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198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198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04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0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198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04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198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198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16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0"/>
      <c r="AK436" s="63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63"/>
      <c r="BD436" s="198"/>
      <c r="BE436" s="6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58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63"/>
      <c r="P437" s="63"/>
      <c r="Q437" s="63"/>
      <c r="R437" s="63"/>
      <c r="S437" s="63"/>
      <c r="T437" s="63"/>
      <c r="U437" s="6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198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41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63"/>
      <c r="P438" s="63"/>
      <c r="Q438" s="63"/>
      <c r="R438" s="63"/>
      <c r="S438" s="63"/>
      <c r="T438" s="63"/>
      <c r="U438" s="6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198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56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0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3"/>
      <c r="AJ439" s="23"/>
      <c r="AK439" s="21"/>
      <c r="AL439" s="198"/>
      <c r="AM439" s="23"/>
      <c r="AN439" s="23"/>
      <c r="AO439" s="21"/>
      <c r="AP439" s="21"/>
      <c r="AQ439" s="21"/>
      <c r="AR439" s="21"/>
      <c r="AS439" s="21"/>
      <c r="AT439" s="198"/>
      <c r="AU439" s="29"/>
      <c r="AV439" s="198"/>
      <c r="AW439" s="23"/>
      <c r="AX439" s="21"/>
      <c r="AY439" s="21"/>
      <c r="AZ439" s="21"/>
      <c r="BA439" s="21"/>
      <c r="BB439" s="20"/>
      <c r="BC439" s="23"/>
      <c r="BD439" s="198"/>
      <c r="BE439" s="23"/>
      <c r="BF439" s="23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53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3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3"/>
      <c r="AJ440" s="23"/>
      <c r="AK440" s="21"/>
      <c r="AL440" s="198"/>
      <c r="AM440" s="23"/>
      <c r="AN440" s="23"/>
      <c r="AO440" s="21"/>
      <c r="AP440" s="21"/>
      <c r="AQ440" s="21"/>
      <c r="AR440" s="21"/>
      <c r="AS440" s="21"/>
      <c r="AT440" s="198"/>
      <c r="AU440" s="29"/>
      <c r="AV440" s="198"/>
      <c r="AW440" s="23"/>
      <c r="AX440" s="21"/>
      <c r="AY440" s="21"/>
      <c r="AZ440" s="21"/>
      <c r="BA440" s="21"/>
      <c r="BB440" s="20"/>
      <c r="BC440" s="23"/>
      <c r="BD440" s="198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64.2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198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3"/>
      <c r="AJ441" s="23"/>
      <c r="AK441" s="21"/>
      <c r="AL441" s="198"/>
      <c r="AM441" s="23"/>
      <c r="AN441" s="23"/>
      <c r="AO441" s="21"/>
      <c r="AP441" s="21"/>
      <c r="AQ441" s="21"/>
      <c r="AR441" s="21"/>
      <c r="AS441" s="21"/>
      <c r="AT441" s="198"/>
      <c r="AU441" s="29"/>
      <c r="AV441" s="198"/>
      <c r="AW441" s="23"/>
      <c r="AX441" s="21"/>
      <c r="AY441" s="21"/>
      <c r="AZ441" s="21"/>
      <c r="BA441" s="21"/>
      <c r="BB441" s="20"/>
      <c r="BC441" s="23"/>
      <c r="BD441" s="198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389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9"/>
      <c r="AJ442" s="29"/>
      <c r="AK442" s="21"/>
      <c r="AL442" s="198"/>
      <c r="AM442" s="29"/>
      <c r="AN442" s="29"/>
      <c r="AO442" s="21"/>
      <c r="AP442" s="21"/>
      <c r="AQ442" s="21"/>
      <c r="AR442" s="21"/>
      <c r="AS442" s="21"/>
      <c r="AT442" s="198"/>
      <c r="AU442" s="29"/>
      <c r="AV442" s="198"/>
      <c r="AW442" s="29"/>
      <c r="AX442" s="21"/>
      <c r="AY442" s="21"/>
      <c r="AZ442" s="21"/>
      <c r="BA442" s="21"/>
      <c r="BB442" s="20"/>
      <c r="BC442" s="23"/>
      <c r="BD442" s="198"/>
      <c r="BE442" s="29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21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3"/>
      <c r="AJ443" s="23"/>
      <c r="AK443" s="21"/>
      <c r="AL443" s="198"/>
      <c r="AM443" s="23"/>
      <c r="AN443" s="23"/>
      <c r="AO443" s="21"/>
      <c r="AP443" s="21"/>
      <c r="AQ443" s="21"/>
      <c r="AR443" s="21"/>
      <c r="AS443" s="21"/>
      <c r="AT443" s="198"/>
      <c r="AU443" s="23"/>
      <c r="AV443" s="198"/>
      <c r="AW443" s="23"/>
      <c r="AX443" s="21"/>
      <c r="AY443" s="21"/>
      <c r="AZ443" s="21"/>
      <c r="BA443" s="21"/>
      <c r="BB443" s="20"/>
      <c r="BC443" s="23"/>
      <c r="BD443" s="198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21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3"/>
      <c r="AJ444" s="23"/>
      <c r="AK444" s="21"/>
      <c r="AL444" s="198"/>
      <c r="AM444" s="23"/>
      <c r="AN444" s="23"/>
      <c r="AO444" s="21"/>
      <c r="AP444" s="21"/>
      <c r="AQ444" s="21"/>
      <c r="AR444" s="21"/>
      <c r="AS444" s="21"/>
      <c r="AT444" s="198"/>
      <c r="AU444" s="23"/>
      <c r="AV444" s="198"/>
      <c r="AW444" s="23"/>
      <c r="AX444" s="21"/>
      <c r="AY444" s="21"/>
      <c r="AZ444" s="21"/>
      <c r="BA444" s="21"/>
      <c r="BB444" s="20"/>
      <c r="BC444" s="23"/>
      <c r="BD444" s="198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21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3"/>
      <c r="AJ445" s="23"/>
      <c r="AK445" s="21"/>
      <c r="AL445" s="198"/>
      <c r="AM445" s="23"/>
      <c r="AN445" s="23"/>
      <c r="AO445" s="21"/>
      <c r="AP445" s="21"/>
      <c r="AQ445" s="21"/>
      <c r="AR445" s="21"/>
      <c r="AS445" s="21"/>
      <c r="AT445" s="198"/>
      <c r="AU445" s="23"/>
      <c r="AV445" s="198"/>
      <c r="AW445" s="23"/>
      <c r="AX445" s="21"/>
      <c r="AY445" s="21"/>
      <c r="AZ445" s="21"/>
      <c r="BA445" s="21"/>
      <c r="BB445" s="20"/>
      <c r="BC445" s="23"/>
      <c r="BD445" s="198"/>
      <c r="BE445" s="23"/>
      <c r="BF445" s="23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21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3"/>
      <c r="AJ446" s="23"/>
      <c r="AK446" s="21"/>
      <c r="AL446" s="198"/>
      <c r="AM446" s="23"/>
      <c r="AN446" s="23"/>
      <c r="AO446" s="21"/>
      <c r="AP446" s="21"/>
      <c r="AQ446" s="21"/>
      <c r="AR446" s="21"/>
      <c r="AS446" s="21"/>
      <c r="AT446" s="198"/>
      <c r="AU446" s="23"/>
      <c r="AV446" s="198"/>
      <c r="AW446" s="23"/>
      <c r="AX446" s="21"/>
      <c r="AY446" s="21"/>
      <c r="AZ446" s="21"/>
      <c r="BA446" s="21"/>
      <c r="BB446" s="20"/>
      <c r="BC446" s="23"/>
      <c r="BD446" s="198"/>
      <c r="BE446" s="23"/>
      <c r="BF446" s="23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21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0"/>
      <c r="AI447" s="23"/>
      <c r="AJ447" s="23"/>
      <c r="AK447" s="21"/>
      <c r="AL447" s="198"/>
      <c r="AM447" s="23"/>
      <c r="AN447" s="23"/>
      <c r="AO447" s="21"/>
      <c r="AP447" s="21"/>
      <c r="AQ447" s="21"/>
      <c r="AR447" s="21"/>
      <c r="AS447" s="21"/>
      <c r="AT447" s="198"/>
      <c r="AU447" s="23"/>
      <c r="AV447" s="198"/>
      <c r="AW447" s="23"/>
      <c r="AX447" s="21"/>
      <c r="AY447" s="21"/>
      <c r="AZ447" s="21"/>
      <c r="BA447" s="21"/>
      <c r="BB447" s="20"/>
      <c r="BC447" s="23"/>
      <c r="BD447" s="198"/>
      <c r="BE447" s="23"/>
      <c r="BF447" s="23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409.6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0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198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409.6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198"/>
      <c r="O449" s="63"/>
      <c r="P449" s="63"/>
      <c r="Q449" s="63"/>
      <c r="R449" s="63"/>
      <c r="S449" s="63"/>
      <c r="T449" s="63"/>
      <c r="U449" s="6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198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409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198"/>
      <c r="BE450" s="29"/>
      <c r="BF450" s="29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409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198"/>
      <c r="BE451" s="20"/>
      <c r="BF451" s="20"/>
      <c r="BG451" s="20"/>
      <c r="BH451" s="20"/>
      <c r="BI451" s="23"/>
      <c r="BJ451" s="20"/>
      <c r="BK451" s="20"/>
      <c r="BL451" s="23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71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98"/>
      <c r="BE452" s="198"/>
      <c r="BF452" s="20"/>
      <c r="BG452" s="20"/>
      <c r="BH452" s="20"/>
      <c r="BI452" s="23"/>
      <c r="BJ452" s="20"/>
      <c r="BK452" s="20"/>
      <c r="BL452" s="23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51.2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198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3"/>
      <c r="AJ453" s="23"/>
      <c r="AK453" s="21"/>
      <c r="AL453" s="198"/>
      <c r="AM453" s="23"/>
      <c r="AN453" s="23"/>
      <c r="AO453" s="21"/>
      <c r="AP453" s="21"/>
      <c r="AQ453" s="21"/>
      <c r="AR453" s="21"/>
      <c r="AS453" s="21"/>
      <c r="AT453" s="198"/>
      <c r="AU453" s="23"/>
      <c r="AV453" s="198"/>
      <c r="AW453" s="23"/>
      <c r="AX453" s="21"/>
      <c r="AY453" s="21"/>
      <c r="AZ453" s="21"/>
      <c r="BA453" s="21"/>
      <c r="BB453" s="20"/>
      <c r="BC453" s="23"/>
      <c r="BD453" s="198"/>
      <c r="BE453" s="23"/>
      <c r="BF453" s="23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409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3"/>
      <c r="AJ454" s="23"/>
      <c r="AK454" s="21"/>
      <c r="AL454" s="198"/>
      <c r="AM454" s="23"/>
      <c r="AN454" s="23"/>
      <c r="AO454" s="21"/>
      <c r="AP454" s="21"/>
      <c r="AQ454" s="21"/>
      <c r="AR454" s="21"/>
      <c r="AS454" s="21"/>
      <c r="AT454" s="198"/>
      <c r="AU454" s="23"/>
      <c r="AV454" s="198"/>
      <c r="AW454" s="23"/>
      <c r="AX454" s="21"/>
      <c r="AY454" s="21"/>
      <c r="AZ454" s="21"/>
      <c r="BA454" s="21"/>
      <c r="BB454" s="20"/>
      <c r="BC454" s="23"/>
      <c r="BD454" s="198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09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198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0"/>
      <c r="AI455" s="23"/>
      <c r="AJ455" s="23"/>
      <c r="AK455" s="21"/>
      <c r="AL455" s="198"/>
      <c r="AM455" s="23"/>
      <c r="AN455" s="23"/>
      <c r="AO455" s="21"/>
      <c r="AP455" s="21"/>
      <c r="AQ455" s="21"/>
      <c r="AR455" s="21"/>
      <c r="AS455" s="21"/>
      <c r="AT455" s="198"/>
      <c r="AU455" s="23"/>
      <c r="AV455" s="198"/>
      <c r="AW455" s="23"/>
      <c r="AX455" s="21"/>
      <c r="AY455" s="21"/>
      <c r="AZ455" s="21"/>
      <c r="BA455" s="21"/>
      <c r="BB455" s="20"/>
      <c r="BC455" s="23"/>
      <c r="BD455" s="198"/>
      <c r="BE455" s="23"/>
      <c r="BF455" s="23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98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198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198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408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198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198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54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198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198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61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198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49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198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9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198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198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9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198"/>
      <c r="O462" s="23"/>
      <c r="P462" s="23"/>
      <c r="Q462" s="23"/>
      <c r="R462" s="23"/>
      <c r="S462" s="23"/>
      <c r="T462" s="23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198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49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198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198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49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198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198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67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198"/>
      <c r="BE465" s="23"/>
      <c r="BF465" s="23"/>
      <c r="BG465" s="21"/>
      <c r="BH465" s="21"/>
      <c r="BI465" s="21"/>
      <c r="BJ465" s="20"/>
      <c r="BK465" s="23"/>
      <c r="BL465" s="23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54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3"/>
      <c r="BD466" s="198"/>
      <c r="BE466" s="63"/>
      <c r="BF466" s="29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44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198"/>
      <c r="BE467" s="63"/>
      <c r="BF467" s="29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409.6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0"/>
      <c r="BD468" s="20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52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198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20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198"/>
      <c r="BE470" s="29"/>
      <c r="BF470" s="29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20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198"/>
      <c r="BE471" s="20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20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198"/>
      <c r="BE472" s="23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409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0"/>
      <c r="AI473" s="29"/>
      <c r="AJ473" s="29"/>
      <c r="AK473" s="21"/>
      <c r="AL473" s="198"/>
      <c r="AM473" s="29"/>
      <c r="AN473" s="29"/>
      <c r="AO473" s="21"/>
      <c r="AP473" s="21"/>
      <c r="AQ473" s="21"/>
      <c r="AR473" s="21"/>
      <c r="AS473" s="21"/>
      <c r="AT473" s="198"/>
      <c r="AU473" s="29"/>
      <c r="AV473" s="198"/>
      <c r="AW473" s="29"/>
      <c r="AX473" s="21"/>
      <c r="AY473" s="21"/>
      <c r="AZ473" s="21"/>
      <c r="BA473" s="21"/>
      <c r="BB473" s="20"/>
      <c r="BC473" s="23"/>
      <c r="BD473" s="198"/>
      <c r="BE473" s="29"/>
      <c r="BF473" s="29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4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9"/>
      <c r="AJ474" s="29"/>
      <c r="AK474" s="21"/>
      <c r="AL474" s="198"/>
      <c r="AM474" s="29"/>
      <c r="AN474" s="29"/>
      <c r="AO474" s="21"/>
      <c r="AP474" s="21"/>
      <c r="AQ474" s="21"/>
      <c r="AR474" s="21"/>
      <c r="AS474" s="21"/>
      <c r="AT474" s="198"/>
      <c r="AU474" s="29"/>
      <c r="AV474" s="198"/>
      <c r="AW474" s="29"/>
      <c r="AX474" s="21"/>
      <c r="AY474" s="21"/>
      <c r="AZ474" s="21"/>
      <c r="BA474" s="21"/>
      <c r="BB474" s="20"/>
      <c r="BC474" s="23"/>
      <c r="BD474" s="198"/>
      <c r="BE474" s="29"/>
      <c r="BF474" s="29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4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9"/>
      <c r="AJ475" s="29"/>
      <c r="AK475" s="21"/>
      <c r="AL475" s="198"/>
      <c r="AM475" s="29"/>
      <c r="AN475" s="29"/>
      <c r="AO475" s="21"/>
      <c r="AP475" s="21"/>
      <c r="AQ475" s="21"/>
      <c r="AR475" s="21"/>
      <c r="AS475" s="21"/>
      <c r="AT475" s="198"/>
      <c r="AU475" s="29"/>
      <c r="AV475" s="198"/>
      <c r="AW475" s="29"/>
      <c r="AX475" s="21"/>
      <c r="AY475" s="21"/>
      <c r="AZ475" s="21"/>
      <c r="BA475" s="21"/>
      <c r="BB475" s="20"/>
      <c r="BC475" s="23"/>
      <c r="BD475" s="198"/>
      <c r="BE475" s="29"/>
      <c r="BF475" s="29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4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0"/>
      <c r="AI476" s="29"/>
      <c r="AJ476" s="29"/>
      <c r="AK476" s="21"/>
      <c r="AL476" s="198"/>
      <c r="AM476" s="29"/>
      <c r="AN476" s="29"/>
      <c r="AO476" s="21"/>
      <c r="AP476" s="21"/>
      <c r="AQ476" s="21"/>
      <c r="AR476" s="21"/>
      <c r="AS476" s="21"/>
      <c r="AT476" s="198"/>
      <c r="AU476" s="29"/>
      <c r="AV476" s="198"/>
      <c r="AW476" s="29"/>
      <c r="AX476" s="21"/>
      <c r="AY476" s="21"/>
      <c r="AZ476" s="21"/>
      <c r="BA476" s="21"/>
      <c r="BB476" s="20"/>
      <c r="BC476" s="23"/>
      <c r="BD476" s="198"/>
      <c r="BE476" s="29"/>
      <c r="BF476" s="29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44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0"/>
      <c r="AI477" s="29"/>
      <c r="AJ477" s="29"/>
      <c r="AK477" s="21"/>
      <c r="AL477" s="198"/>
      <c r="AM477" s="29"/>
      <c r="AN477" s="29"/>
      <c r="AO477" s="21"/>
      <c r="AP477" s="21"/>
      <c r="AQ477" s="21"/>
      <c r="AR477" s="21"/>
      <c r="AS477" s="21"/>
      <c r="AT477" s="198"/>
      <c r="AU477" s="29"/>
      <c r="AV477" s="198"/>
      <c r="AW477" s="29"/>
      <c r="AX477" s="21"/>
      <c r="AY477" s="21"/>
      <c r="AZ477" s="21"/>
      <c r="BA477" s="21"/>
      <c r="BB477" s="20"/>
      <c r="BC477" s="23"/>
      <c r="BD477" s="198"/>
      <c r="BE477" s="29"/>
      <c r="BF477" s="29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4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0"/>
      <c r="AI478" s="29"/>
      <c r="AJ478" s="29"/>
      <c r="AK478" s="21"/>
      <c r="AL478" s="198"/>
      <c r="AM478" s="29"/>
      <c r="AN478" s="29"/>
      <c r="AO478" s="21"/>
      <c r="AP478" s="21"/>
      <c r="AQ478" s="21"/>
      <c r="AR478" s="21"/>
      <c r="AS478" s="21"/>
      <c r="AT478" s="198"/>
      <c r="AU478" s="29"/>
      <c r="AV478" s="198"/>
      <c r="AW478" s="29"/>
      <c r="AX478" s="21"/>
      <c r="AY478" s="21"/>
      <c r="AZ478" s="21"/>
      <c r="BA478" s="21"/>
      <c r="BB478" s="20"/>
      <c r="BC478" s="23"/>
      <c r="BD478" s="198"/>
      <c r="BE478" s="29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409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198"/>
      <c r="BE479" s="63"/>
      <c r="BF479" s="29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408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3"/>
      <c r="BD480" s="198"/>
      <c r="BE480" s="20"/>
      <c r="BF480" s="20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46.2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1"/>
      <c r="AM481" s="21"/>
      <c r="AN481" s="21"/>
      <c r="AO481" s="21"/>
      <c r="AP481" s="21"/>
      <c r="AQ481" s="21"/>
      <c r="AR481" s="21"/>
      <c r="AS481" s="21"/>
      <c r="AT481" s="181"/>
      <c r="AU481" s="21"/>
      <c r="AV481" s="181"/>
      <c r="AW481" s="21"/>
      <c r="AX481" s="21"/>
      <c r="AY481" s="21"/>
      <c r="AZ481" s="21"/>
      <c r="BA481" s="21"/>
      <c r="BB481" s="20"/>
      <c r="BC481" s="23"/>
      <c r="BD481" s="198"/>
      <c r="BE481" s="63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408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1"/>
      <c r="AM482" s="21"/>
      <c r="AN482" s="21"/>
      <c r="AO482" s="21"/>
      <c r="AP482" s="21"/>
      <c r="AQ482" s="21"/>
      <c r="AR482" s="21"/>
      <c r="AS482" s="21"/>
      <c r="AT482" s="181"/>
      <c r="AU482" s="21"/>
      <c r="AV482" s="181"/>
      <c r="AW482" s="21"/>
      <c r="AX482" s="21"/>
      <c r="AY482" s="21"/>
      <c r="AZ482" s="21"/>
      <c r="BA482" s="21"/>
      <c r="BB482" s="20"/>
      <c r="BC482" s="23"/>
      <c r="BD482" s="198"/>
      <c r="BE482" s="20"/>
      <c r="BF482" s="20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56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1"/>
      <c r="AM483" s="21"/>
      <c r="AN483" s="21"/>
      <c r="AO483" s="21"/>
      <c r="AP483" s="21"/>
      <c r="AQ483" s="21"/>
      <c r="AR483" s="21"/>
      <c r="AS483" s="21"/>
      <c r="AT483" s="181"/>
      <c r="AU483" s="21"/>
      <c r="AV483" s="181"/>
      <c r="AW483" s="21"/>
      <c r="AX483" s="21"/>
      <c r="AY483" s="21"/>
      <c r="AZ483" s="21"/>
      <c r="BA483" s="21"/>
      <c r="BB483" s="20"/>
      <c r="BC483" s="23"/>
      <c r="BD483" s="198"/>
      <c r="BE483" s="63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32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1"/>
      <c r="AM484" s="21"/>
      <c r="AN484" s="21"/>
      <c r="AO484" s="21"/>
      <c r="AP484" s="21"/>
      <c r="AQ484" s="21"/>
      <c r="AR484" s="21"/>
      <c r="AS484" s="21"/>
      <c r="AT484" s="181"/>
      <c r="AU484" s="21"/>
      <c r="AV484" s="181"/>
      <c r="AW484" s="21"/>
      <c r="AX484" s="21"/>
      <c r="AY484" s="21"/>
      <c r="AZ484" s="21"/>
      <c r="BA484" s="21"/>
      <c r="BB484" s="20"/>
      <c r="BC484" s="23"/>
      <c r="BD484" s="198"/>
      <c r="BE484" s="29"/>
      <c r="BF484" s="29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32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1"/>
      <c r="AM485" s="21"/>
      <c r="AN485" s="21"/>
      <c r="AO485" s="21"/>
      <c r="AP485" s="21"/>
      <c r="AQ485" s="21"/>
      <c r="AR485" s="21"/>
      <c r="AS485" s="21"/>
      <c r="AT485" s="181"/>
      <c r="AU485" s="21"/>
      <c r="AV485" s="181"/>
      <c r="AW485" s="21"/>
      <c r="AX485" s="21"/>
      <c r="AY485" s="21"/>
      <c r="AZ485" s="21"/>
      <c r="BA485" s="21"/>
      <c r="BB485" s="20"/>
      <c r="BC485" s="23"/>
      <c r="BD485" s="198"/>
      <c r="BE485" s="63"/>
      <c r="BF485" s="29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46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198"/>
      <c r="BE486" s="23"/>
      <c r="BF486" s="23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84.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3"/>
      <c r="Q487" s="23"/>
      <c r="R487" s="23"/>
      <c r="S487" s="23"/>
      <c r="T487" s="23"/>
      <c r="U487" s="23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184"/>
      <c r="BE487" s="185"/>
      <c r="BF487" s="29"/>
      <c r="BG487" s="21"/>
      <c r="BH487" s="21"/>
      <c r="BI487" s="21"/>
      <c r="BJ487" s="21"/>
      <c r="BK487" s="21"/>
      <c r="BL487" s="21"/>
      <c r="BM487" s="21"/>
      <c r="BN487" s="196"/>
      <c r="BO487" s="24"/>
      <c r="BP487" s="21"/>
      <c r="BQ487" s="21"/>
      <c r="BR487" s="23"/>
      <c r="BS487" s="23"/>
      <c r="BT487" s="24"/>
      <c r="BU487" s="25"/>
    </row>
    <row r="488" spans="1:73" s="22" customFormat="1" ht="184.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198"/>
      <c r="O488" s="28"/>
      <c r="P488" s="18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184"/>
      <c r="BE488" s="185"/>
      <c r="BF488" s="29"/>
      <c r="BG488" s="21"/>
      <c r="BH488" s="21"/>
      <c r="BI488" s="21"/>
      <c r="BJ488" s="21"/>
      <c r="BK488" s="21"/>
      <c r="BL488" s="21"/>
      <c r="BM488" s="21"/>
      <c r="BN488" s="196"/>
      <c r="BO488" s="24"/>
      <c r="BP488" s="21"/>
      <c r="BQ488" s="21"/>
      <c r="BR488" s="23"/>
      <c r="BS488" s="23"/>
      <c r="BT488" s="24"/>
      <c r="BU488" s="25"/>
    </row>
    <row r="489" spans="1:73" s="22" customFormat="1" ht="184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198"/>
      <c r="BE489" s="20"/>
      <c r="BF489" s="20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84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184"/>
      <c r="BE490" s="185"/>
      <c r="BF490" s="20"/>
      <c r="BG490" s="21"/>
      <c r="BH490" s="21"/>
      <c r="BI490" s="21"/>
      <c r="BJ490" s="21"/>
      <c r="BK490" s="21"/>
      <c r="BL490" s="21"/>
      <c r="BM490" s="21"/>
      <c r="BN490" s="196"/>
      <c r="BO490" s="24"/>
      <c r="BP490" s="21"/>
      <c r="BQ490" s="21"/>
      <c r="BR490" s="23"/>
      <c r="BS490" s="23"/>
      <c r="BT490" s="24"/>
      <c r="BU490" s="25"/>
    </row>
    <row r="491" spans="1:73" s="22" customFormat="1" ht="189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63"/>
      <c r="P491" s="63"/>
      <c r="Q491" s="63"/>
      <c r="R491" s="63"/>
      <c r="S491" s="63"/>
      <c r="T491" s="63"/>
      <c r="U491" s="6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184"/>
      <c r="BE491" s="185"/>
      <c r="BF491" s="20"/>
      <c r="BG491" s="21"/>
      <c r="BH491" s="21"/>
      <c r="BI491" s="21"/>
      <c r="BJ491" s="21"/>
      <c r="BK491" s="21"/>
      <c r="BL491" s="21"/>
      <c r="BM491" s="21"/>
      <c r="BN491" s="196"/>
      <c r="BO491" s="24"/>
      <c r="BP491" s="21"/>
      <c r="BQ491" s="21"/>
      <c r="BR491" s="23"/>
      <c r="BS491" s="23"/>
      <c r="BT491" s="24"/>
      <c r="BU491" s="25"/>
    </row>
    <row r="492" spans="1:73" s="22" customFormat="1" ht="184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198"/>
      <c r="BE492" s="20"/>
      <c r="BF492" s="20"/>
      <c r="BG492" s="21"/>
      <c r="BH492" s="21"/>
      <c r="BI492" s="21"/>
      <c r="BJ492" s="20"/>
      <c r="BK492" s="23"/>
      <c r="BL492" s="23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84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186"/>
      <c r="BE493" s="185"/>
      <c r="BF493" s="20"/>
      <c r="BG493" s="21"/>
      <c r="BH493" s="21"/>
      <c r="BI493" s="21"/>
      <c r="BJ493" s="20"/>
      <c r="BK493" s="23"/>
      <c r="BL493" s="23"/>
      <c r="BM493" s="21"/>
      <c r="BN493" s="196"/>
      <c r="BO493" s="24"/>
      <c r="BP493" s="21"/>
      <c r="BQ493" s="21"/>
      <c r="BR493" s="23"/>
      <c r="BS493" s="23"/>
      <c r="BT493" s="24"/>
      <c r="BU493" s="25"/>
    </row>
    <row r="494" spans="1:73" s="22" customFormat="1" ht="18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198"/>
      <c r="BE494" s="29"/>
      <c r="BF494" s="29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84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198"/>
      <c r="BE495" s="23"/>
      <c r="BF495" s="20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84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198"/>
      <c r="BE496" s="29"/>
      <c r="BF496" s="29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84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198"/>
      <c r="BE497" s="23"/>
      <c r="BF497" s="20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12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3"/>
      <c r="Q498" s="23"/>
      <c r="R498" s="23"/>
      <c r="S498" s="23"/>
      <c r="T498" s="23"/>
      <c r="U498" s="2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98"/>
      <c r="BE498" s="23"/>
      <c r="BF498" s="23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409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0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98"/>
      <c r="BE499" s="23"/>
      <c r="BF499" s="23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186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198"/>
      <c r="O500" s="28"/>
      <c r="P500" s="18"/>
      <c r="Q500" s="28"/>
      <c r="R500" s="28"/>
      <c r="S500" s="28"/>
      <c r="T500" s="28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8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22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98"/>
      <c r="BE501" s="23"/>
      <c r="BF501" s="23"/>
      <c r="BG501" s="21"/>
      <c r="BH501" s="21"/>
      <c r="BI501" s="21"/>
      <c r="BJ501" s="21"/>
      <c r="BK501" s="21"/>
      <c r="BL501" s="20"/>
      <c r="BM501" s="23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22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0"/>
      <c r="P502" s="20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81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22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0"/>
      <c r="P503" s="20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257.2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0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98"/>
      <c r="BE504" s="23"/>
      <c r="BF504" s="23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82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198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81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229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9"/>
      <c r="P506" s="29"/>
      <c r="Q506" s="29"/>
      <c r="R506" s="29"/>
      <c r="S506" s="29"/>
      <c r="T506" s="29"/>
      <c r="U506" s="29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18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409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3"/>
      <c r="P507" s="20"/>
      <c r="Q507" s="23"/>
      <c r="R507" s="23"/>
      <c r="S507" s="23"/>
      <c r="T507" s="23"/>
      <c r="U507" s="23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0"/>
      <c r="AI507" s="23"/>
      <c r="AJ507" s="23"/>
      <c r="AK507" s="23"/>
      <c r="AL507" s="198"/>
      <c r="AM507" s="23"/>
      <c r="AN507" s="23"/>
      <c r="AO507" s="21"/>
      <c r="AP507" s="21"/>
      <c r="AQ507" s="21"/>
      <c r="AR507" s="21"/>
      <c r="AS507" s="21"/>
      <c r="AT507" s="198"/>
      <c r="AU507" s="23"/>
      <c r="AV507" s="198"/>
      <c r="AW507" s="23"/>
      <c r="AX507" s="21"/>
      <c r="AY507" s="21"/>
      <c r="AZ507" s="21"/>
      <c r="BA507" s="21"/>
      <c r="BB507" s="20"/>
      <c r="BC507" s="23"/>
      <c r="BD507" s="198"/>
      <c r="BE507" s="23"/>
      <c r="BF507" s="23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41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0"/>
      <c r="AK508" s="23"/>
      <c r="AL508" s="23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0"/>
      <c r="BC508" s="23"/>
      <c r="BD508" s="198"/>
      <c r="BE508" s="23"/>
      <c r="BF508" s="23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41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198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0"/>
      <c r="AK509" s="23"/>
      <c r="AL509" s="23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0"/>
      <c r="BC509" s="23"/>
      <c r="BD509" s="198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41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198"/>
      <c r="O510" s="23"/>
      <c r="P510" s="23"/>
      <c r="Q510" s="23"/>
      <c r="R510" s="23"/>
      <c r="S510" s="23"/>
      <c r="T510" s="23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0"/>
      <c r="AK510" s="23"/>
      <c r="AL510" s="23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0"/>
      <c r="BC510" s="23"/>
      <c r="BD510" s="198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41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198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0"/>
      <c r="AK511" s="23"/>
      <c r="AL511" s="23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0"/>
      <c r="BC511" s="23"/>
      <c r="BD511" s="198"/>
      <c r="BE511" s="23"/>
      <c r="BF511" s="23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41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198"/>
      <c r="O512" s="28"/>
      <c r="P512" s="18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0"/>
      <c r="AK512" s="23"/>
      <c r="AL512" s="23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0"/>
      <c r="BC512" s="23"/>
      <c r="BD512" s="198"/>
      <c r="BE512" s="23"/>
      <c r="BF512" s="23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201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3"/>
      <c r="P513" s="20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98"/>
      <c r="BE513" s="23"/>
      <c r="BF513" s="23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01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198"/>
      <c r="O514" s="28"/>
      <c r="P514" s="1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201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0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98"/>
      <c r="BE515" s="23"/>
      <c r="BF515" s="23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201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198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18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409.6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3"/>
      <c r="P517" s="20"/>
      <c r="Q517" s="20"/>
      <c r="R517" s="20"/>
      <c r="S517" s="20"/>
      <c r="T517" s="20"/>
      <c r="U517" s="23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20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0"/>
      <c r="Q518" s="20"/>
      <c r="R518" s="20"/>
      <c r="S518" s="20"/>
      <c r="T518" s="20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0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3"/>
      <c r="P519" s="20"/>
      <c r="Q519" s="23"/>
      <c r="R519" s="23"/>
      <c r="S519" s="23"/>
      <c r="T519" s="23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0"/>
      <c r="AK519" s="23"/>
      <c r="AL519" s="23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0"/>
      <c r="BC519" s="23"/>
      <c r="BD519" s="198"/>
      <c r="BE519" s="23"/>
      <c r="BF519" s="23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0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3"/>
      <c r="P520" s="20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81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0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3"/>
      <c r="P521" s="20"/>
      <c r="Q521" s="20"/>
      <c r="R521" s="20"/>
      <c r="S521" s="20"/>
      <c r="T521" s="20"/>
      <c r="U521" s="23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8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20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198"/>
      <c r="O522" s="28"/>
      <c r="P522" s="1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259.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9"/>
      <c r="P523" s="29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198"/>
      <c r="BE523" s="29"/>
      <c r="BF523" s="29"/>
      <c r="BG523" s="21"/>
      <c r="BH523" s="21"/>
      <c r="BI523" s="21"/>
      <c r="BJ523" s="20"/>
      <c r="BK523" s="63"/>
      <c r="BL523" s="29"/>
      <c r="BM523" s="21"/>
      <c r="BN523" s="196"/>
      <c r="BO523" s="24"/>
      <c r="BP523" s="21"/>
      <c r="BQ523" s="21"/>
      <c r="BR523" s="23"/>
      <c r="BS523" s="23"/>
      <c r="BT523" s="24"/>
      <c r="BU523" s="25"/>
    </row>
    <row r="524" spans="1:73" s="22" customFormat="1" ht="244.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0"/>
      <c r="P524" s="20"/>
      <c r="Q524" s="29"/>
      <c r="R524" s="29"/>
      <c r="S524" s="29"/>
      <c r="T524" s="29"/>
      <c r="U524" s="29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98"/>
      <c r="BE524" s="187"/>
      <c r="BF524" s="29"/>
      <c r="BG524" s="21"/>
      <c r="BH524" s="21"/>
      <c r="BI524" s="21"/>
      <c r="BJ524" s="20"/>
      <c r="BK524" s="63"/>
      <c r="BL524" s="29"/>
      <c r="BM524" s="21"/>
      <c r="BN524" s="196"/>
      <c r="BO524" s="24"/>
      <c r="BP524" s="21"/>
      <c r="BQ524" s="21"/>
      <c r="BR524" s="23"/>
      <c r="BS524" s="23"/>
      <c r="BT524" s="24"/>
      <c r="BU524" s="25"/>
    </row>
    <row r="525" spans="1:73" s="22" customFormat="1" ht="219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63"/>
      <c r="P525" s="63"/>
      <c r="Q525" s="63"/>
      <c r="R525" s="63"/>
      <c r="S525" s="63"/>
      <c r="T525" s="63"/>
      <c r="U525" s="6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6"/>
      <c r="BE525" s="188"/>
      <c r="BF525" s="189"/>
      <c r="BG525" s="21"/>
      <c r="BH525" s="21"/>
      <c r="BI525" s="21"/>
      <c r="BJ525" s="21"/>
      <c r="BK525" s="21"/>
      <c r="BL525" s="21"/>
      <c r="BM525" s="21"/>
      <c r="BN525" s="196"/>
      <c r="BO525" s="24"/>
      <c r="BP525" s="21"/>
      <c r="BQ525" s="21"/>
      <c r="BR525" s="23"/>
      <c r="BS525" s="23"/>
      <c r="BT525" s="24"/>
      <c r="BU525" s="25"/>
    </row>
    <row r="526" spans="1:73" s="22" customFormat="1" ht="219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9"/>
      <c r="P526" s="29"/>
      <c r="Q526" s="29"/>
      <c r="R526" s="29"/>
      <c r="S526" s="29"/>
      <c r="T526" s="29"/>
      <c r="U526" s="29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98"/>
      <c r="BE526" s="29"/>
      <c r="BF526" s="29"/>
      <c r="BG526" s="21"/>
      <c r="BH526" s="21"/>
      <c r="BI526" s="21"/>
      <c r="BJ526" s="21"/>
      <c r="BK526" s="21"/>
      <c r="BL526" s="21"/>
      <c r="BM526" s="21"/>
      <c r="BN526" s="196"/>
      <c r="BO526" s="24"/>
      <c r="BP526" s="21"/>
      <c r="BQ526" s="21"/>
      <c r="BR526" s="23"/>
      <c r="BS526" s="23"/>
      <c r="BT526" s="24"/>
      <c r="BU526" s="25"/>
    </row>
    <row r="527" spans="1:73" s="22" customFormat="1" ht="219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9"/>
      <c r="P527" s="29"/>
      <c r="Q527" s="29"/>
      <c r="R527" s="29"/>
      <c r="S527" s="29"/>
      <c r="T527" s="29"/>
      <c r="U527" s="29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6"/>
      <c r="BE527" s="188"/>
      <c r="BF527" s="189"/>
      <c r="BG527" s="21"/>
      <c r="BH527" s="21"/>
      <c r="BI527" s="21"/>
      <c r="BJ527" s="21"/>
      <c r="BK527" s="21"/>
      <c r="BL527" s="21"/>
      <c r="BM527" s="21"/>
      <c r="BN527" s="196"/>
      <c r="BO527" s="24"/>
      <c r="BP527" s="21"/>
      <c r="BQ527" s="21"/>
      <c r="BR527" s="23"/>
      <c r="BS527" s="23"/>
      <c r="BT527" s="24"/>
      <c r="BU527" s="25"/>
    </row>
    <row r="528" spans="1:73" s="22" customFormat="1" ht="409.6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9"/>
      <c r="P528" s="29"/>
      <c r="Q528" s="29"/>
      <c r="R528" s="29"/>
      <c r="S528" s="29"/>
      <c r="T528" s="29"/>
      <c r="U528" s="29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98"/>
      <c r="BE528" s="29"/>
      <c r="BF528" s="20"/>
      <c r="BG528" s="21"/>
      <c r="BH528" s="21"/>
      <c r="BI528" s="21"/>
      <c r="BJ528" s="21"/>
      <c r="BK528" s="21"/>
      <c r="BL528" s="21"/>
      <c r="BM528" s="21"/>
      <c r="BN528" s="196"/>
      <c r="BO528" s="24"/>
      <c r="BP528" s="21"/>
      <c r="BQ528" s="21"/>
      <c r="BR528" s="23"/>
      <c r="BS528" s="23"/>
      <c r="BT528" s="24"/>
      <c r="BU528" s="25"/>
    </row>
    <row r="529" spans="1:75" s="22" customFormat="1" ht="409.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0"/>
      <c r="AI529" s="29"/>
      <c r="AJ529" s="29"/>
      <c r="AK529" s="21"/>
      <c r="AL529" s="198"/>
      <c r="AM529" s="29"/>
      <c r="AN529" s="29"/>
      <c r="AO529" s="21"/>
      <c r="AP529" s="21"/>
      <c r="AQ529" s="21"/>
      <c r="AR529" s="21"/>
      <c r="AS529" s="21"/>
      <c r="AT529" s="198"/>
      <c r="AU529" s="29"/>
      <c r="AV529" s="198"/>
      <c r="AW529" s="29"/>
      <c r="AX529" s="21"/>
      <c r="AY529" s="21"/>
      <c r="AZ529" s="21"/>
      <c r="BA529" s="21"/>
      <c r="BB529" s="21"/>
      <c r="BC529" s="21"/>
      <c r="BD529" s="198"/>
      <c r="BE529" s="29"/>
      <c r="BF529" s="29"/>
      <c r="BG529" s="21"/>
      <c r="BH529" s="21"/>
      <c r="BI529" s="21"/>
      <c r="BJ529" s="21"/>
      <c r="BK529" s="21"/>
      <c r="BL529" s="21"/>
      <c r="BM529" s="21"/>
      <c r="BN529" s="196"/>
      <c r="BO529" s="24"/>
      <c r="BP529" s="21"/>
      <c r="BQ529" s="21"/>
      <c r="BR529" s="23"/>
      <c r="BS529" s="23"/>
      <c r="BT529" s="24"/>
      <c r="BU529" s="25"/>
    </row>
    <row r="530" spans="1:75" s="22" customFormat="1" ht="137.2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9"/>
      <c r="P530" s="29"/>
      <c r="Q530" s="29"/>
      <c r="R530" s="29"/>
      <c r="S530" s="29"/>
      <c r="T530" s="29"/>
      <c r="U530" s="29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6"/>
      <c r="BE530" s="188"/>
      <c r="BF530" s="189"/>
      <c r="BG530" s="21"/>
      <c r="BH530" s="21"/>
      <c r="BI530" s="21"/>
      <c r="BJ530" s="21"/>
      <c r="BK530" s="21"/>
      <c r="BL530" s="21"/>
      <c r="BM530" s="21"/>
      <c r="BN530" s="196"/>
      <c r="BO530" s="24"/>
      <c r="BP530" s="21"/>
      <c r="BQ530" s="21"/>
      <c r="BR530" s="23"/>
      <c r="BS530" s="23"/>
      <c r="BT530" s="24"/>
      <c r="BU530" s="25"/>
    </row>
    <row r="531" spans="1:75" s="22" customFormat="1" ht="137.2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9"/>
      <c r="P531" s="29"/>
      <c r="Q531" s="29"/>
      <c r="R531" s="29"/>
      <c r="S531" s="29"/>
      <c r="T531" s="29"/>
      <c r="U531" s="29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6"/>
      <c r="BE531" s="188"/>
      <c r="BF531" s="189"/>
      <c r="BG531" s="21"/>
      <c r="BH531" s="21"/>
      <c r="BI531" s="21"/>
      <c r="BJ531" s="21"/>
      <c r="BK531" s="21"/>
      <c r="BL531" s="21"/>
      <c r="BM531" s="21"/>
      <c r="BN531" s="196"/>
      <c r="BO531" s="24"/>
      <c r="BP531" s="21"/>
      <c r="BQ531" s="21"/>
      <c r="BR531" s="23"/>
      <c r="BS531" s="23"/>
      <c r="BT531" s="24"/>
      <c r="BU531" s="25"/>
    </row>
    <row r="532" spans="1:75" s="22" customFormat="1" ht="137.2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6"/>
      <c r="BE532" s="188"/>
      <c r="BF532" s="189"/>
      <c r="BG532" s="21"/>
      <c r="BH532" s="21"/>
      <c r="BI532" s="21"/>
      <c r="BJ532" s="21"/>
      <c r="BK532" s="21"/>
      <c r="BL532" s="21"/>
      <c r="BM532" s="21"/>
      <c r="BN532" s="196"/>
      <c r="BO532" s="24"/>
      <c r="BP532" s="21"/>
      <c r="BQ532" s="21"/>
      <c r="BR532" s="23"/>
      <c r="BS532" s="23"/>
      <c r="BT532" s="24"/>
      <c r="BU532" s="25"/>
    </row>
    <row r="533" spans="1:75" s="22" customFormat="1" ht="137.2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6"/>
      <c r="BE533" s="188"/>
      <c r="BF533" s="189"/>
      <c r="BG533" s="21"/>
      <c r="BH533" s="21"/>
      <c r="BI533" s="21"/>
      <c r="BJ533" s="21"/>
      <c r="BK533" s="21"/>
      <c r="BL533" s="21"/>
      <c r="BM533" s="21"/>
      <c r="BN533" s="196"/>
      <c r="BO533" s="24"/>
      <c r="BP533" s="21"/>
      <c r="BQ533" s="21"/>
      <c r="BR533" s="23"/>
      <c r="BS533" s="23"/>
      <c r="BT533" s="24"/>
      <c r="BU533" s="25"/>
    </row>
    <row r="534" spans="1:75" s="22" customFormat="1" ht="137.2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86"/>
      <c r="BE534" s="188"/>
      <c r="BF534" s="189"/>
      <c r="BG534" s="21"/>
      <c r="BH534" s="21"/>
      <c r="BI534" s="21"/>
      <c r="BJ534" s="21"/>
      <c r="BK534" s="21"/>
      <c r="BL534" s="21"/>
      <c r="BM534" s="21"/>
      <c r="BN534" s="196"/>
      <c r="BO534" s="24"/>
      <c r="BP534" s="21"/>
      <c r="BQ534" s="21"/>
      <c r="BR534" s="23"/>
      <c r="BS534" s="23"/>
      <c r="BT534" s="24"/>
      <c r="BU534" s="25"/>
    </row>
    <row r="535" spans="1:75" s="22" customFormat="1" ht="291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0"/>
      <c r="BC535" s="21"/>
      <c r="BD535" s="198"/>
      <c r="BE535" s="29"/>
      <c r="BF535" s="20"/>
      <c r="BG535" s="23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5" s="22" customFormat="1" ht="291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9"/>
      <c r="P536" s="29"/>
      <c r="Q536" s="29"/>
      <c r="R536" s="29"/>
      <c r="S536" s="29"/>
      <c r="T536" s="29"/>
      <c r="U536" s="29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0"/>
      <c r="BC536" s="21"/>
      <c r="BD536" s="198"/>
      <c r="BE536" s="182"/>
      <c r="BF536" s="20"/>
      <c r="BG536" s="23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5" s="22" customFormat="1" ht="197.2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3"/>
      <c r="P537" s="23"/>
      <c r="Q537" s="23"/>
      <c r="R537" s="23"/>
      <c r="S537" s="23"/>
      <c r="T537" s="23"/>
      <c r="U537" s="20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98"/>
      <c r="BE537" s="20"/>
      <c r="BF537" s="20"/>
      <c r="BG537" s="21"/>
      <c r="BH537" s="21"/>
      <c r="BI537" s="21"/>
      <c r="BJ537" s="21"/>
      <c r="BK537" s="21"/>
      <c r="BL537" s="21"/>
      <c r="BM537" s="21"/>
      <c r="BN537" s="196"/>
      <c r="BO537" s="24"/>
      <c r="BP537" s="21"/>
      <c r="BQ537" s="21"/>
      <c r="BR537" s="23"/>
      <c r="BS537" s="23"/>
      <c r="BT537" s="24"/>
      <c r="BU537" s="25"/>
    </row>
    <row r="538" spans="1:75" s="22" customFormat="1" ht="197.2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3"/>
      <c r="P538" s="23"/>
      <c r="Q538" s="23"/>
      <c r="R538" s="23"/>
      <c r="S538" s="23"/>
      <c r="T538" s="23"/>
      <c r="U538" s="20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84"/>
      <c r="BE538" s="189"/>
      <c r="BF538" s="189"/>
      <c r="BG538" s="21"/>
      <c r="BH538" s="21"/>
      <c r="BI538" s="21"/>
      <c r="BJ538" s="21"/>
      <c r="BK538" s="21"/>
      <c r="BL538" s="21"/>
      <c r="BM538" s="21"/>
      <c r="BN538" s="196"/>
      <c r="BO538" s="24"/>
      <c r="BP538" s="21"/>
      <c r="BQ538" s="21"/>
      <c r="BR538" s="23"/>
      <c r="BS538" s="23"/>
      <c r="BT538" s="24"/>
      <c r="BU538" s="25"/>
    </row>
    <row r="539" spans="1:75" s="22" customFormat="1" ht="279.7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190"/>
      <c r="P539" s="190"/>
      <c r="Q539" s="190"/>
      <c r="R539" s="190"/>
      <c r="S539" s="190"/>
      <c r="T539" s="190"/>
      <c r="U539" s="190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98"/>
      <c r="BE539" s="63"/>
      <c r="BF539" s="63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5" s="22" customFormat="1" ht="171.7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3"/>
      <c r="P540" s="23"/>
      <c r="Q540" s="23"/>
      <c r="R540" s="23"/>
      <c r="S540" s="23"/>
      <c r="T540" s="23"/>
      <c r="U540" s="23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198"/>
      <c r="BE540" s="23"/>
      <c r="BF540" s="23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5" s="22" customFormat="1" ht="129.7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3"/>
      <c r="P541" s="23"/>
      <c r="Q541" s="23"/>
      <c r="R541" s="23"/>
      <c r="S541" s="23"/>
      <c r="T541" s="23"/>
      <c r="U541" s="23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91"/>
      <c r="BE541" s="29"/>
      <c r="BF541" s="29"/>
      <c r="BG541" s="21"/>
      <c r="BH541" s="21"/>
      <c r="BI541" s="21"/>
      <c r="BJ541" s="21"/>
      <c r="BK541" s="21"/>
      <c r="BL541" s="21"/>
      <c r="BM541" s="21"/>
      <c r="BN541" s="196"/>
      <c r="BO541" s="24"/>
      <c r="BP541" s="21"/>
      <c r="BQ541" s="21"/>
      <c r="BR541" s="23"/>
      <c r="BS541" s="23"/>
      <c r="BT541" s="24"/>
      <c r="BU541" s="25"/>
    </row>
    <row r="542" spans="1:75" s="22" customFormat="1" ht="187.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9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198"/>
      <c r="BE542" s="23"/>
      <c r="BF542" s="23"/>
      <c r="BG542" s="21"/>
      <c r="BH542" s="21"/>
      <c r="BI542" s="21"/>
      <c r="BJ542" s="21"/>
      <c r="BK542" s="21"/>
      <c r="BL542" s="21"/>
      <c r="BM542" s="23"/>
      <c r="BN542" s="21"/>
      <c r="BO542" s="24"/>
      <c r="BP542" s="21"/>
      <c r="BQ542" s="21"/>
      <c r="BR542" s="21"/>
      <c r="BS542" s="21"/>
      <c r="BT542" s="23"/>
      <c r="BU542" s="24"/>
      <c r="BV542" s="25"/>
      <c r="BW542" s="30"/>
    </row>
    <row r="543" spans="1:75" s="22" customFormat="1" ht="187.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198"/>
      <c r="O543" s="28"/>
      <c r="P543" s="18"/>
      <c r="Q543" s="28"/>
      <c r="R543" s="28"/>
      <c r="S543" s="28"/>
      <c r="T543" s="28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1"/>
      <c r="BM543" s="23"/>
      <c r="BN543" s="21"/>
      <c r="BO543" s="24"/>
      <c r="BP543" s="25"/>
      <c r="BQ543" s="21"/>
      <c r="BR543" s="21"/>
      <c r="BS543" s="21"/>
      <c r="BT543" s="23"/>
      <c r="BU543" s="24"/>
      <c r="BV543" s="25"/>
      <c r="BW543" s="30"/>
    </row>
    <row r="544" spans="1:75" s="22" customFormat="1" ht="409.6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3"/>
      <c r="P544" s="23"/>
      <c r="Q544" s="23"/>
      <c r="R544" s="23"/>
      <c r="S544" s="23"/>
      <c r="T544" s="23"/>
      <c r="U544" s="23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3"/>
      <c r="AV544" s="21"/>
      <c r="AW544" s="23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1"/>
      <c r="BK544" s="21"/>
      <c r="BL544" s="21"/>
      <c r="BM544" s="23"/>
      <c r="BN544" s="21"/>
      <c r="BO544" s="24"/>
      <c r="BP544" s="25"/>
      <c r="BQ544" s="21"/>
      <c r="BR544" s="21"/>
      <c r="BS544" s="21"/>
      <c r="BT544" s="23"/>
      <c r="BU544" s="24"/>
      <c r="BV544" s="25"/>
      <c r="BW544" s="30"/>
    </row>
    <row r="545" spans="1:75" s="22" customFormat="1" ht="409.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3"/>
      <c r="P545" s="23"/>
      <c r="Q545" s="23"/>
      <c r="R545" s="23"/>
      <c r="S545" s="23"/>
      <c r="T545" s="23"/>
      <c r="U545" s="23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198"/>
      <c r="BE545" s="23"/>
      <c r="BF545" s="23"/>
      <c r="BG545" s="21"/>
      <c r="BH545" s="21"/>
      <c r="BI545" s="21"/>
      <c r="BJ545" s="21"/>
      <c r="BK545" s="21"/>
      <c r="BL545" s="21"/>
      <c r="BM545" s="23"/>
      <c r="BN545" s="21"/>
      <c r="BO545" s="24"/>
      <c r="BP545" s="25"/>
      <c r="BQ545" s="21"/>
      <c r="BR545" s="21"/>
      <c r="BS545" s="21"/>
      <c r="BT545" s="23"/>
      <c r="BU545" s="24"/>
      <c r="BV545" s="25"/>
      <c r="BW545" s="30"/>
    </row>
    <row r="546" spans="1:75" s="22" customFormat="1" ht="194.2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198"/>
      <c r="O546" s="28"/>
      <c r="P546" s="18"/>
      <c r="Q546" s="28"/>
      <c r="R546" s="28"/>
      <c r="S546" s="28"/>
      <c r="T546" s="28"/>
      <c r="U546" s="28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1"/>
      <c r="BM546" s="23"/>
      <c r="BN546" s="21"/>
      <c r="BO546" s="24"/>
      <c r="BP546" s="25"/>
      <c r="BQ546" s="36"/>
      <c r="BR546" s="36"/>
      <c r="BS546" s="36"/>
      <c r="BT546" s="40"/>
      <c r="BU546" s="26"/>
      <c r="BV546" s="36"/>
      <c r="BW546" s="30"/>
    </row>
    <row r="547" spans="1:75" s="22" customFormat="1" ht="219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1"/>
      <c r="BM547" s="21"/>
      <c r="BN547" s="21"/>
      <c r="BO547" s="24"/>
      <c r="BP547" s="25"/>
      <c r="BQ547" s="36"/>
      <c r="BR547" s="36"/>
      <c r="BS547" s="36"/>
      <c r="BT547" s="40"/>
      <c r="BU547" s="26"/>
      <c r="BV547" s="36"/>
      <c r="BW547" s="30"/>
    </row>
    <row r="548" spans="1:75" s="22" customFormat="1" ht="198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18"/>
      <c r="M548" s="20"/>
      <c r="N548" s="21"/>
      <c r="O548" s="182"/>
      <c r="P548" s="182"/>
      <c r="Q548" s="182"/>
      <c r="R548" s="182"/>
      <c r="S548" s="182"/>
      <c r="T548" s="182"/>
      <c r="U548" s="182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1"/>
      <c r="BM548" s="23"/>
      <c r="BN548" s="21"/>
      <c r="BO548" s="24"/>
      <c r="BP548" s="25"/>
      <c r="BQ548" s="21"/>
      <c r="BR548" s="21"/>
      <c r="BS548" s="21"/>
      <c r="BT548" s="23"/>
      <c r="BU548" s="24"/>
      <c r="BV548" s="25"/>
      <c r="BW548" s="30"/>
    </row>
    <row r="549" spans="1:75" s="22" customFormat="1" ht="198.7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18"/>
      <c r="M549" s="20"/>
      <c r="N549" s="21"/>
      <c r="O549" s="23"/>
      <c r="P549" s="23"/>
      <c r="Q549" s="23"/>
      <c r="R549" s="23"/>
      <c r="S549" s="23"/>
      <c r="T549" s="23"/>
      <c r="U549" s="23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3"/>
      <c r="BN549" s="21"/>
      <c r="BO549" s="24"/>
      <c r="BP549" s="25"/>
      <c r="BQ549" s="21"/>
      <c r="BR549" s="21"/>
      <c r="BS549" s="21"/>
      <c r="BT549" s="23"/>
      <c r="BU549" s="24"/>
      <c r="BV549" s="25"/>
      <c r="BW549" s="30"/>
    </row>
    <row r="550" spans="1:75" s="22" customFormat="1" ht="198.7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18"/>
      <c r="M550" s="20"/>
      <c r="N550" s="21"/>
      <c r="O550" s="28"/>
      <c r="P550" s="18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3"/>
      <c r="BN550" s="21"/>
      <c r="BO550" s="24"/>
      <c r="BP550" s="25"/>
      <c r="BQ550" s="21"/>
      <c r="BR550" s="21"/>
      <c r="BS550" s="21"/>
      <c r="BT550" s="23"/>
      <c r="BU550" s="24"/>
      <c r="BV550" s="25"/>
      <c r="BW550" s="30"/>
    </row>
    <row r="551" spans="1:75" s="22" customFormat="1" ht="146.2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18"/>
      <c r="M551" s="20"/>
      <c r="N551" s="21"/>
      <c r="O551" s="28"/>
      <c r="P551" s="18"/>
      <c r="Q551" s="28"/>
      <c r="R551" s="28"/>
      <c r="S551" s="28"/>
      <c r="T551" s="28"/>
      <c r="U551" s="28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3"/>
      <c r="BN551" s="21"/>
      <c r="BO551" s="24"/>
      <c r="BP551" s="25"/>
      <c r="BQ551" s="21"/>
      <c r="BR551" s="21"/>
      <c r="BS551" s="21"/>
      <c r="BT551" s="23"/>
      <c r="BU551" s="24"/>
      <c r="BV551" s="25"/>
      <c r="BW551" s="30"/>
    </row>
    <row r="552" spans="1:75" s="22" customFormat="1" ht="227.2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18"/>
      <c r="M552" s="20"/>
      <c r="N552" s="21"/>
      <c r="O552" s="28"/>
      <c r="P552" s="18"/>
      <c r="Q552" s="28"/>
      <c r="R552" s="28"/>
      <c r="S552" s="28"/>
      <c r="T552" s="28"/>
      <c r="U552" s="2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3"/>
      <c r="BN552" s="21"/>
      <c r="BO552" s="24"/>
      <c r="BP552" s="25"/>
      <c r="BQ552" s="21"/>
      <c r="BR552" s="21"/>
      <c r="BS552" s="21"/>
      <c r="BT552" s="23"/>
      <c r="BU552" s="24"/>
      <c r="BV552" s="25"/>
      <c r="BW552" s="30"/>
    </row>
    <row r="553" spans="1:75" s="22" customFormat="1" ht="154.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18"/>
      <c r="M553" s="20"/>
      <c r="N553" s="21"/>
      <c r="O553" s="28"/>
      <c r="P553" s="28"/>
      <c r="Q553" s="28"/>
      <c r="R553" s="28"/>
      <c r="S553" s="28"/>
      <c r="T553" s="28"/>
      <c r="U553" s="28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3"/>
      <c r="BN553" s="21"/>
      <c r="BO553" s="24"/>
      <c r="BP553" s="25"/>
      <c r="BQ553" s="21"/>
      <c r="BR553" s="21"/>
      <c r="BS553" s="21"/>
      <c r="BT553" s="23"/>
      <c r="BU553" s="24"/>
      <c r="BV553" s="25"/>
      <c r="BW553" s="30"/>
    </row>
    <row r="554" spans="1:75" s="22" customFormat="1" ht="154.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28"/>
      <c r="P554" s="18"/>
      <c r="Q554" s="28"/>
      <c r="R554" s="28"/>
      <c r="S554" s="28"/>
      <c r="T554" s="28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3"/>
      <c r="BN554" s="21"/>
      <c r="BO554" s="24"/>
      <c r="BP554" s="25"/>
      <c r="BQ554" s="36"/>
      <c r="BR554" s="36"/>
      <c r="BS554" s="36"/>
      <c r="BT554" s="40"/>
      <c r="BU554" s="26"/>
      <c r="BV554" s="36"/>
      <c r="BW554" s="30"/>
    </row>
    <row r="555" spans="1:75" s="22" customFormat="1" ht="182.2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21"/>
      <c r="O555" s="23"/>
      <c r="P555" s="23"/>
      <c r="Q555" s="23"/>
      <c r="R555" s="23"/>
      <c r="S555" s="23"/>
      <c r="T555" s="23"/>
      <c r="U555" s="23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3"/>
      <c r="BM555" s="21"/>
      <c r="BN555" s="21"/>
      <c r="BO555" s="24"/>
      <c r="BP555" s="25"/>
      <c r="BQ555" s="36"/>
      <c r="BR555" s="36"/>
      <c r="BS555" s="36"/>
      <c r="BT555" s="40"/>
      <c r="BU555" s="26"/>
      <c r="BV555" s="36"/>
      <c r="BW555" s="30"/>
    </row>
    <row r="556" spans="1:75" s="22" customFormat="1" ht="182.2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3"/>
      <c r="P556" s="23"/>
      <c r="Q556" s="23"/>
      <c r="R556" s="23"/>
      <c r="S556" s="23"/>
      <c r="T556" s="23"/>
      <c r="U556" s="28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1"/>
      <c r="BO556" s="24"/>
      <c r="BP556" s="25"/>
      <c r="BQ556" s="36"/>
      <c r="BR556" s="36"/>
      <c r="BS556" s="36"/>
      <c r="BT556" s="40"/>
      <c r="BU556" s="26"/>
      <c r="BV556" s="36"/>
      <c r="BW556" s="30"/>
    </row>
    <row r="557" spans="1:75" s="22" customFormat="1" ht="312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28"/>
      <c r="P557" s="28"/>
      <c r="Q557" s="28"/>
      <c r="R557" s="28"/>
      <c r="S557" s="28"/>
      <c r="T557" s="28"/>
      <c r="U557" s="28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181"/>
      <c r="BE557" s="21"/>
      <c r="BF557" s="21"/>
      <c r="BG557" s="23"/>
      <c r="BH557" s="21"/>
      <c r="BI557" s="21"/>
      <c r="BJ557" s="21"/>
      <c r="BK557" s="21"/>
      <c r="BL557" s="23"/>
      <c r="BM557" s="21"/>
      <c r="BN557" s="21"/>
      <c r="BO557" s="24"/>
      <c r="BP557" s="25"/>
      <c r="BQ557" s="26"/>
    </row>
    <row r="558" spans="1:75" s="22" customFormat="1" ht="174.7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20"/>
      <c r="N558" s="21"/>
      <c r="O558" s="28"/>
      <c r="P558" s="18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3"/>
      <c r="BH558" s="21"/>
      <c r="BI558" s="21"/>
      <c r="BJ558" s="21"/>
      <c r="BK558" s="21"/>
      <c r="BL558" s="23"/>
      <c r="BM558" s="21"/>
      <c r="BN558" s="21"/>
      <c r="BO558" s="24"/>
      <c r="BP558" s="25"/>
      <c r="BQ558" s="26"/>
    </row>
    <row r="559" spans="1:75" s="22" customFormat="1" ht="167.2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23"/>
      <c r="P559" s="23"/>
      <c r="Q559" s="23"/>
      <c r="R559" s="23"/>
      <c r="S559" s="23"/>
      <c r="T559" s="23"/>
      <c r="U559" s="23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181"/>
      <c r="BE559" s="21"/>
      <c r="BF559" s="21"/>
      <c r="BG559" s="23"/>
      <c r="BH559" s="21"/>
      <c r="BI559" s="21"/>
      <c r="BJ559" s="21"/>
      <c r="BK559" s="21"/>
      <c r="BL559" s="23"/>
      <c r="BM559" s="21"/>
      <c r="BN559" s="21"/>
      <c r="BO559" s="24"/>
      <c r="BP559" s="25"/>
      <c r="BQ559" s="26"/>
    </row>
    <row r="560" spans="1:75" s="22" customFormat="1" ht="167.2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23"/>
      <c r="P560" s="23"/>
      <c r="Q560" s="23"/>
      <c r="R560" s="23"/>
      <c r="S560" s="23"/>
      <c r="T560" s="23"/>
      <c r="U560" s="23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3"/>
      <c r="BH560" s="21"/>
      <c r="BI560" s="21"/>
      <c r="BJ560" s="21"/>
      <c r="BK560" s="21"/>
      <c r="BL560" s="23"/>
      <c r="BM560" s="21"/>
      <c r="BN560" s="21"/>
      <c r="BO560" s="24"/>
      <c r="BP560" s="25"/>
      <c r="BQ560" s="26"/>
    </row>
    <row r="561" spans="1:73" s="22" customFormat="1" ht="167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23"/>
      <c r="P561" s="23"/>
      <c r="Q561" s="28"/>
      <c r="R561" s="28"/>
      <c r="S561" s="28"/>
      <c r="T561" s="28"/>
      <c r="U561" s="28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3"/>
      <c r="BH561" s="21"/>
      <c r="BI561" s="21"/>
      <c r="BJ561" s="21"/>
      <c r="BK561" s="21"/>
      <c r="BL561" s="23"/>
      <c r="BM561" s="21"/>
      <c r="BN561" s="21"/>
      <c r="BO561" s="24"/>
      <c r="BP561" s="25"/>
      <c r="BQ561" s="26"/>
    </row>
    <row r="562" spans="1:73" s="22" customFormat="1" ht="372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18"/>
      <c r="P562" s="18"/>
      <c r="Q562" s="18"/>
      <c r="R562" s="18"/>
      <c r="S562" s="18"/>
      <c r="T562" s="18"/>
      <c r="U562" s="1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1"/>
      <c r="BN562" s="21"/>
      <c r="BO562" s="24"/>
      <c r="BP562" s="21"/>
      <c r="BQ562" s="21"/>
      <c r="BR562" s="21"/>
      <c r="BS562" s="21"/>
    </row>
    <row r="563" spans="1:73" s="22" customFormat="1" ht="257.2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18"/>
      <c r="P563" s="18"/>
      <c r="Q563" s="27"/>
      <c r="R563" s="27"/>
      <c r="S563" s="27"/>
      <c r="T563" s="27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1"/>
      <c r="BS563" s="21"/>
    </row>
    <row r="564" spans="1:73" s="22" customFormat="1" ht="254.2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18"/>
      <c r="P564" s="18"/>
      <c r="Q564" s="27"/>
      <c r="R564" s="27"/>
      <c r="S564" s="27"/>
      <c r="T564" s="27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1"/>
      <c r="BS564" s="21"/>
    </row>
    <row r="565" spans="1:73" s="22" customFormat="1" ht="319.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23"/>
      <c r="P565" s="23"/>
      <c r="Q565" s="23"/>
      <c r="R565" s="23"/>
      <c r="S565" s="23"/>
      <c r="T565" s="23"/>
      <c r="U565" s="28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1"/>
      <c r="BO565" s="24"/>
      <c r="BP565" s="21"/>
      <c r="BQ565" s="21"/>
      <c r="BR565" s="21"/>
      <c r="BS565" s="21"/>
    </row>
    <row r="566" spans="1:73" s="22" customFormat="1" ht="409.6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18"/>
      <c r="N566" s="18"/>
      <c r="O566" s="28"/>
      <c r="P566" s="18"/>
      <c r="Q566" s="28"/>
      <c r="R566" s="28"/>
      <c r="S566" s="28"/>
      <c r="T566" s="28"/>
      <c r="U566" s="28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1"/>
      <c r="BO566" s="24"/>
      <c r="BP566" s="21"/>
      <c r="BQ566" s="21"/>
      <c r="BR566" s="21"/>
      <c r="BS566" s="21"/>
    </row>
    <row r="567" spans="1:73" s="22" customFormat="1" ht="141.7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23"/>
      <c r="P567" s="23"/>
      <c r="Q567" s="23"/>
      <c r="R567" s="23"/>
      <c r="S567" s="23"/>
      <c r="T567" s="23"/>
      <c r="U567" s="28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1"/>
      <c r="BO567" s="24"/>
      <c r="BP567" s="21"/>
      <c r="BQ567" s="21"/>
      <c r="BR567" s="21"/>
      <c r="BS567" s="21"/>
    </row>
    <row r="568" spans="1:73" s="22" customFormat="1" ht="141.7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18"/>
      <c r="O568" s="23"/>
      <c r="P568" s="23"/>
      <c r="Q568" s="23"/>
      <c r="R568" s="23"/>
      <c r="S568" s="23"/>
      <c r="T568" s="23"/>
      <c r="U568" s="23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1"/>
      <c r="BS568" s="21"/>
    </row>
    <row r="569" spans="1:73" s="22" customFormat="1" ht="292.5" customHeight="1" x14ac:dyDescent="0.45">
      <c r="A569" s="17"/>
      <c r="B569" s="18"/>
      <c r="C569" s="176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27"/>
      <c r="P569" s="18"/>
      <c r="Q569" s="27"/>
      <c r="R569" s="27"/>
      <c r="S569" s="27"/>
      <c r="T569" s="27"/>
      <c r="U569" s="27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1"/>
      <c r="BS569" s="24"/>
      <c r="BT569" s="25"/>
      <c r="BU569" s="26"/>
    </row>
    <row r="570" spans="1:73" s="22" customFormat="1" ht="177" customHeight="1" x14ac:dyDescent="0.45">
      <c r="A570" s="17"/>
      <c r="B570" s="18"/>
      <c r="C570" s="176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18"/>
      <c r="P570" s="18"/>
      <c r="Q570" s="27"/>
      <c r="R570" s="27"/>
      <c r="S570" s="27"/>
      <c r="T570" s="27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1"/>
      <c r="BO570" s="21"/>
      <c r="BP570" s="21"/>
      <c r="BQ570" s="21"/>
      <c r="BR570" s="21"/>
      <c r="BS570" s="24"/>
      <c r="BT570" s="25"/>
      <c r="BU570" s="26"/>
    </row>
  </sheetData>
  <autoFilter ref="A2:BW12"/>
  <mergeCells count="3">
    <mergeCell ref="M37:M38"/>
    <mergeCell ref="M286:M287"/>
    <mergeCell ref="A1:D1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2018-10-09T13:38:03Z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