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robkov.SA\Рабочий стол\310H II часть 2023\"/>
    </mc:Choice>
  </mc:AlternateContent>
  <bookViews>
    <workbookView xWindow="0" yWindow="0" windowWidth="28800" windowHeight="11985"/>
  </bookViews>
  <sheets>
    <sheet name="Расчет НМЦ лота закупки" sheetId="1" r:id="rId1"/>
  </sheets>
  <definedNames>
    <definedName name="_xlnm._FilterDatabase" localSheetId="0" hidden="1">'Расчет НМЦ лота закупки'!$A$5:$Q$27</definedName>
    <definedName name="_xlnm.Print_Area" localSheetId="0">'Расчет НМЦ лота закупки'!$A$1:$S$42</definedName>
  </definedNames>
  <calcPr calcId="152511"/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5" i="1" s="1"/>
  <c r="S20" i="1"/>
  <c r="S21" i="1"/>
  <c r="S22" i="1"/>
  <c r="S23" i="1"/>
  <c r="S24" i="1"/>
  <c r="S6" i="1"/>
  <c r="P25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6" i="1"/>
  <c r="M25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J25" i="1" l="1"/>
  <c r="J27" i="1" l="1"/>
  <c r="J26" i="1" l="1"/>
  <c r="S27" i="1"/>
  <c r="P27" i="1"/>
  <c r="M27" i="1"/>
  <c r="S26" i="1" l="1"/>
  <c r="P26" i="1"/>
  <c r="M26" i="1"/>
</calcChain>
</file>

<file path=xl/sharedStrings.xml><?xml version="1.0" encoding="utf-8"?>
<sst xmlns="http://schemas.openxmlformats.org/spreadsheetml/2006/main" count="77" uniqueCount="47">
  <si>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</si>
  <si>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</si>
  <si>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</si>
  <si>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</si>
  <si>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</si>
  <si>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</si>
  <si>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</si>
  <si>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Отчет: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</si>
  <si>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</si>
  <si>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</si>
  <si>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</si>
  <si>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</si>
  <si>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</si>
  <si>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</si>
  <si>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Справочник МТР</t>
  </si>
  <si>
    <t>________________________ /Р.В. Солянин/</t>
  </si>
  <si>
    <t>шт.</t>
  </si>
  <si>
    <t>Начальник УЛиМТО филиала Смоленскэнерго ПАО "Россети Центр"</t>
  </si>
  <si>
    <t>________________________ /Д.М. Ковалев/</t>
  </si>
  <si>
    <t>Руководитель дирекции по логистике и МТО ПАО "Россети Центр"</t>
  </si>
  <si>
    <t>Вед. специалист ОЛ филиала Смоленскэнерго ПАО "Россети Центр"</t>
  </si>
  <si>
    <t>________________________ /С.А. Коробков/</t>
  </si>
  <si>
    <t>Номер материала SAP</t>
  </si>
  <si>
    <t>Расчет начальной максимальной цены лота/закупки комплектующих к оргтехнике (Лот 310H, Комплектующие к оргтехнике) от 06.07.2023г.</t>
  </si>
  <si>
    <t>АКБ WBR GP 1272 F2 12V 7,2Ah</t>
  </si>
  <si>
    <t>Вентилятор AFB0812SH-R00</t>
  </si>
  <si>
    <t>АКБ Ippon IP12-5</t>
  </si>
  <si>
    <t>Диск ж. Fujitsu S26361-F4482-L514 146Гб</t>
  </si>
  <si>
    <t>АКБ WBR HR 1221W F2 12V 5Ah</t>
  </si>
  <si>
    <t>Вентилятор 5bites F5010B-3</t>
  </si>
  <si>
    <t>АКБ WBR HR Battery 1234W F2 12V 9Ah</t>
  </si>
  <si>
    <t>Вентилятор SUNON DP200A</t>
  </si>
  <si>
    <t>АКБ CSB GP 672 6V 7,2Ah</t>
  </si>
  <si>
    <t>АКБ Delta GEL 12-26</t>
  </si>
  <si>
    <t>Вентилятор 5bites F12025S-3</t>
  </si>
  <si>
    <t>АКБ Delta HR 12-40</t>
  </si>
  <si>
    <t>АКБ CSB UPS 12240 6 F2</t>
  </si>
  <si>
    <t>Вентилятор Delta FFB0824EHE</t>
  </si>
  <si>
    <t>ВентиляторY.S.TECH FD481225HB 120x120х25</t>
  </si>
  <si>
    <t>АКБ Delta DTM 1212</t>
  </si>
  <si>
    <t>БП SUN15.103.04</t>
  </si>
  <si>
    <t>БП SUN15.303.02</t>
  </si>
  <si>
    <t>Вентилятор 5bites F4010S-3</t>
  </si>
  <si>
    <t>КП №77 от 30.06.2023</t>
  </si>
  <si>
    <t>За расчетную стоимость лота/закупки принять стоимоть из КП №77 от 30.06.2023</t>
  </si>
  <si>
    <t>КП №063023/11-МР1 от 30.06.2023</t>
  </si>
  <si>
    <t>КП №54 от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</si>
</sst>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164" fontId="6" fillId="0" borderId="0" xfId="3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4" fontId="3" fillId="0" borderId="14" xfId="0" applyNumberFormat="1" applyFont="1" applyFill="1" applyBorder="1" applyAlignment="1">
      <alignment horizontal="right" vertical="center" wrapText="1"/>
    </xf>
    <xf numFmtId="4" fontId="3" fillId="0" borderId="15" xfId="0" applyNumberFormat="1" applyFont="1" applyBorder="1" applyAlignment="1">
      <alignment horizontal="right" vertical="center" wrapText="1"/>
    </xf>
    <xf numFmtId="4" fontId="3" fillId="0" borderId="21" xfId="0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12" xfId="1"/>
    <cellStyle name="Обычный 2" xfId="2"/>
    <cellStyle name="Финансовый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view="pageBreakPreview" zoomScale="90" zoomScaleNormal="112" zoomScaleSheetLayoutView="90" workbookViewId="0">
      <selection activeCell="A2" sqref="A2:S2"/>
    </sheetView>
  </sheetViews>
  <sheetFormatPr defaultColWidth="9.140625" defaultRowHeight="16.5" x14ac:dyDescent="0.25"/>
  <cols>
    <col min="1" max="1" width="5.42578125" style="1" customWidth="1"/>
    <col min="2" max="2" width="13.5703125" style="1" customWidth="1"/>
    <col min="3" max="3" width="35.42578125" style="1" customWidth="1"/>
    <col min="4" max="4" width="6.42578125" style="2" customWidth="1"/>
    <col min="5" max="5" width="9.42578125" style="1" customWidth="1"/>
    <col min="6" max="6" width="12.42578125" style="1" customWidth="1"/>
    <col min="7" max="7" width="15.85546875" style="3" customWidth="1"/>
    <col min="8" max="8" width="9.42578125" style="1" customWidth="1"/>
    <col min="9" max="9" width="12.42578125" style="1" customWidth="1"/>
    <col min="10" max="10" width="16.7109375" style="3" customWidth="1"/>
    <col min="11" max="11" width="12" style="1" customWidth="1"/>
    <col min="12" max="12" width="14.7109375" style="1" customWidth="1"/>
    <col min="13" max="13" width="15.28515625" style="1" customWidth="1"/>
    <col min="14" max="14" width="11.28515625" style="1" customWidth="1"/>
    <col min="15" max="15" width="12.5703125" style="1" customWidth="1"/>
    <col min="16" max="16" width="15.7109375" style="6" customWidth="1"/>
    <col min="17" max="17" width="11.7109375" style="6" customWidth="1"/>
    <col min="18" max="18" width="13" style="6" customWidth="1"/>
    <col min="19" max="19" width="14.140625" style="6" customWidth="1"/>
    <col min="20" max="16384" width="9.140625" style="1"/>
  </cols>
  <sheetData>
    <row r="1" spans="1:19" x14ac:dyDescent="0.25">
      <c r="P1" s="34"/>
      <c r="Q1" s="34"/>
      <c r="R1" s="34"/>
      <c r="S1" s="34"/>
    </row>
    <row r="2" spans="1:19" s="4" customFormat="1" ht="27.75" customHeight="1" x14ac:dyDescent="0.25">
      <c r="A2" s="39" t="s">
        <v>23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19" ht="17.25" thickBot="1" x14ac:dyDescent="0.3">
      <c r="C3" s="5"/>
    </row>
    <row r="4" spans="1:19" ht="44.25" customHeight="1" x14ac:dyDescent="0.25">
      <c r="A4" s="41" t="s">
        <v>2</v>
      </c>
      <c r="B4" s="43" t="s">
        <v>22</v>
      </c>
      <c r="C4" s="47" t="s">
        <v>0</v>
      </c>
      <c r="D4" s="47" t="s">
        <v>1</v>
      </c>
      <c r="E4" s="47" t="s">
        <v>9</v>
      </c>
      <c r="F4" s="47"/>
      <c r="G4" s="47"/>
      <c r="H4" s="47" t="s">
        <v>14</v>
      </c>
      <c r="I4" s="47"/>
      <c r="J4" s="47"/>
      <c r="K4" s="36" t="s">
        <v>43</v>
      </c>
      <c r="L4" s="37"/>
      <c r="M4" s="46"/>
      <c r="N4" s="36" t="s">
        <v>45</v>
      </c>
      <c r="O4" s="37"/>
      <c r="P4" s="46"/>
      <c r="Q4" s="36" t="s">
        <v>46</v>
      </c>
      <c r="R4" s="37"/>
      <c r="S4" s="38"/>
    </row>
    <row r="5" spans="1:19" s="4" customFormat="1" ht="54.75" customHeight="1" x14ac:dyDescent="0.25">
      <c r="A5" s="42"/>
      <c r="B5" s="44"/>
      <c r="C5" s="48"/>
      <c r="D5" s="48"/>
      <c r="E5" s="7" t="s">
        <v>5</v>
      </c>
      <c r="F5" s="7" t="s">
        <v>6</v>
      </c>
      <c r="G5" s="7" t="s">
        <v>8</v>
      </c>
      <c r="H5" s="7" t="s">
        <v>5</v>
      </c>
      <c r="I5" s="7" t="s">
        <v>6</v>
      </c>
      <c r="J5" s="7" t="s">
        <v>8</v>
      </c>
      <c r="K5" s="7" t="s">
        <v>5</v>
      </c>
      <c r="L5" s="7" t="s">
        <v>6</v>
      </c>
      <c r="M5" s="7" t="s">
        <v>8</v>
      </c>
      <c r="N5" s="7" t="s">
        <v>5</v>
      </c>
      <c r="O5" s="7" t="s">
        <v>6</v>
      </c>
      <c r="P5" s="7" t="s">
        <v>8</v>
      </c>
      <c r="Q5" s="7" t="s">
        <v>5</v>
      </c>
      <c r="R5" s="7" t="s">
        <v>6</v>
      </c>
      <c r="S5" s="27" t="s">
        <v>8</v>
      </c>
    </row>
    <row r="6" spans="1:19" s="9" customFormat="1" ht="33" x14ac:dyDescent="0.25">
      <c r="A6" s="28">
        <v>1</v>
      </c>
      <c r="B6" s="55">
        <v>2274617</v>
      </c>
      <c r="C6" s="8" t="s">
        <v>24</v>
      </c>
      <c r="D6" s="32" t="s">
        <v>16</v>
      </c>
      <c r="E6" s="56">
        <v>525</v>
      </c>
      <c r="F6" s="60">
        <v>1667</v>
      </c>
      <c r="G6" s="60">
        <v>875175</v>
      </c>
      <c r="H6" s="56">
        <v>525</v>
      </c>
      <c r="I6" s="60">
        <v>1151.4100000000001</v>
      </c>
      <c r="J6" s="60">
        <f>I6*H6</f>
        <v>604490.25</v>
      </c>
      <c r="K6" s="56">
        <v>525</v>
      </c>
      <c r="L6" s="60">
        <v>1667</v>
      </c>
      <c r="M6" s="60">
        <f>L6*K6</f>
        <v>875175</v>
      </c>
      <c r="N6" s="56">
        <v>525</v>
      </c>
      <c r="O6" s="60">
        <v>1697</v>
      </c>
      <c r="P6" s="60">
        <f>O6*N6</f>
        <v>890925</v>
      </c>
      <c r="Q6" s="56">
        <v>525</v>
      </c>
      <c r="R6" s="60">
        <v>1717</v>
      </c>
      <c r="S6" s="64">
        <f>R6*Q6</f>
        <v>901425</v>
      </c>
    </row>
    <row r="7" spans="1:19" s="9" customFormat="1" x14ac:dyDescent="0.25">
      <c r="A7" s="28">
        <v>2</v>
      </c>
      <c r="B7" s="55">
        <v>2296011</v>
      </c>
      <c r="C7" s="8" t="s">
        <v>25</v>
      </c>
      <c r="D7" s="32" t="s">
        <v>16</v>
      </c>
      <c r="E7" s="56">
        <v>5</v>
      </c>
      <c r="F7" s="60">
        <v>4917</v>
      </c>
      <c r="G7" s="60">
        <v>24585</v>
      </c>
      <c r="H7" s="56">
        <v>5</v>
      </c>
      <c r="I7" s="60">
        <v>764.98</v>
      </c>
      <c r="J7" s="60">
        <f t="shared" ref="J7:J24" si="0">I7*H7</f>
        <v>3824.9</v>
      </c>
      <c r="K7" s="56">
        <v>5</v>
      </c>
      <c r="L7" s="60">
        <v>4917</v>
      </c>
      <c r="M7" s="60">
        <f t="shared" ref="M7:M24" si="1">L7*K7</f>
        <v>24585</v>
      </c>
      <c r="N7" s="56">
        <v>5</v>
      </c>
      <c r="O7" s="60">
        <v>5005.5</v>
      </c>
      <c r="P7" s="60">
        <f t="shared" ref="P7:P24" si="2">O7*N7</f>
        <v>25027.5</v>
      </c>
      <c r="Q7" s="56">
        <v>5</v>
      </c>
      <c r="R7" s="60">
        <v>5064.5</v>
      </c>
      <c r="S7" s="64">
        <f t="shared" ref="S7:S24" si="3">R7*Q7</f>
        <v>25322.5</v>
      </c>
    </row>
    <row r="8" spans="1:19" s="9" customFormat="1" x14ac:dyDescent="0.25">
      <c r="A8" s="28">
        <v>3</v>
      </c>
      <c r="B8" s="55">
        <v>2298492</v>
      </c>
      <c r="C8" s="8" t="s">
        <v>26</v>
      </c>
      <c r="D8" s="32" t="s">
        <v>16</v>
      </c>
      <c r="E8" s="56">
        <v>71</v>
      </c>
      <c r="F8" s="60">
        <v>1750</v>
      </c>
      <c r="G8" s="60">
        <v>124250</v>
      </c>
      <c r="H8" s="56">
        <v>71</v>
      </c>
      <c r="I8" s="60">
        <v>1198.06</v>
      </c>
      <c r="J8" s="60">
        <f t="shared" si="0"/>
        <v>85062.26</v>
      </c>
      <c r="K8" s="56">
        <v>71</v>
      </c>
      <c r="L8" s="60">
        <v>1750</v>
      </c>
      <c r="M8" s="60">
        <f t="shared" si="1"/>
        <v>124250</v>
      </c>
      <c r="N8" s="56">
        <v>71</v>
      </c>
      <c r="O8" s="60">
        <v>1781.5</v>
      </c>
      <c r="P8" s="60">
        <f t="shared" si="2"/>
        <v>126486.5</v>
      </c>
      <c r="Q8" s="56">
        <v>71</v>
      </c>
      <c r="R8" s="60">
        <v>1802.5</v>
      </c>
      <c r="S8" s="64">
        <f t="shared" si="3"/>
        <v>127977.5</v>
      </c>
    </row>
    <row r="9" spans="1:19" s="9" customFormat="1" ht="33" x14ac:dyDescent="0.25">
      <c r="A9" s="28">
        <v>4</v>
      </c>
      <c r="B9" s="55">
        <v>2312958</v>
      </c>
      <c r="C9" s="8" t="s">
        <v>27</v>
      </c>
      <c r="D9" s="32" t="s">
        <v>16</v>
      </c>
      <c r="E9" s="56">
        <v>1</v>
      </c>
      <c r="F9" s="60">
        <v>64500</v>
      </c>
      <c r="G9" s="60">
        <v>64500</v>
      </c>
      <c r="H9" s="56">
        <v>1</v>
      </c>
      <c r="I9" s="60">
        <v>30344.6</v>
      </c>
      <c r="J9" s="60">
        <f t="shared" si="0"/>
        <v>30344.6</v>
      </c>
      <c r="K9" s="56">
        <v>1</v>
      </c>
      <c r="L9" s="60">
        <v>64500</v>
      </c>
      <c r="M9" s="60">
        <f t="shared" si="1"/>
        <v>64500</v>
      </c>
      <c r="N9" s="56">
        <v>1</v>
      </c>
      <c r="O9" s="60">
        <v>65661</v>
      </c>
      <c r="P9" s="60">
        <f t="shared" si="2"/>
        <v>65661</v>
      </c>
      <c r="Q9" s="56">
        <v>1</v>
      </c>
      <c r="R9" s="60">
        <v>66435</v>
      </c>
      <c r="S9" s="64">
        <f t="shared" si="3"/>
        <v>66435</v>
      </c>
    </row>
    <row r="10" spans="1:19" s="9" customFormat="1" x14ac:dyDescent="0.25">
      <c r="A10" s="28">
        <v>5</v>
      </c>
      <c r="B10" s="58">
        <v>2389479</v>
      </c>
      <c r="C10" s="59" t="s">
        <v>40</v>
      </c>
      <c r="D10" s="32" t="s">
        <v>16</v>
      </c>
      <c r="E10" s="56">
        <v>2</v>
      </c>
      <c r="F10" s="60">
        <v>4334</v>
      </c>
      <c r="G10" s="60">
        <v>8668</v>
      </c>
      <c r="H10" s="56">
        <v>2</v>
      </c>
      <c r="I10" s="60">
        <v>4334</v>
      </c>
      <c r="J10" s="60">
        <f t="shared" si="0"/>
        <v>8668</v>
      </c>
      <c r="K10" s="56">
        <v>2</v>
      </c>
      <c r="L10" s="60">
        <v>4334</v>
      </c>
      <c r="M10" s="60">
        <f t="shared" si="1"/>
        <v>8668</v>
      </c>
      <c r="N10" s="56">
        <v>2</v>
      </c>
      <c r="O10" s="60">
        <v>4412</v>
      </c>
      <c r="P10" s="60">
        <f t="shared" si="2"/>
        <v>8824</v>
      </c>
      <c r="Q10" s="56">
        <v>2</v>
      </c>
      <c r="R10" s="60">
        <v>4464</v>
      </c>
      <c r="S10" s="64">
        <f t="shared" si="3"/>
        <v>8928</v>
      </c>
    </row>
    <row r="11" spans="1:19" s="9" customFormat="1" x14ac:dyDescent="0.25">
      <c r="A11" s="28">
        <v>6</v>
      </c>
      <c r="B11" s="58">
        <v>2389585</v>
      </c>
      <c r="C11" s="59" t="s">
        <v>41</v>
      </c>
      <c r="D11" s="32" t="s">
        <v>16</v>
      </c>
      <c r="E11" s="56">
        <v>9</v>
      </c>
      <c r="F11" s="60">
        <v>5584</v>
      </c>
      <c r="G11" s="60">
        <v>50256</v>
      </c>
      <c r="H11" s="56">
        <v>9</v>
      </c>
      <c r="I11" s="60">
        <v>5584</v>
      </c>
      <c r="J11" s="60">
        <f t="shared" si="0"/>
        <v>50256</v>
      </c>
      <c r="K11" s="56">
        <v>9</v>
      </c>
      <c r="L11" s="60">
        <v>5584</v>
      </c>
      <c r="M11" s="60">
        <f t="shared" si="1"/>
        <v>50256</v>
      </c>
      <c r="N11" s="56">
        <v>9</v>
      </c>
      <c r="O11" s="60">
        <v>5684.5</v>
      </c>
      <c r="P11" s="60">
        <f t="shared" si="2"/>
        <v>51160.5</v>
      </c>
      <c r="Q11" s="56">
        <v>9</v>
      </c>
      <c r="R11" s="60">
        <v>5751.5</v>
      </c>
      <c r="S11" s="64">
        <f t="shared" si="3"/>
        <v>51763.5</v>
      </c>
    </row>
    <row r="12" spans="1:19" s="9" customFormat="1" ht="33" x14ac:dyDescent="0.25">
      <c r="A12" s="28">
        <v>7</v>
      </c>
      <c r="B12" s="55">
        <v>2325722</v>
      </c>
      <c r="C12" s="8" t="s">
        <v>28</v>
      </c>
      <c r="D12" s="32" t="s">
        <v>16</v>
      </c>
      <c r="E12" s="56">
        <v>258</v>
      </c>
      <c r="F12" s="60">
        <v>1834</v>
      </c>
      <c r="G12" s="60">
        <v>473172</v>
      </c>
      <c r="H12" s="56">
        <v>258</v>
      </c>
      <c r="I12" s="60">
        <v>1455.34</v>
      </c>
      <c r="J12" s="60">
        <f t="shared" si="0"/>
        <v>375477.72</v>
      </c>
      <c r="K12" s="56">
        <v>258</v>
      </c>
      <c r="L12" s="60">
        <v>1834</v>
      </c>
      <c r="M12" s="60">
        <f t="shared" si="1"/>
        <v>473172</v>
      </c>
      <c r="N12" s="56">
        <v>258</v>
      </c>
      <c r="O12" s="60">
        <v>1867</v>
      </c>
      <c r="P12" s="60">
        <f t="shared" si="2"/>
        <v>481686</v>
      </c>
      <c r="Q12" s="56">
        <v>258</v>
      </c>
      <c r="R12" s="60">
        <v>1889</v>
      </c>
      <c r="S12" s="64">
        <f t="shared" si="3"/>
        <v>487362</v>
      </c>
    </row>
    <row r="13" spans="1:19" s="9" customFormat="1" x14ac:dyDescent="0.25">
      <c r="A13" s="28">
        <v>8</v>
      </c>
      <c r="B13" s="55">
        <v>2338578</v>
      </c>
      <c r="C13" s="8" t="s">
        <v>29</v>
      </c>
      <c r="D13" s="32" t="s">
        <v>16</v>
      </c>
      <c r="E13" s="56">
        <v>35</v>
      </c>
      <c r="F13" s="60">
        <v>167</v>
      </c>
      <c r="G13" s="60">
        <v>5845</v>
      </c>
      <c r="H13" s="56">
        <v>35</v>
      </c>
      <c r="I13" s="60">
        <v>227</v>
      </c>
      <c r="J13" s="60">
        <f t="shared" si="0"/>
        <v>7945</v>
      </c>
      <c r="K13" s="56">
        <v>35</v>
      </c>
      <c r="L13" s="60">
        <v>167</v>
      </c>
      <c r="M13" s="60">
        <f t="shared" si="1"/>
        <v>5845</v>
      </c>
      <c r="N13" s="56">
        <v>35</v>
      </c>
      <c r="O13" s="60">
        <v>170</v>
      </c>
      <c r="P13" s="60">
        <f t="shared" si="2"/>
        <v>5950</v>
      </c>
      <c r="Q13" s="56">
        <v>35</v>
      </c>
      <c r="R13" s="60">
        <v>172</v>
      </c>
      <c r="S13" s="64">
        <f t="shared" si="3"/>
        <v>6020</v>
      </c>
    </row>
    <row r="14" spans="1:19" s="9" customFormat="1" ht="33" x14ac:dyDescent="0.25">
      <c r="A14" s="28">
        <v>9</v>
      </c>
      <c r="B14" s="55">
        <v>2341794</v>
      </c>
      <c r="C14" s="8" t="s">
        <v>30</v>
      </c>
      <c r="D14" s="32" t="s">
        <v>16</v>
      </c>
      <c r="E14" s="56">
        <v>670</v>
      </c>
      <c r="F14" s="60">
        <v>2250</v>
      </c>
      <c r="G14" s="60">
        <v>1507500</v>
      </c>
      <c r="H14" s="56">
        <v>670</v>
      </c>
      <c r="I14" s="60">
        <v>1620.4</v>
      </c>
      <c r="J14" s="60">
        <f t="shared" si="0"/>
        <v>1085668</v>
      </c>
      <c r="K14" s="56">
        <v>670</v>
      </c>
      <c r="L14" s="60">
        <v>2250</v>
      </c>
      <c r="M14" s="60">
        <f t="shared" si="1"/>
        <v>1507500</v>
      </c>
      <c r="N14" s="56">
        <v>670</v>
      </c>
      <c r="O14" s="60">
        <v>2290.5</v>
      </c>
      <c r="P14" s="60">
        <f t="shared" si="2"/>
        <v>1534635</v>
      </c>
      <c r="Q14" s="56">
        <v>670</v>
      </c>
      <c r="R14" s="60">
        <v>2317.5</v>
      </c>
      <c r="S14" s="64">
        <f t="shared" si="3"/>
        <v>1552725</v>
      </c>
    </row>
    <row r="15" spans="1:19" s="9" customFormat="1" x14ac:dyDescent="0.25">
      <c r="A15" s="28">
        <v>10</v>
      </c>
      <c r="B15" s="55">
        <v>2349876</v>
      </c>
      <c r="C15" s="8" t="s">
        <v>31</v>
      </c>
      <c r="D15" s="32" t="s">
        <v>16</v>
      </c>
      <c r="E15" s="56">
        <v>3</v>
      </c>
      <c r="F15" s="60">
        <v>1334</v>
      </c>
      <c r="G15" s="60">
        <v>4002</v>
      </c>
      <c r="H15" s="56">
        <v>3</v>
      </c>
      <c r="I15" s="60">
        <v>1348.31</v>
      </c>
      <c r="J15" s="60">
        <f t="shared" si="0"/>
        <v>4044.93</v>
      </c>
      <c r="K15" s="56">
        <v>3</v>
      </c>
      <c r="L15" s="60">
        <v>1334</v>
      </c>
      <c r="M15" s="60">
        <f t="shared" si="1"/>
        <v>4002</v>
      </c>
      <c r="N15" s="56">
        <v>3</v>
      </c>
      <c r="O15" s="60">
        <v>1358</v>
      </c>
      <c r="P15" s="60">
        <f t="shared" si="2"/>
        <v>4074</v>
      </c>
      <c r="Q15" s="56">
        <v>3</v>
      </c>
      <c r="R15" s="60">
        <v>1374</v>
      </c>
      <c r="S15" s="64">
        <f t="shared" si="3"/>
        <v>4122</v>
      </c>
    </row>
    <row r="16" spans="1:19" s="9" customFormat="1" x14ac:dyDescent="0.25">
      <c r="A16" s="28">
        <v>11</v>
      </c>
      <c r="B16" s="55">
        <v>2356576</v>
      </c>
      <c r="C16" s="8" t="s">
        <v>32</v>
      </c>
      <c r="D16" s="32" t="s">
        <v>16</v>
      </c>
      <c r="E16" s="56">
        <v>6</v>
      </c>
      <c r="F16" s="60">
        <v>2667</v>
      </c>
      <c r="G16" s="60">
        <v>16002</v>
      </c>
      <c r="H16" s="56">
        <v>6</v>
      </c>
      <c r="I16" s="60">
        <v>1385.96</v>
      </c>
      <c r="J16" s="60">
        <f t="shared" si="0"/>
        <v>8315.76</v>
      </c>
      <c r="K16" s="56">
        <v>6</v>
      </c>
      <c r="L16" s="60">
        <v>2667</v>
      </c>
      <c r="M16" s="60">
        <f t="shared" si="1"/>
        <v>16002</v>
      </c>
      <c r="N16" s="56">
        <v>6</v>
      </c>
      <c r="O16" s="60">
        <v>2715</v>
      </c>
      <c r="P16" s="60">
        <f t="shared" si="2"/>
        <v>16290</v>
      </c>
      <c r="Q16" s="56">
        <v>6</v>
      </c>
      <c r="R16" s="60">
        <v>2747</v>
      </c>
      <c r="S16" s="64">
        <f t="shared" si="3"/>
        <v>16482</v>
      </c>
    </row>
    <row r="17" spans="1:19" s="9" customFormat="1" x14ac:dyDescent="0.25">
      <c r="A17" s="28">
        <v>12</v>
      </c>
      <c r="B17" s="55">
        <v>2361524</v>
      </c>
      <c r="C17" s="8" t="s">
        <v>33</v>
      </c>
      <c r="D17" s="32" t="s">
        <v>16</v>
      </c>
      <c r="E17" s="56">
        <v>4</v>
      </c>
      <c r="F17" s="60">
        <v>9584</v>
      </c>
      <c r="G17" s="60">
        <v>38336</v>
      </c>
      <c r="H17" s="56">
        <v>4</v>
      </c>
      <c r="I17" s="60">
        <v>7003.65</v>
      </c>
      <c r="J17" s="60">
        <f t="shared" si="0"/>
        <v>28014.6</v>
      </c>
      <c r="K17" s="56">
        <v>4</v>
      </c>
      <c r="L17" s="60">
        <v>9584</v>
      </c>
      <c r="M17" s="60">
        <f t="shared" si="1"/>
        <v>38336</v>
      </c>
      <c r="N17" s="56">
        <v>4</v>
      </c>
      <c r="O17" s="60">
        <v>9756.5</v>
      </c>
      <c r="P17" s="60">
        <f t="shared" si="2"/>
        <v>39026</v>
      </c>
      <c r="Q17" s="56">
        <v>4</v>
      </c>
      <c r="R17" s="60">
        <v>9871.5</v>
      </c>
      <c r="S17" s="64">
        <f t="shared" si="3"/>
        <v>39486</v>
      </c>
    </row>
    <row r="18" spans="1:19" s="9" customFormat="1" x14ac:dyDescent="0.25">
      <c r="A18" s="28">
        <v>13</v>
      </c>
      <c r="B18" s="55">
        <v>2363222</v>
      </c>
      <c r="C18" s="8" t="s">
        <v>42</v>
      </c>
      <c r="D18" s="32" t="s">
        <v>16</v>
      </c>
      <c r="E18" s="56">
        <v>5</v>
      </c>
      <c r="F18" s="60">
        <v>167</v>
      </c>
      <c r="G18" s="60">
        <v>835</v>
      </c>
      <c r="H18" s="56">
        <v>5</v>
      </c>
      <c r="I18" s="60">
        <v>101.15</v>
      </c>
      <c r="J18" s="60">
        <f t="shared" si="0"/>
        <v>505.75</v>
      </c>
      <c r="K18" s="56">
        <v>5</v>
      </c>
      <c r="L18" s="60">
        <v>167</v>
      </c>
      <c r="M18" s="60">
        <f t="shared" si="1"/>
        <v>835</v>
      </c>
      <c r="N18" s="56">
        <v>5</v>
      </c>
      <c r="O18" s="60">
        <v>170</v>
      </c>
      <c r="P18" s="60">
        <f t="shared" si="2"/>
        <v>850</v>
      </c>
      <c r="Q18" s="56">
        <v>5</v>
      </c>
      <c r="R18" s="60">
        <v>172</v>
      </c>
      <c r="S18" s="64">
        <f t="shared" si="3"/>
        <v>860</v>
      </c>
    </row>
    <row r="19" spans="1:19" s="9" customFormat="1" x14ac:dyDescent="0.25">
      <c r="A19" s="28">
        <v>14</v>
      </c>
      <c r="B19" s="55">
        <v>2367693</v>
      </c>
      <c r="C19" s="8" t="s">
        <v>34</v>
      </c>
      <c r="D19" s="32" t="s">
        <v>16</v>
      </c>
      <c r="E19" s="56">
        <v>20</v>
      </c>
      <c r="F19" s="60">
        <v>250</v>
      </c>
      <c r="G19" s="60">
        <v>5000</v>
      </c>
      <c r="H19" s="56">
        <v>20</v>
      </c>
      <c r="I19" s="60">
        <v>170.78</v>
      </c>
      <c r="J19" s="60">
        <f t="shared" si="0"/>
        <v>3415.6</v>
      </c>
      <c r="K19" s="56">
        <v>20</v>
      </c>
      <c r="L19" s="60">
        <v>250</v>
      </c>
      <c r="M19" s="60">
        <f t="shared" si="1"/>
        <v>5000</v>
      </c>
      <c r="N19" s="56">
        <v>20</v>
      </c>
      <c r="O19" s="60">
        <v>254.5</v>
      </c>
      <c r="P19" s="60">
        <f t="shared" si="2"/>
        <v>5090</v>
      </c>
      <c r="Q19" s="56">
        <v>20</v>
      </c>
      <c r="R19" s="60">
        <v>257.5</v>
      </c>
      <c r="S19" s="64">
        <f t="shared" si="3"/>
        <v>5150</v>
      </c>
    </row>
    <row r="20" spans="1:19" s="9" customFormat="1" x14ac:dyDescent="0.25">
      <c r="A20" s="28">
        <v>15</v>
      </c>
      <c r="B20" s="55">
        <v>2374387</v>
      </c>
      <c r="C20" s="8" t="s">
        <v>35</v>
      </c>
      <c r="D20" s="32" t="s">
        <v>16</v>
      </c>
      <c r="E20" s="56">
        <v>2</v>
      </c>
      <c r="F20" s="60">
        <v>17250</v>
      </c>
      <c r="G20" s="60">
        <v>34500</v>
      </c>
      <c r="H20" s="56">
        <v>2</v>
      </c>
      <c r="I20" s="60">
        <v>10473.040000000001</v>
      </c>
      <c r="J20" s="60">
        <f t="shared" si="0"/>
        <v>20946.080000000002</v>
      </c>
      <c r="K20" s="56">
        <v>2</v>
      </c>
      <c r="L20" s="60">
        <v>17250</v>
      </c>
      <c r="M20" s="60">
        <f t="shared" si="1"/>
        <v>34500</v>
      </c>
      <c r="N20" s="56">
        <v>2</v>
      </c>
      <c r="O20" s="60">
        <v>17560.5</v>
      </c>
      <c r="P20" s="60">
        <f t="shared" si="2"/>
        <v>35121</v>
      </c>
      <c r="Q20" s="56">
        <v>2</v>
      </c>
      <c r="R20" s="60">
        <v>17767.5</v>
      </c>
      <c r="S20" s="64">
        <f t="shared" si="3"/>
        <v>35535</v>
      </c>
    </row>
    <row r="21" spans="1:19" s="9" customFormat="1" x14ac:dyDescent="0.25">
      <c r="A21" s="28">
        <v>16</v>
      </c>
      <c r="B21" s="55">
        <v>2379015</v>
      </c>
      <c r="C21" s="8" t="s">
        <v>39</v>
      </c>
      <c r="D21" s="32" t="s">
        <v>16</v>
      </c>
      <c r="E21" s="56">
        <v>12</v>
      </c>
      <c r="F21" s="60">
        <v>3750</v>
      </c>
      <c r="G21" s="60">
        <v>45000</v>
      </c>
      <c r="H21" s="56">
        <v>12</v>
      </c>
      <c r="I21" s="60">
        <v>2128.62</v>
      </c>
      <c r="J21" s="60">
        <f t="shared" si="0"/>
        <v>25543.439999999999</v>
      </c>
      <c r="K21" s="56">
        <v>12</v>
      </c>
      <c r="L21" s="60">
        <v>3750</v>
      </c>
      <c r="M21" s="60">
        <f t="shared" si="1"/>
        <v>45000</v>
      </c>
      <c r="N21" s="56">
        <v>12</v>
      </c>
      <c r="O21" s="60">
        <v>3817.5</v>
      </c>
      <c r="P21" s="60">
        <f t="shared" si="2"/>
        <v>45810</v>
      </c>
      <c r="Q21" s="56">
        <v>12</v>
      </c>
      <c r="R21" s="60">
        <v>3862.5</v>
      </c>
      <c r="S21" s="64">
        <f t="shared" si="3"/>
        <v>46350</v>
      </c>
    </row>
    <row r="22" spans="1:19" s="9" customFormat="1" x14ac:dyDescent="0.25">
      <c r="A22" s="28">
        <v>17</v>
      </c>
      <c r="B22" s="55">
        <v>2381205</v>
      </c>
      <c r="C22" s="57" t="s">
        <v>36</v>
      </c>
      <c r="D22" s="32" t="s">
        <v>16</v>
      </c>
      <c r="E22" s="56">
        <v>10</v>
      </c>
      <c r="F22" s="60">
        <v>2334</v>
      </c>
      <c r="G22" s="60">
        <v>23340</v>
      </c>
      <c r="H22" s="56">
        <v>10</v>
      </c>
      <c r="I22" s="60">
        <v>1891.68</v>
      </c>
      <c r="J22" s="60">
        <f t="shared" si="0"/>
        <v>18916.8</v>
      </c>
      <c r="K22" s="56">
        <v>10</v>
      </c>
      <c r="L22" s="60">
        <v>2334</v>
      </c>
      <c r="M22" s="60">
        <f t="shared" si="1"/>
        <v>23340</v>
      </c>
      <c r="N22" s="56">
        <v>10</v>
      </c>
      <c r="O22" s="60">
        <v>2376</v>
      </c>
      <c r="P22" s="60">
        <f t="shared" si="2"/>
        <v>23760</v>
      </c>
      <c r="Q22" s="56">
        <v>10</v>
      </c>
      <c r="R22" s="60">
        <v>2404</v>
      </c>
      <c r="S22" s="64">
        <f t="shared" si="3"/>
        <v>24040</v>
      </c>
    </row>
    <row r="23" spans="1:19" s="9" customFormat="1" ht="33" x14ac:dyDescent="0.25">
      <c r="A23" s="28">
        <v>18</v>
      </c>
      <c r="B23" s="55">
        <v>2392752</v>
      </c>
      <c r="C23" s="8" t="s">
        <v>37</v>
      </c>
      <c r="D23" s="32" t="s">
        <v>16</v>
      </c>
      <c r="E23" s="56">
        <v>4</v>
      </c>
      <c r="F23" s="60">
        <v>3500</v>
      </c>
      <c r="G23" s="60">
        <v>14000</v>
      </c>
      <c r="H23" s="56">
        <v>4</v>
      </c>
      <c r="I23" s="60">
        <v>667.58</v>
      </c>
      <c r="J23" s="60">
        <f t="shared" si="0"/>
        <v>2670.32</v>
      </c>
      <c r="K23" s="56">
        <v>4</v>
      </c>
      <c r="L23" s="60">
        <v>3500</v>
      </c>
      <c r="M23" s="60">
        <f t="shared" si="1"/>
        <v>14000</v>
      </c>
      <c r="N23" s="56">
        <v>4</v>
      </c>
      <c r="O23" s="60">
        <v>3563</v>
      </c>
      <c r="P23" s="60">
        <f t="shared" si="2"/>
        <v>14252</v>
      </c>
      <c r="Q23" s="56">
        <v>4</v>
      </c>
      <c r="R23" s="60">
        <v>3605</v>
      </c>
      <c r="S23" s="64">
        <f t="shared" si="3"/>
        <v>14420</v>
      </c>
    </row>
    <row r="24" spans="1:19" s="9" customFormat="1" ht="33" x14ac:dyDescent="0.25">
      <c r="A24" s="28">
        <v>19</v>
      </c>
      <c r="B24" s="55">
        <v>2402193</v>
      </c>
      <c r="C24" s="8" t="s">
        <v>38</v>
      </c>
      <c r="D24" s="32" t="s">
        <v>16</v>
      </c>
      <c r="E24" s="56">
        <v>2</v>
      </c>
      <c r="F24" s="60">
        <v>3417</v>
      </c>
      <c r="G24" s="60">
        <v>6834</v>
      </c>
      <c r="H24" s="56">
        <v>2</v>
      </c>
      <c r="I24" s="60">
        <v>2758.6</v>
      </c>
      <c r="J24" s="60">
        <f t="shared" si="0"/>
        <v>5517.2</v>
      </c>
      <c r="K24" s="56">
        <v>2</v>
      </c>
      <c r="L24" s="60">
        <v>3417</v>
      </c>
      <c r="M24" s="60">
        <f t="shared" si="1"/>
        <v>6834</v>
      </c>
      <c r="N24" s="56">
        <v>2</v>
      </c>
      <c r="O24" s="60">
        <v>3478.5</v>
      </c>
      <c r="P24" s="60">
        <f t="shared" si="2"/>
        <v>6957</v>
      </c>
      <c r="Q24" s="56">
        <v>2</v>
      </c>
      <c r="R24" s="60">
        <v>3519.5</v>
      </c>
      <c r="S24" s="64">
        <f t="shared" si="3"/>
        <v>7039</v>
      </c>
    </row>
    <row r="25" spans="1:19" s="12" customFormat="1" x14ac:dyDescent="0.25">
      <c r="A25" s="49" t="s">
        <v>10</v>
      </c>
      <c r="B25" s="50"/>
      <c r="C25" s="50"/>
      <c r="D25" s="51"/>
      <c r="E25" s="10"/>
      <c r="F25" s="11"/>
      <c r="G25" s="11">
        <v>3321800</v>
      </c>
      <c r="H25" s="10"/>
      <c r="I25" s="11"/>
      <c r="J25" s="11">
        <f>SUM(J6:J24)</f>
        <v>2369627.21</v>
      </c>
      <c r="K25" s="11"/>
      <c r="L25" s="11"/>
      <c r="M25" s="11">
        <f>SUM(M6:M24)</f>
        <v>3321800</v>
      </c>
      <c r="N25" s="11"/>
      <c r="O25" s="11"/>
      <c r="P25" s="11">
        <f>SUM(P6:P24)</f>
        <v>3381585.5</v>
      </c>
      <c r="Q25" s="11"/>
      <c r="R25" s="11"/>
      <c r="S25" s="29">
        <f>SUM(S6:S24)</f>
        <v>3421442.5</v>
      </c>
    </row>
    <row r="26" spans="1:19" s="12" customFormat="1" x14ac:dyDescent="0.25">
      <c r="A26" s="49" t="s">
        <v>11</v>
      </c>
      <c r="B26" s="50"/>
      <c r="C26" s="50"/>
      <c r="D26" s="51"/>
      <c r="E26" s="13"/>
      <c r="F26" s="61"/>
      <c r="G26" s="61">
        <v>664360</v>
      </c>
      <c r="H26" s="13"/>
      <c r="I26" s="61"/>
      <c r="J26" s="61">
        <f>J25/100*20</f>
        <v>473925.44199999998</v>
      </c>
      <c r="K26" s="13"/>
      <c r="L26" s="11"/>
      <c r="M26" s="61">
        <f>M25/100*20</f>
        <v>664360</v>
      </c>
      <c r="N26" s="13"/>
      <c r="O26" s="11"/>
      <c r="P26" s="61">
        <f>P25/100*20</f>
        <v>676317.10000000009</v>
      </c>
      <c r="Q26" s="13"/>
      <c r="R26" s="11"/>
      <c r="S26" s="65">
        <f>S25/100*20</f>
        <v>684288.5</v>
      </c>
    </row>
    <row r="27" spans="1:19" s="12" customFormat="1" ht="17.25" thickBot="1" x14ac:dyDescent="0.3">
      <c r="A27" s="52" t="s">
        <v>3</v>
      </c>
      <c r="B27" s="53"/>
      <c r="C27" s="53"/>
      <c r="D27" s="54"/>
      <c r="E27" s="30"/>
      <c r="F27" s="62"/>
      <c r="G27" s="62">
        <v>3986160</v>
      </c>
      <c r="H27" s="30"/>
      <c r="I27" s="62"/>
      <c r="J27" s="62">
        <f>J25*1.2</f>
        <v>2843552.6519999998</v>
      </c>
      <c r="K27" s="31"/>
      <c r="L27" s="63"/>
      <c r="M27" s="63">
        <f>M25*1.2</f>
        <v>3986160</v>
      </c>
      <c r="N27" s="31"/>
      <c r="O27" s="63"/>
      <c r="P27" s="63">
        <f>P25*1.2</f>
        <v>4057902.5999999996</v>
      </c>
      <c r="Q27" s="31"/>
      <c r="R27" s="63"/>
      <c r="S27" s="66">
        <f>S25*1.2</f>
        <v>4105731</v>
      </c>
    </row>
    <row r="29" spans="1:19" x14ac:dyDescent="0.25">
      <c r="C29" s="40" t="s">
        <v>7</v>
      </c>
      <c r="D29" s="40"/>
      <c r="E29" s="40"/>
      <c r="F29" s="40"/>
      <c r="G29" s="40"/>
      <c r="H29" s="40"/>
      <c r="I29" s="40"/>
      <c r="J29" s="40"/>
      <c r="K29" s="40"/>
      <c r="L29" s="14"/>
      <c r="M29" s="14"/>
      <c r="N29" s="14"/>
      <c r="O29" s="14"/>
      <c r="P29" s="14"/>
      <c r="Q29" s="14"/>
      <c r="R29" s="14"/>
      <c r="S29" s="14"/>
    </row>
    <row r="30" spans="1:19" s="6" customFormat="1" x14ac:dyDescent="0.25">
      <c r="C30" s="35" t="s">
        <v>44</v>
      </c>
      <c r="D30" s="35"/>
      <c r="E30" s="35"/>
      <c r="F30" s="35"/>
      <c r="G30" s="35"/>
      <c r="H30" s="35"/>
      <c r="I30" s="35"/>
      <c r="J30" s="33"/>
      <c r="K30" s="33"/>
      <c r="L30" s="33"/>
      <c r="M30" s="33"/>
      <c r="N30" s="33"/>
      <c r="O30" s="33"/>
      <c r="P30" s="33"/>
      <c r="Q30" s="33"/>
      <c r="R30" s="33"/>
      <c r="S30" s="33"/>
    </row>
    <row r="31" spans="1:19" x14ac:dyDescent="0.25">
      <c r="C31" s="45" t="s">
        <v>12</v>
      </c>
      <c r="D31" s="45"/>
      <c r="E31" s="45"/>
      <c r="F31" s="45"/>
      <c r="G31" s="45"/>
      <c r="H31" s="45"/>
      <c r="I31" s="45"/>
      <c r="J31" s="45"/>
      <c r="K31" s="45"/>
      <c r="L31" s="14"/>
      <c r="M31" s="14"/>
      <c r="N31" s="14"/>
      <c r="O31" s="14"/>
      <c r="P31" s="14"/>
      <c r="Q31" s="14"/>
      <c r="R31" s="14"/>
      <c r="S31" s="14"/>
    </row>
    <row r="32" spans="1:19" ht="15" customHeight="1" x14ac:dyDescent="0.25">
      <c r="C32" s="1" t="s">
        <v>13</v>
      </c>
      <c r="D32" s="1"/>
      <c r="F32" s="15"/>
      <c r="G32" s="15"/>
      <c r="I32" s="15"/>
      <c r="J32" s="15"/>
      <c r="L32" s="14"/>
      <c r="M32" s="14"/>
      <c r="N32" s="14"/>
      <c r="O32" s="14"/>
      <c r="P32" s="14"/>
      <c r="Q32" s="14"/>
      <c r="R32" s="14"/>
      <c r="S32" s="14"/>
    </row>
    <row r="33" spans="1:19" x14ac:dyDescent="0.25"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14"/>
      <c r="Q33" s="14"/>
      <c r="R33" s="14"/>
      <c r="S33" s="14"/>
    </row>
    <row r="34" spans="1:19" s="16" customFormat="1" x14ac:dyDescent="0.25">
      <c r="A34" s="1"/>
      <c r="B34" s="1"/>
      <c r="C34" s="1" t="s">
        <v>20</v>
      </c>
      <c r="D34" s="1"/>
      <c r="E34" s="1"/>
      <c r="F34" s="15"/>
      <c r="G34" s="15"/>
      <c r="H34" s="1"/>
      <c r="I34" s="1" t="s">
        <v>21</v>
      </c>
      <c r="J34" s="15"/>
      <c r="K34" s="1"/>
      <c r="L34" s="14"/>
      <c r="M34" s="14"/>
      <c r="N34" s="14"/>
      <c r="O34" s="14"/>
      <c r="P34" s="14"/>
      <c r="Q34" s="14"/>
      <c r="R34" s="14"/>
      <c r="S34" s="14"/>
    </row>
    <row r="35" spans="1:19" s="16" customFormat="1" x14ac:dyDescent="0.25">
      <c r="A35" s="1"/>
      <c r="B35" s="1"/>
      <c r="C35" s="1"/>
      <c r="D35" s="1"/>
      <c r="E35" s="1"/>
      <c r="F35" s="15"/>
      <c r="G35" s="15"/>
      <c r="H35" s="1"/>
      <c r="I35" s="1"/>
      <c r="J35" s="15"/>
      <c r="K35" s="1"/>
      <c r="L35" s="14"/>
      <c r="M35" s="14"/>
      <c r="N35" s="14"/>
      <c r="O35" s="14"/>
      <c r="P35" s="14"/>
      <c r="Q35" s="14"/>
      <c r="R35" s="14"/>
      <c r="S35" s="14"/>
    </row>
    <row r="36" spans="1:19" s="16" customFormat="1" x14ac:dyDescent="0.25">
      <c r="A36" s="1"/>
      <c r="B36" s="1"/>
      <c r="C36" s="1"/>
      <c r="D36" s="1"/>
      <c r="E36" s="1"/>
      <c r="F36" s="15"/>
      <c r="G36" s="15"/>
      <c r="H36" s="1"/>
      <c r="I36" s="15"/>
      <c r="J36" s="15"/>
      <c r="K36" s="1"/>
      <c r="L36" s="14"/>
      <c r="M36" s="14"/>
      <c r="N36" s="14"/>
      <c r="O36" s="14"/>
      <c r="P36" s="14"/>
      <c r="Q36" s="14"/>
      <c r="R36" s="14"/>
      <c r="S36" s="14"/>
    </row>
    <row r="37" spans="1:19" s="16" customFormat="1" x14ac:dyDescent="0.25">
      <c r="C37" s="16" t="s">
        <v>17</v>
      </c>
      <c r="E37" s="17"/>
      <c r="F37" s="18"/>
      <c r="G37" s="19"/>
      <c r="H37" s="17"/>
      <c r="I37" s="1" t="s">
        <v>18</v>
      </c>
      <c r="J37" s="19"/>
      <c r="L37" s="14"/>
      <c r="M37" s="14"/>
      <c r="N37" s="14"/>
      <c r="O37" s="14"/>
      <c r="P37" s="14"/>
      <c r="Q37" s="14"/>
      <c r="R37" s="14"/>
      <c r="S37" s="14"/>
    </row>
    <row r="38" spans="1:19" s="16" customFormat="1" x14ac:dyDescent="0.25">
      <c r="C38" s="17"/>
      <c r="E38" s="17"/>
      <c r="F38" s="18"/>
      <c r="G38" s="19"/>
      <c r="H38" s="17"/>
      <c r="I38" s="18"/>
      <c r="J38" s="19"/>
      <c r="L38" s="14"/>
      <c r="M38" s="14"/>
      <c r="N38" s="14"/>
      <c r="O38" s="14"/>
      <c r="P38" s="14"/>
      <c r="Q38" s="14"/>
      <c r="R38" s="14"/>
      <c r="S38" s="14"/>
    </row>
    <row r="39" spans="1:19" s="16" customFormat="1" x14ac:dyDescent="0.25">
      <c r="C39" s="17" t="s">
        <v>4</v>
      </c>
      <c r="D39" s="17"/>
      <c r="E39" s="17"/>
      <c r="F39" s="20"/>
      <c r="G39" s="20"/>
      <c r="H39" s="17"/>
      <c r="I39" s="20"/>
      <c r="J39" s="20"/>
      <c r="L39" s="14"/>
      <c r="M39" s="14"/>
      <c r="N39" s="14"/>
      <c r="O39" s="14"/>
      <c r="P39" s="14"/>
      <c r="Q39" s="14"/>
      <c r="R39" s="14"/>
      <c r="S39" s="14"/>
    </row>
    <row r="40" spans="1:19" x14ac:dyDescent="0.25">
      <c r="A40" s="16"/>
      <c r="B40" s="16"/>
      <c r="C40" s="17" t="s">
        <v>19</v>
      </c>
      <c r="D40" s="17"/>
      <c r="E40" s="20"/>
      <c r="F40" s="20"/>
      <c r="G40" s="16"/>
      <c r="I40" s="1" t="s">
        <v>15</v>
      </c>
      <c r="J40" s="16"/>
      <c r="K40" s="21"/>
      <c r="L40" s="21"/>
      <c r="M40" s="21"/>
      <c r="N40" s="21"/>
      <c r="O40" s="6"/>
    </row>
    <row r="41" spans="1:19" x14ac:dyDescent="0.25">
      <c r="F41" s="3"/>
      <c r="I41" s="3"/>
      <c r="L41" s="14"/>
      <c r="M41" s="14"/>
      <c r="N41" s="14"/>
      <c r="O41" s="14"/>
      <c r="P41" s="14"/>
      <c r="Q41" s="14"/>
      <c r="R41" s="14"/>
      <c r="S41" s="14"/>
    </row>
    <row r="42" spans="1:19" x14ac:dyDescent="0.25">
      <c r="F42" s="3"/>
      <c r="I42" s="3"/>
      <c r="L42" s="14"/>
      <c r="M42" s="14"/>
      <c r="N42" s="14"/>
      <c r="O42" s="14"/>
      <c r="P42" s="14"/>
      <c r="Q42" s="14"/>
      <c r="R42" s="14"/>
      <c r="S42" s="14"/>
    </row>
    <row r="43" spans="1:19" x14ac:dyDescent="0.25">
      <c r="E43" s="22"/>
      <c r="F43" s="22"/>
      <c r="G43" s="23"/>
      <c r="H43" s="22"/>
      <c r="I43" s="22"/>
      <c r="J43" s="23"/>
      <c r="K43" s="22"/>
      <c r="L43" s="22"/>
      <c r="M43" s="22"/>
    </row>
    <row r="44" spans="1:19" ht="17.25" x14ac:dyDescent="0.3">
      <c r="E44" s="24"/>
      <c r="F44" s="25"/>
      <c r="G44" s="25"/>
      <c r="H44" s="26"/>
      <c r="I44" s="26"/>
      <c r="J44" s="26"/>
      <c r="K44" s="26"/>
      <c r="L44" s="26"/>
      <c r="M44" s="26"/>
    </row>
    <row r="45" spans="1:19" ht="17.25" x14ac:dyDescent="0.3">
      <c r="E45" s="24"/>
      <c r="F45" s="25"/>
      <c r="G45" s="25"/>
      <c r="H45" s="26"/>
      <c r="I45" s="26"/>
      <c r="J45" s="26"/>
      <c r="K45" s="26"/>
      <c r="L45" s="26"/>
      <c r="M45" s="26"/>
    </row>
    <row r="46" spans="1:19" ht="17.25" x14ac:dyDescent="0.3">
      <c r="E46" s="24"/>
      <c r="F46" s="25"/>
      <c r="G46" s="25"/>
      <c r="H46" s="26"/>
      <c r="I46" s="26"/>
      <c r="J46" s="26"/>
      <c r="K46" s="26"/>
      <c r="L46" s="26"/>
      <c r="M46" s="26"/>
    </row>
    <row r="47" spans="1:19" x14ac:dyDescent="0.25">
      <c r="E47" s="22"/>
      <c r="F47" s="22"/>
      <c r="G47" s="23"/>
      <c r="H47" s="22"/>
      <c r="I47" s="22"/>
      <c r="J47" s="23"/>
      <c r="K47" s="22"/>
      <c r="L47" s="22"/>
      <c r="M47" s="22"/>
    </row>
    <row r="48" spans="1:19" x14ac:dyDescent="0.25">
      <c r="E48" s="22"/>
      <c r="F48" s="22"/>
      <c r="G48" s="23"/>
      <c r="H48" s="22"/>
      <c r="I48" s="22"/>
      <c r="J48" s="23"/>
      <c r="K48" s="22"/>
      <c r="L48" s="22"/>
      <c r="M48" s="22"/>
    </row>
  </sheetData>
  <mergeCells count="18">
    <mergeCell ref="C33:O33"/>
    <mergeCell ref="K4:M4"/>
    <mergeCell ref="N4:P4"/>
    <mergeCell ref="E4:G4"/>
    <mergeCell ref="D4:D5"/>
    <mergeCell ref="C4:C5"/>
    <mergeCell ref="A25:D25"/>
    <mergeCell ref="A27:D27"/>
    <mergeCell ref="A26:D26"/>
    <mergeCell ref="C31:K31"/>
    <mergeCell ref="H4:J4"/>
    <mergeCell ref="P1:S1"/>
    <mergeCell ref="C30:I30"/>
    <mergeCell ref="Q4:S4"/>
    <mergeCell ref="A2:S2"/>
    <mergeCell ref="C29:K29"/>
    <mergeCell ref="A4:A5"/>
    <mergeCell ref="B4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Коробков Сергей Анатольевич</cp:lastModifiedBy>
  <cp:lastPrinted>2023-07-05T10:17:02Z</cp:lastPrinted>
  <dcterms:created xsi:type="dcterms:W3CDTF">2014-06-26T05:52:50Z</dcterms:created>
  <dcterms:modified xsi:type="dcterms:W3CDTF">2023-07-05T10:34:29Z</dcterms:modified>
</cp:coreProperties>
</file>