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шаблон!$A$2:$BW$3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шаблон!$A$1:$BO$14</definedName>
  </definedNames>
  <calcPr calcId="145621"/>
</workbook>
</file>

<file path=xl/calcChain.xml><?xml version="1.0" encoding="utf-8"?>
<calcChain xmlns="http://schemas.openxmlformats.org/spreadsheetml/2006/main">
  <c r="P9" i="4" l="1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AF9" i="4"/>
  <c r="AG9" i="4"/>
  <c r="AH9" i="4"/>
  <c r="AI9" i="4"/>
  <c r="AJ9" i="4"/>
  <c r="AK9" i="4"/>
  <c r="AL9" i="4"/>
  <c r="AM9" i="4"/>
  <c r="AN9" i="4"/>
  <c r="AO9" i="4"/>
  <c r="AP9" i="4"/>
  <c r="AQ9" i="4"/>
  <c r="AR9" i="4"/>
  <c r="AS9" i="4"/>
  <c r="AU9" i="4"/>
  <c r="AV9" i="4"/>
  <c r="AW9" i="4"/>
  <c r="AX9" i="4"/>
  <c r="AY9" i="4"/>
  <c r="AZ9" i="4"/>
  <c r="BA9" i="4"/>
  <c r="BB9" i="4"/>
  <c r="BC9" i="4"/>
  <c r="BD9" i="4"/>
  <c r="BE9" i="4"/>
  <c r="BF9" i="4"/>
  <c r="BG9" i="4"/>
  <c r="BH9" i="4"/>
  <c r="BI9" i="4"/>
  <c r="BJ9" i="4"/>
  <c r="BK9" i="4"/>
  <c r="BL9" i="4"/>
  <c r="BM9" i="4"/>
  <c r="BN9" i="4"/>
  <c r="O9" i="4"/>
  <c r="T5" i="4" l="1"/>
  <c r="S5" i="4"/>
  <c r="R5" i="4"/>
  <c r="Q5" i="4"/>
  <c r="N4" i="4"/>
  <c r="O4" i="4" s="1"/>
  <c r="N8" i="4"/>
  <c r="O8" i="4" s="1"/>
  <c r="T8" i="4" s="1"/>
  <c r="U7" i="4"/>
  <c r="O7" i="4" s="1"/>
  <c r="U6" i="4"/>
  <c r="O6" i="4" s="1"/>
  <c r="S3" i="4"/>
  <c r="N5" i="4"/>
  <c r="P3" i="4"/>
  <c r="AU3" i="4" l="1"/>
  <c r="U5" i="4"/>
  <c r="O5" i="4" s="1"/>
  <c r="O3" i="4" s="1"/>
  <c r="R4" i="4"/>
  <c r="T4" i="4"/>
  <c r="T3" i="4" s="1"/>
  <c r="Q4" i="4"/>
  <c r="R8" i="4"/>
  <c r="Q8" i="4"/>
  <c r="AM3" i="4" l="1"/>
  <c r="U4" i="4"/>
  <c r="Q3" i="4"/>
  <c r="R3" i="4"/>
  <c r="U8" i="4"/>
  <c r="BE3" i="4" s="1"/>
  <c r="U3" i="4" l="1"/>
  <c r="AE3" i="4"/>
  <c r="BN3" i="4" l="1"/>
  <c r="O75" i="2" l="1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/>
  <c r="O35" i="2"/>
  <c r="R35" i="2"/>
  <c r="M37" i="2"/>
  <c r="M36" i="2"/>
  <c r="N36" i="2"/>
  <c r="O29" i="2"/>
  <c r="R29" i="2"/>
  <c r="N70" i="2"/>
  <c r="Q42" i="2"/>
  <c r="Q41" i="2"/>
  <c r="S42" i="2"/>
  <c r="S41" i="2"/>
  <c r="P42" i="2"/>
  <c r="T42" i="2"/>
  <c r="BB41" i="2" s="1"/>
  <c r="BK41" i="2" s="1"/>
  <c r="P72" i="2"/>
  <c r="Q72" i="2"/>
  <c r="Q70" i="2"/>
  <c r="S72" i="2"/>
  <c r="S70" i="2"/>
  <c r="N46" i="2"/>
  <c r="S47" i="2"/>
  <c r="S46" i="2"/>
  <c r="N55" i="2"/>
  <c r="Q56" i="2"/>
  <c r="S56" i="2"/>
  <c r="P56" i="2"/>
  <c r="S59" i="2"/>
  <c r="Q59" i="2"/>
  <c r="P59" i="2"/>
  <c r="T59" i="2"/>
  <c r="BB55" i="2" s="1"/>
  <c r="BK55" i="2" s="1"/>
  <c r="P40" i="2"/>
  <c r="P48" i="2"/>
  <c r="T48" i="2"/>
  <c r="BF46" i="2" s="1"/>
  <c r="N62" i="2"/>
  <c r="P63" i="2"/>
  <c r="P62" i="2"/>
  <c r="Q63" i="2"/>
  <c r="Q62" i="2"/>
  <c r="P47" i="2"/>
  <c r="P46" i="2"/>
  <c r="Q47" i="2"/>
  <c r="Q46" i="2"/>
  <c r="P37" i="2"/>
  <c r="Q37" i="2"/>
  <c r="T41" i="2"/>
  <c r="P41" i="2"/>
  <c r="S36" i="2"/>
  <c r="S35" i="2"/>
  <c r="N35" i="2"/>
  <c r="P36" i="2"/>
  <c r="P35" i="2" s="1"/>
  <c r="Q36" i="2"/>
  <c r="Q35" i="2" s="1"/>
  <c r="T72" i="2"/>
  <c r="P70" i="2"/>
  <c r="T40" i="2"/>
  <c r="P38" i="2"/>
  <c r="P55" i="2"/>
  <c r="T56" i="2"/>
  <c r="S55" i="2"/>
  <c r="Q55" i="2"/>
  <c r="T47" i="2"/>
  <c r="T37" i="2"/>
  <c r="BJ35" i="2" s="1"/>
  <c r="T36" i="2"/>
  <c r="BB35" i="2" s="1"/>
  <c r="BB70" i="2"/>
  <c r="BK70" i="2" s="1"/>
  <c r="T70" i="2"/>
  <c r="BB46" i="2"/>
  <c r="BK46" i="2" s="1"/>
  <c r="T46" i="2"/>
  <c r="AF55" i="2"/>
  <c r="T55" i="2"/>
  <c r="BB38" i="2"/>
  <c r="BK38" i="2"/>
  <c r="T38" i="2"/>
  <c r="T31" i="2"/>
  <c r="T32" i="2"/>
  <c r="AL29" i="2"/>
  <c r="T33" i="2"/>
  <c r="AR29" i="2"/>
  <c r="M34" i="2"/>
  <c r="N34" i="2"/>
  <c r="S34" i="2" s="1"/>
  <c r="T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S12" i="2" s="1"/>
  <c r="R8" i="2"/>
  <c r="O8" i="2"/>
  <c r="N10" i="2"/>
  <c r="Q10" i="2"/>
  <c r="M10" i="2"/>
  <c r="M9" i="2"/>
  <c r="N9" i="2" s="1"/>
  <c r="Q22" i="2"/>
  <c r="Q21" i="2" s="1"/>
  <c r="N11" i="2"/>
  <c r="S17" i="2"/>
  <c r="S16" i="2"/>
  <c r="N16" i="2"/>
  <c r="N23" i="2"/>
  <c r="S24" i="2"/>
  <c r="S23" i="2"/>
  <c r="S26" i="2"/>
  <c r="S25" i="2"/>
  <c r="N25" i="2"/>
  <c r="S28" i="2"/>
  <c r="S27" i="2" s="1"/>
  <c r="N27" i="2"/>
  <c r="N29" i="2"/>
  <c r="S30" i="2"/>
  <c r="S29" i="2" s="1"/>
  <c r="Q30" i="2"/>
  <c r="P30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/>
  <c r="Q17" i="2"/>
  <c r="Q16" i="2"/>
  <c r="P12" i="2"/>
  <c r="P11" i="2"/>
  <c r="Q12" i="2"/>
  <c r="Q11" i="2"/>
  <c r="P10" i="2"/>
  <c r="T10" i="2"/>
  <c r="BF8" i="2" s="1"/>
  <c r="M44" i="2"/>
  <c r="N44" i="2"/>
  <c r="R43" i="2"/>
  <c r="O43" i="2"/>
  <c r="T22" i="2"/>
  <c r="P21" i="2"/>
  <c r="P29" i="2"/>
  <c r="T30" i="2"/>
  <c r="Q29" i="2"/>
  <c r="T28" i="2"/>
  <c r="T26" i="2"/>
  <c r="T24" i="2"/>
  <c r="T17" i="2"/>
  <c r="Q44" i="2"/>
  <c r="Q43" i="2"/>
  <c r="N43" i="2"/>
  <c r="S44" i="2"/>
  <c r="S43" i="2" s="1"/>
  <c r="P44" i="2"/>
  <c r="BB16" i="2"/>
  <c r="BK16" i="2"/>
  <c r="T16" i="2"/>
  <c r="BB23" i="2"/>
  <c r="BK23" i="2" s="1"/>
  <c r="T23" i="2"/>
  <c r="BB25" i="2"/>
  <c r="BK25" i="2"/>
  <c r="T25" i="2"/>
  <c r="BB27" i="2"/>
  <c r="BK27" i="2" s="1"/>
  <c r="T27" i="2"/>
  <c r="AF29" i="2"/>
  <c r="BH21" i="2"/>
  <c r="BK21" i="2" s="1"/>
  <c r="T21" i="2"/>
  <c r="T44" i="2"/>
  <c r="P43" i="2"/>
  <c r="T43" i="2"/>
  <c r="BB43" i="2"/>
  <c r="BK43" i="2" s="1"/>
  <c r="M80" i="2"/>
  <c r="T80" i="2"/>
  <c r="N80" i="2"/>
  <c r="N79" i="2" s="1"/>
  <c r="S79" i="2"/>
  <c r="R79" i="2"/>
  <c r="Q79" i="2"/>
  <c r="P79" i="2"/>
  <c r="O79" i="2"/>
  <c r="M78" i="2"/>
  <c r="N78" i="2"/>
  <c r="S78" i="2" s="1"/>
  <c r="R77" i="2"/>
  <c r="O77" i="2"/>
  <c r="BD79" i="2"/>
  <c r="BK79" i="2"/>
  <c r="T79" i="2"/>
  <c r="Q78" i="2"/>
  <c r="Q77" i="2" s="1"/>
  <c r="N77" i="2"/>
  <c r="P78" i="2"/>
  <c r="P77" i="2"/>
  <c r="M83" i="2"/>
  <c r="N83" i="2"/>
  <c r="M82" i="2"/>
  <c r="N82" i="2"/>
  <c r="R81" i="2"/>
  <c r="O81" i="2"/>
  <c r="M52" i="2"/>
  <c r="N52" i="2"/>
  <c r="R51" i="2"/>
  <c r="O51" i="2"/>
  <c r="M50" i="2"/>
  <c r="N50" i="2"/>
  <c r="R49" i="2"/>
  <c r="O49" i="2"/>
  <c r="Q83" i="2"/>
  <c r="P83" i="2"/>
  <c r="Q82" i="2"/>
  <c r="Q81" i="2"/>
  <c r="N81" i="2"/>
  <c r="S82" i="2"/>
  <c r="S81" i="2" s="1"/>
  <c r="P82" i="2"/>
  <c r="Q52" i="2"/>
  <c r="Q51" i="2"/>
  <c r="N51" i="2"/>
  <c r="S52" i="2"/>
  <c r="S51" i="2" s="1"/>
  <c r="P52" i="2"/>
  <c r="Q50" i="2"/>
  <c r="Q49" i="2"/>
  <c r="N49" i="2"/>
  <c r="S50" i="2"/>
  <c r="S49" i="2" s="1"/>
  <c r="P50" i="2"/>
  <c r="M5" i="2"/>
  <c r="M4" i="2"/>
  <c r="N5" i="2"/>
  <c r="S5" i="2" s="1"/>
  <c r="T4" i="2"/>
  <c r="N4" i="2" s="1"/>
  <c r="N3" i="2" s="1"/>
  <c r="R3" i="2"/>
  <c r="O3" i="2"/>
  <c r="AZ3" i="2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T81" i="2"/>
  <c r="T51" i="2"/>
  <c r="BB51" i="2"/>
  <c r="BK51" i="2" s="1"/>
  <c r="T49" i="2"/>
  <c r="BB49" i="2"/>
  <c r="BK49" i="2"/>
  <c r="P3" i="2"/>
  <c r="M86" i="2"/>
  <c r="M85" i="2"/>
  <c r="N86" i="2"/>
  <c r="P86" i="2" s="1"/>
  <c r="N85" i="2"/>
  <c r="S85" i="2" s="1"/>
  <c r="R84" i="2"/>
  <c r="O84" i="2"/>
  <c r="N84" i="2"/>
  <c r="Q85" i="2"/>
  <c r="Q86" i="2"/>
  <c r="P85" i="2"/>
  <c r="M61" i="2"/>
  <c r="N61" i="2"/>
  <c r="R60" i="2"/>
  <c r="O60" i="2"/>
  <c r="M54" i="2"/>
  <c r="N54" i="2"/>
  <c r="R53" i="2"/>
  <c r="O53" i="2"/>
  <c r="M20" i="2"/>
  <c r="M19" i="2"/>
  <c r="N20" i="2"/>
  <c r="Q20" i="2"/>
  <c r="Q18" i="2" s="1"/>
  <c r="T19" i="2"/>
  <c r="AZ18" i="2" s="1"/>
  <c r="BK18" i="2" s="1"/>
  <c r="R18" i="2"/>
  <c r="O18" i="2"/>
  <c r="M14" i="2"/>
  <c r="N14" i="2" s="1"/>
  <c r="R13" i="2"/>
  <c r="O13" i="2"/>
  <c r="M7" i="2"/>
  <c r="N7" i="2"/>
  <c r="P7" i="2"/>
  <c r="S6" i="2"/>
  <c r="R6" i="2"/>
  <c r="O6" i="2"/>
  <c r="N6" i="2"/>
  <c r="N19" i="2"/>
  <c r="N18" i="2"/>
  <c r="Q84" i="2"/>
  <c r="Q61" i="2"/>
  <c r="Q60" i="2" s="1"/>
  <c r="N60" i="2"/>
  <c r="S61" i="2"/>
  <c r="S60" i="2"/>
  <c r="P61" i="2"/>
  <c r="Q54" i="2"/>
  <c r="Q53" i="2" s="1"/>
  <c r="N53" i="2"/>
  <c r="S54" i="2"/>
  <c r="S53" i="2"/>
  <c r="P54" i="2"/>
  <c r="P20" i="2"/>
  <c r="S20" i="2"/>
  <c r="S18" i="2"/>
  <c r="P6" i="2"/>
  <c r="Q7" i="2"/>
  <c r="Q6" i="2" s="1"/>
  <c r="T61" i="2"/>
  <c r="P60" i="2"/>
  <c r="T54" i="2"/>
  <c r="P53" i="2"/>
  <c r="T20" i="2"/>
  <c r="P18" i="2"/>
  <c r="T7" i="2"/>
  <c r="T6" i="2"/>
  <c r="BH6" i="2"/>
  <c r="BK6" i="2"/>
  <c r="T18" i="2"/>
  <c r="BB18" i="2"/>
  <c r="T60" i="2"/>
  <c r="BB60" i="2"/>
  <c r="BK60" i="2"/>
  <c r="T53" i="2"/>
  <c r="BB53" i="2"/>
  <c r="BK53" i="2" s="1"/>
  <c r="N13" i="2" l="1"/>
  <c r="S14" i="2"/>
  <c r="S13" i="2" s="1"/>
  <c r="Q14" i="2"/>
  <c r="Q13" i="2" s="1"/>
  <c r="P14" i="2"/>
  <c r="T85" i="2"/>
  <c r="S84" i="2"/>
  <c r="S3" i="2"/>
  <c r="T5" i="2"/>
  <c r="BK35" i="2"/>
  <c r="S68" i="2"/>
  <c r="P68" i="2"/>
  <c r="T68" i="2" s="1"/>
  <c r="BB64" i="2" s="1"/>
  <c r="Q68" i="2"/>
  <c r="S74" i="2"/>
  <c r="S73" i="2" s="1"/>
  <c r="Q74" i="2"/>
  <c r="Q73" i="2" s="1"/>
  <c r="P74" i="2"/>
  <c r="N73" i="2"/>
  <c r="T86" i="2"/>
  <c r="BF84" i="2" s="1"/>
  <c r="P84" i="2"/>
  <c r="BK81" i="2"/>
  <c r="S77" i="2"/>
  <c r="T78" i="2"/>
  <c r="S9" i="2"/>
  <c r="S8" i="2" s="1"/>
  <c r="N8" i="2"/>
  <c r="P9" i="2"/>
  <c r="Q9" i="2"/>
  <c r="Q8" i="2" s="1"/>
  <c r="S11" i="2"/>
  <c r="T12" i="2"/>
  <c r="BB29" i="2"/>
  <c r="BK29" i="2" s="1"/>
  <c r="T29" i="2"/>
  <c r="T63" i="2"/>
  <c r="S62" i="2"/>
  <c r="Q65" i="2"/>
  <c r="Q64" i="2" s="1"/>
  <c r="N64" i="2"/>
  <c r="S65" i="2"/>
  <c r="S64" i="2" s="1"/>
  <c r="P65" i="2"/>
  <c r="N75" i="2"/>
  <c r="S76" i="2"/>
  <c r="S75" i="2" s="1"/>
  <c r="Q76" i="2"/>
  <c r="Q75" i="2" s="1"/>
  <c r="P76" i="2"/>
  <c r="T35" i="2"/>
  <c r="T65" i="2" l="1"/>
  <c r="P64" i="2"/>
  <c r="BB62" i="2"/>
  <c r="BK62" i="2" s="1"/>
  <c r="T62" i="2"/>
  <c r="T9" i="2"/>
  <c r="P8" i="2"/>
  <c r="T3" i="2"/>
  <c r="BB3" i="2"/>
  <c r="BK3" i="2" s="1"/>
  <c r="T14" i="2"/>
  <c r="P13" i="2"/>
  <c r="T76" i="2"/>
  <c r="P75" i="2"/>
  <c r="BB11" i="2"/>
  <c r="BK11" i="2" s="1"/>
  <c r="T11" i="2"/>
  <c r="T77" i="2"/>
  <c r="BB77" i="2"/>
  <c r="BK77" i="2" s="1"/>
  <c r="T74" i="2"/>
  <c r="P73" i="2"/>
  <c r="BB84" i="2"/>
  <c r="BK84" i="2" s="1"/>
  <c r="T84" i="2"/>
  <c r="BB73" i="2" l="1"/>
  <c r="BK73" i="2" s="1"/>
  <c r="T73" i="2"/>
  <c r="BB75" i="2"/>
  <c r="BK75" i="2" s="1"/>
  <c r="T75" i="2"/>
  <c r="BB13" i="2"/>
  <c r="BK13" i="2" s="1"/>
  <c r="T13" i="2"/>
  <c r="BB8" i="2"/>
  <c r="BK8" i="2" s="1"/>
  <c r="T8" i="2"/>
  <c r="AF64" i="2"/>
  <c r="BK64" i="2" s="1"/>
  <c r="T64" i="2"/>
</calcChain>
</file>

<file path=xl/sharedStrings.xml><?xml version="1.0" encoding="utf-8"?>
<sst xmlns="http://schemas.openxmlformats.org/spreadsheetml/2006/main" count="482" uniqueCount="351">
  <si>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</si>
  <si>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</si>
  <si>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</si>
  <si>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</si>
  <si>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</si>
  <si>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</si>
  <si>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</si>
  <si>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</si>
  <si>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</si>
  <si>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</si>
  <si>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</si>
  <si>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</si>
  <si>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</si>
  <si>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</si>
  <si>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</si>
  <si>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</si>
  <si>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</si>
  <si>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</si>
  <si>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</si>
  <si>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</si>
  <si>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</si>
  <si>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</si>
  <si>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</si>
  <si>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</si>
  <si>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</si>
  <si>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</si>
  <si>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</si>
  <si>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</si>
  <si>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</si>
  <si>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</si>
  <si>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</si>
  <si>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</si>
  <si>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</si>
  <si>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</si>
  <si>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</si>
  <si>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</si>
  <si>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</si>
  <si>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</si>
  <si>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</si>
  <si>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</si>
  <si>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</si>
  <si>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</si>
  <si>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</si>
  <si>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</si>
  <si>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</si>
  <si>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</si>
  <si>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</si>
  <si>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</si>
  <si>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</si>
  <si>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</si>
  <si>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</si>
  <si>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</si>
  <si>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</si>
  <si>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</si>
  <si>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</si>
  <si>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</si>
  <si>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</si>
  <si>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</si>
  <si>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</si>
  <si>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</si>
  <si>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</si>
  <si>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</si>
  <si>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</si>
  <si>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</si>
  <si>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</si>
  <si>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</si>
  <si>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</si>
  <si>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</si>
  <si>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</si>
  <si>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</si>
  <si>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</si>
  <si>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</si>
  <si>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</si>
  <si>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</si>
  <si>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</si>
  <si>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</si>
  <si>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</si>
  <si>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</si>
  <si>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</si>
  <si>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</si>
  <si>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</si>
  <si>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</si>
  <si>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</si>
  <si>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</si>
  <si>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</si>
  <si>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</si>
  <si>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</si>
  <si>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</si>
  <si>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</si>
  <si>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</si>
  <si>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</si>
  <si>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</si>
  <si>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</si>
  <si>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</si>
  <si>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</si>
  <si>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</si>
  <si>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</si>
  <si>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</si>
  <si>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</si>
  <si>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</si>
  <si>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</si>
  <si>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</si>
  <si>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</si>
  <si>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</si>
  <si>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</si>
  <si>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</si>
  <si>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</si>
  <si>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</si>
  <si>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</si>
  <si>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</si>
  <si>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</si>
  <si>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</si>
  <si>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</si>
  <si>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</si>
  <si>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</si>
  <si>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</si>
  <si>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</si>
  <si>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</si>
  <si>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</si>
  <si>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</si>
  <si>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</si>
  <si>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</si>
  <si>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</si>
  <si>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</si>
  <si>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</si>
  <si>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</si>
  <si>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</si>
  <si>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</si>
  <si>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</si>
  <si>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</si>
  <si>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</si>
  <si>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</si>
  <si>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</si>
  <si>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</si>
  <si>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</si>
  <si>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</si>
  <si>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</si>
  <si>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</si>
  <si>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</si>
  <si>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</si>
  <si>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</si>
  <si>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</si>
  <si>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</si>
  <si>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</si>
  <si>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</si>
  <si>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</si>
  <si>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</si>
  <si>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</si>
  <si>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</si>
  <si>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</si>
  <si>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</si>
  <si>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</si>
  <si>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</si>
  <si>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</si>
  <si>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</si>
  <si>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</si>
  <si>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</si>
  <si>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</si>
  <si>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</si>
  <si>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</si>
  <si>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</si>
  <si>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</si>
  <si>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</si>
  <si>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</si>
  <si>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</si>
  <si>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</si>
  <si>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</si>
  <si>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</si>
  <si>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</si>
  <si>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</si>
  <si>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</si>
  <si>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</si>
  <si>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</si>
  <si>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</si>
  <si>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</si>
  <si>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</si>
  <si>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</si>
  <si>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</si>
  <si>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</si>
  <si>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</si>
  <si>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</si>
  <si>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</si>
  <si>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</si>
  <si>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</si>
  <si>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</si>
  <si>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</si>
  <si>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</si>
  <si>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</si>
  <si>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</si>
  <si>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</si>
  <si>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</si>
  <si>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</si>
  <si>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</si>
  <si>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</si>
  <si>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</si>
  <si>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</si>
  <si>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</si>
  <si>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</si>
  <si>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</si>
  <si>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</si>
  <si>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</si>
  <si>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</si>
  <si>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</si>
  <si>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</si>
  <si>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</si>
  <si>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</si>
  <si>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</si>
  <si>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</si>
  <si>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</si>
  <si>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</si>
  <si>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</si>
  <si>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</si>
  <si>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</si>
  <si>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</si>
  <si>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</si>
  <si>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</si>
  <si>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</si>
  <si>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</si>
  <si>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</si>
  <si>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</si>
  <si>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</si>
  <si>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</si>
  <si>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</si>
  <si>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</si>
  <si>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</si>
  <si>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</si>
  <si>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</si>
  <si>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</si>
  <si>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</si>
  <si>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</si>
  <si>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</si>
  <si>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</si>
  <si>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</si>
  <si>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</si>
  <si>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</si>
  <si>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</si>
  <si>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</si>
  <si>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</si>
  <si>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</si>
  <si>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</si>
  <si>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</si>
  <si>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</si>
  <si>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</si>
  <si>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</si>
  <si>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</si>
  <si>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</si>
  <si>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</si>
  <si>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</si>
  <si>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</si>
  <si>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</si>
  <si>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</si>
  <si>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</si>
  <si>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</si>
  <si>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</si>
  <si>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</si>
  <si>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</si>
  <si>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</si>
  <si>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</si>
  <si>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</si>
  <si>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</si>
  <si>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</si>
  <si>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</si>
  <si>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</si>
  <si>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</si>
  <si>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</si>
  <si>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</si>
  <si>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</si>
  <si>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</si>
  <si>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</si>
  <si>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</si>
  <si>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</si>
  <si>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</si>
  <si>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</si>
  <si>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</si>
  <si>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</si>
  <si>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</si>
  <si>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</si>
  <si>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</si>
  <si>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</si>
  <si>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</si>
  <si>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</si>
  <si>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</si>
  <si>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</si>
  <si>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</si>
  <si>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</si>
  <si>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</si>
  <si>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</si>
  <si>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</si>
  <si>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</si>
  <si>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</si>
  <si>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</si>
  <si>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</si>
  <si>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</si>
  <si>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</si>
  <si>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</si>
  <si>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</si>
  <si>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</si>
  <si>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</si>
  <si>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</si>
  <si>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</si>
  <si>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</si>
  <si>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</si>
  <si>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</si>
  <si>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</si>
  <si>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</si>
  <si>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</si>
  <si>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</si>
  <si>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</si>
  <si>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</si>
  <si>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</si>
  <si>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</si>
  <si>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</si>
  <si>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</si>
  <si>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</si>
  <si>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</si>
  <si>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</si>
  <si>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</si>
  <si>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</si>
  <si>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</si>
  <si>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</si>
  <si>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</si>
  <si>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</si>
  <si>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</si>
  <si>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</si>
  <si>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</si>
  <si>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</si>
  <si>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</si>
  <si>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</si>
  <si>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</si>
  <si>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</si>
  <si>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</si>
  <si>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41793627 (СЭС-4042/2019)</t>
  </si>
  <si>
    <t>ИП К(Ф)Х Захаров Геннадий Николаевич</t>
  </si>
  <si>
    <t>ХРЭС</t>
  </si>
  <si>
    <t>Курская обл., Хомутовский район, с.Романово</t>
  </si>
  <si>
    <t>10.1.	Строительство воздушной линии электропередачи 10 кВ– ответвления протяженностью 0,1 км от опоры № 74 существующей ВЛ-10 кВ № 4715 ПС 35/10 кВ «Старшее» до проектируемой ТП-10/0,4 кВ, с увеличением протяженности существующей ВЛ-10 кВ (марку и сечение провода, протяженность уточнить при проектировании).
  10.2. Монтаж линейного разъединителя 10 кВ на концевой опоре проектируемого ответвления ВЛ-10 кВ № 4715 ПС 35/10 кВ «Старшее» (тип и технические характеристики уточнить при проектировании).
  10.3. Строительство воздушной линии электропередачи 0,4 кВ самонесущим изолированным проводом (ВЛИ-0,4 кВ)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проектировании).
10.4.	Строительство трансформаторной подстанции 10/0,4 кВ киоскового типа с одним силовым трансформатором мощностью 400 кВА, оборудованной устройствами телеметрии с передачей информации на ДП РЭС. Тип и место установки ТП, тип и мощность силовых трансформаторов уточнить при проектировании. Схему соединений РУ 10 кВ и РУ 0,4 кВ, количество и параметры оборудования определить проектом.</t>
  </si>
  <si>
    <t>10.5.	Реконструкция существующей ВЛ-10 кВ № 4715 ПС 35/10 кВ «Старшее» в части монтажа ответвительной арматуры в точке врезки (объем реконструкции уточнить при проектировании).</t>
  </si>
  <si>
    <t>КТП 400 кВА(со Шкафом АСКУЭ в комплекте с УСПД (МЭК-104)), оборудованной устройствами телеметрии с передачей информации на ДП РЭС</t>
  </si>
  <si>
    <t>КТП 400 кВА</t>
  </si>
  <si>
    <t>Шкаф АСКУЭ в комплекте с УСПД (МЭК-104)), оборудованным устройствами телеметрии с передачей информации на ДП РЭС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</si>
  <si>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</si>
  <si>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</si>
  <si>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</si>
  <si>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</si>
  <si>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</si>
  <si>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</si>
  <si>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</si>
  <si>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</si>
  <si>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</si>
  <si>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КТП 400 кВА - 1 шт.</t>
  </si>
  <si>
    <t>Приложение к техническому заданию на выполнение работ по проектированию строительства 
распределительной сети 10/0,4 кВ. («Очередь № 140 не льготник, договор № 41793627 (СЭС-4042/2019) от 29.04.2019г.»)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</si>
</sst>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85"/>
      <name val="Arial"/>
      <family val="2"/>
      <charset val="204"/>
    </font>
    <font>
      <sz val="6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left" wrapText="1"/>
    </xf>
    <xf numFmtId="14" fontId="7" fillId="0" borderId="8" xfId="0" applyNumberFormat="1" applyFont="1" applyFill="1" applyBorder="1" applyAlignment="1">
      <alignment horizontal="center" vertical="center" wrapText="1"/>
    </xf>
    <xf numFmtId="14" fontId="7" fillId="0" borderId="1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14" fontId="7" fillId="0" borderId="11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199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0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197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198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75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H6" sqref="H6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hidden="1" customWidth="1"/>
    <col min="6" max="6" width="19.28515625" style="176" customWidth="1"/>
    <col min="7" max="7" width="52.7109375" style="176" customWidth="1"/>
    <col min="8" max="8" width="23" style="176" customWidth="1"/>
    <col min="9" max="9" width="49.5703125" style="176" customWidth="1"/>
    <col min="10" max="10" width="124.28515625" style="176" customWidth="1"/>
    <col min="11" max="11" width="61.85546875" style="176" customWidth="1"/>
    <col min="12" max="12" width="31" style="176" customWidth="1"/>
    <col min="13" max="13" width="57.140625" style="176" customWidth="1"/>
    <col min="14" max="14" width="54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9.7109375" style="176" customWidth="1"/>
    <col min="31" max="31" width="25.5703125" style="176" customWidth="1"/>
    <col min="32" max="32" width="32" style="176" hidden="1" customWidth="1"/>
    <col min="33" max="33" width="19.7109375" style="176" hidden="1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customWidth="1"/>
    <col min="57" max="57" width="32" style="176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2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4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74.75" customHeight="1" x14ac:dyDescent="0.95">
      <c r="A1" s="216" t="s">
        <v>350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6"/>
      <c r="BA1" s="216"/>
      <c r="BB1" s="216"/>
      <c r="BC1" s="216"/>
      <c r="BD1" s="216"/>
      <c r="BE1" s="216"/>
      <c r="BF1" s="216"/>
      <c r="BG1" s="216"/>
      <c r="BH1" s="216"/>
      <c r="BI1" s="216"/>
      <c r="BJ1" s="216"/>
      <c r="BK1" s="216"/>
      <c r="BL1" s="216"/>
      <c r="BM1" s="216"/>
      <c r="BN1" s="216"/>
      <c r="BO1" s="216"/>
      <c r="BP1" s="216"/>
      <c r="BQ1" s="216"/>
      <c r="BR1" s="216"/>
      <c r="BS1" s="216"/>
      <c r="BT1" s="216"/>
    </row>
    <row r="2" spans="1:73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387" customHeight="1" x14ac:dyDescent="0.25">
      <c r="A3" s="17" t="s">
        <v>331</v>
      </c>
      <c r="B3" s="18">
        <v>41793627</v>
      </c>
      <c r="C3" s="24">
        <v>43584</v>
      </c>
      <c r="D3" s="19">
        <v>2046759.19</v>
      </c>
      <c r="E3" s="19"/>
      <c r="F3" s="20">
        <v>255</v>
      </c>
      <c r="G3" s="18" t="s">
        <v>332</v>
      </c>
      <c r="H3" s="18" t="s">
        <v>333</v>
      </c>
      <c r="I3" s="18" t="s">
        <v>334</v>
      </c>
      <c r="J3" s="221" t="s">
        <v>335</v>
      </c>
      <c r="K3" s="221" t="s">
        <v>336</v>
      </c>
      <c r="L3" s="20"/>
      <c r="M3" s="20"/>
      <c r="N3" s="20"/>
      <c r="O3" s="29">
        <f t="shared" ref="O3:U3" si="0">SUM(O4:O8)</f>
        <v>1093.01</v>
      </c>
      <c r="P3" s="29">
        <f t="shared" si="0"/>
        <v>0</v>
      </c>
      <c r="Q3" s="29">
        <f t="shared" si="0"/>
        <v>45.722099999999998</v>
      </c>
      <c r="R3" s="29">
        <f t="shared" si="0"/>
        <v>201.39929999999998</v>
      </c>
      <c r="S3" s="29">
        <f t="shared" si="0"/>
        <v>816.96</v>
      </c>
      <c r="T3" s="29">
        <f t="shared" si="0"/>
        <v>28.928600000000003</v>
      </c>
      <c r="U3" s="29">
        <f t="shared" si="0"/>
        <v>1093.01</v>
      </c>
      <c r="V3" s="21"/>
      <c r="W3" s="21"/>
      <c r="X3" s="21"/>
      <c r="Y3" s="21"/>
      <c r="Z3" s="21"/>
      <c r="AA3" s="21"/>
      <c r="AB3" s="21"/>
      <c r="AC3" s="21"/>
      <c r="AD3" s="21">
        <v>0.1</v>
      </c>
      <c r="AE3" s="21">
        <f>U4</f>
        <v>122.8</v>
      </c>
      <c r="AF3" s="21"/>
      <c r="AG3" s="21"/>
      <c r="AH3" s="20"/>
      <c r="AI3" s="23"/>
      <c r="AJ3" s="23"/>
      <c r="AK3" s="21"/>
      <c r="AL3" s="196">
        <v>1</v>
      </c>
      <c r="AM3" s="23">
        <f>U5</f>
        <v>71.69</v>
      </c>
      <c r="AN3" s="23"/>
      <c r="AO3" s="21"/>
      <c r="AP3" s="21"/>
      <c r="AQ3" s="21"/>
      <c r="AR3" s="21"/>
      <c r="AS3" s="21"/>
      <c r="AT3" s="196" t="s">
        <v>337</v>
      </c>
      <c r="AU3" s="23">
        <f>U6+U7</f>
        <v>863.21</v>
      </c>
      <c r="AV3" s="21"/>
      <c r="AW3" s="21"/>
      <c r="AX3" s="21"/>
      <c r="AY3" s="21"/>
      <c r="AZ3" s="21"/>
      <c r="BA3" s="21"/>
      <c r="BB3" s="21"/>
      <c r="BC3" s="21"/>
      <c r="BD3" s="196">
        <v>0.03</v>
      </c>
      <c r="BE3" s="181">
        <f>U8</f>
        <v>35.309999999999995</v>
      </c>
      <c r="BF3" s="20"/>
      <c r="BG3" s="21"/>
      <c r="BH3" s="20"/>
      <c r="BI3" s="23"/>
      <c r="BJ3" s="23"/>
      <c r="BK3" s="21"/>
      <c r="BL3" s="21"/>
      <c r="BM3" s="21"/>
      <c r="BN3" s="181">
        <f t="shared" ref="BN3" si="1">W3+Y3+AA3+AC3+AE3+AG3+AI3+AM3+AO3+AQ3+AS3+AU3+AW3+AY3+BA3+BC3+BE3+BG3+BI3+BK3+BM3</f>
        <v>1093.01</v>
      </c>
      <c r="BO3" s="24">
        <v>43950</v>
      </c>
      <c r="BP3" s="21"/>
      <c r="BQ3" s="222"/>
      <c r="BR3" s="223">
        <v>12</v>
      </c>
      <c r="BT3" s="224"/>
      <c r="BU3" s="25"/>
    </row>
    <row r="4" spans="1:73" s="22" customFormat="1" ht="133.9" customHeight="1" x14ac:dyDescent="0.25">
      <c r="A4" s="17"/>
      <c r="B4" s="18"/>
      <c r="C4" s="18"/>
      <c r="D4" s="19"/>
      <c r="E4" s="19"/>
      <c r="F4" s="20"/>
      <c r="G4" s="18"/>
      <c r="H4" s="18"/>
      <c r="I4" s="18"/>
      <c r="J4" s="225"/>
      <c r="K4" s="225"/>
      <c r="L4" s="20"/>
      <c r="M4" s="20" t="s">
        <v>322</v>
      </c>
      <c r="N4" s="21">
        <f>AD3</f>
        <v>0.1</v>
      </c>
      <c r="O4" s="29">
        <f>N4*1228</f>
        <v>122.80000000000001</v>
      </c>
      <c r="P4" s="29"/>
      <c r="Q4" s="29">
        <f>O4*0.11</f>
        <v>13.508000000000001</v>
      </c>
      <c r="R4" s="29">
        <f>O4*0.84</f>
        <v>103.152</v>
      </c>
      <c r="S4" s="29">
        <v>0</v>
      </c>
      <c r="T4" s="29">
        <f>O4*0.05</f>
        <v>6.1400000000000006</v>
      </c>
      <c r="U4" s="29">
        <f>SUM(Q4:T4)</f>
        <v>122.8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0"/>
      <c r="AJ4" s="20"/>
      <c r="AK4" s="21"/>
      <c r="AL4" s="196"/>
      <c r="AM4" s="20"/>
      <c r="AN4" s="20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196"/>
      <c r="BE4" s="21"/>
      <c r="BF4" s="20"/>
      <c r="BG4" s="20"/>
      <c r="BH4" s="20"/>
      <c r="BI4" s="23"/>
      <c r="BJ4" s="23"/>
      <c r="BK4" s="20"/>
      <c r="BL4" s="23"/>
      <c r="BM4" s="21"/>
      <c r="BN4" s="181"/>
      <c r="BO4" s="24"/>
      <c r="BP4" s="21"/>
      <c r="BQ4" s="21"/>
      <c r="BR4" s="23"/>
      <c r="BS4" s="23"/>
      <c r="BT4" s="24"/>
      <c r="BU4" s="25"/>
    </row>
    <row r="5" spans="1:73" s="22" customFormat="1" ht="127.9" customHeight="1" x14ac:dyDescent="0.25">
      <c r="A5" s="17"/>
      <c r="B5" s="18"/>
      <c r="C5" s="18"/>
      <c r="D5" s="19"/>
      <c r="E5" s="19"/>
      <c r="F5" s="20"/>
      <c r="G5" s="18"/>
      <c r="H5" s="18"/>
      <c r="I5" s="18"/>
      <c r="J5" s="225"/>
      <c r="K5" s="225"/>
      <c r="L5" s="20"/>
      <c r="M5" s="20" t="s">
        <v>316</v>
      </c>
      <c r="N5" s="21">
        <f>AL3</f>
        <v>1</v>
      </c>
      <c r="O5" s="29">
        <f>U5</f>
        <v>71.69</v>
      </c>
      <c r="P5" s="29"/>
      <c r="Q5" s="29">
        <f>1*5.31</f>
        <v>5.31</v>
      </c>
      <c r="R5" s="29">
        <f>1*19.08</f>
        <v>19.079999999999998</v>
      </c>
      <c r="S5" s="29">
        <f>1*45.49</f>
        <v>45.49</v>
      </c>
      <c r="T5" s="29">
        <f>1*1.81</f>
        <v>1.81</v>
      </c>
      <c r="U5" s="29">
        <f>SUM(Q5:T5)</f>
        <v>71.69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0"/>
      <c r="AJ5" s="20"/>
      <c r="AK5" s="21"/>
      <c r="AL5" s="196"/>
      <c r="AM5" s="20"/>
      <c r="AN5" s="20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196"/>
      <c r="BE5" s="21"/>
      <c r="BF5" s="20"/>
      <c r="BG5" s="20"/>
      <c r="BH5" s="20"/>
      <c r="BI5" s="23"/>
      <c r="BJ5" s="23"/>
      <c r="BK5" s="20"/>
      <c r="BL5" s="23"/>
      <c r="BM5" s="21"/>
      <c r="BN5" s="181"/>
      <c r="BO5" s="24"/>
      <c r="BP5" s="21"/>
      <c r="BQ5" s="21"/>
      <c r="BR5" s="23"/>
      <c r="BS5" s="23"/>
      <c r="BT5" s="24"/>
      <c r="BU5" s="25"/>
    </row>
    <row r="6" spans="1:73" s="22" customFormat="1" ht="194.25" customHeight="1" x14ac:dyDescent="0.25">
      <c r="A6" s="17"/>
      <c r="B6" s="18"/>
      <c r="C6" s="18"/>
      <c r="D6" s="19"/>
      <c r="E6" s="19"/>
      <c r="F6" s="20"/>
      <c r="G6" s="18"/>
      <c r="H6" s="18"/>
      <c r="I6" s="18"/>
      <c r="J6" s="225"/>
      <c r="K6" s="225"/>
      <c r="L6" s="20"/>
      <c r="M6" s="201" t="s">
        <v>318</v>
      </c>
      <c r="N6" s="21" t="s">
        <v>338</v>
      </c>
      <c r="O6" s="29">
        <f>U6</f>
        <v>742.1</v>
      </c>
      <c r="P6" s="29"/>
      <c r="Q6" s="29">
        <v>20.37</v>
      </c>
      <c r="R6" s="29">
        <v>47.05</v>
      </c>
      <c r="S6" s="29">
        <v>667.24</v>
      </c>
      <c r="T6" s="29">
        <v>7.44</v>
      </c>
      <c r="U6" s="29">
        <f>SUM(Q6:T6)</f>
        <v>742.1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0"/>
      <c r="AJ6" s="20"/>
      <c r="AK6" s="21"/>
      <c r="AL6" s="196"/>
      <c r="AM6" s="20"/>
      <c r="AN6" s="20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196"/>
      <c r="BE6" s="21"/>
      <c r="BF6" s="20"/>
      <c r="BG6" s="20"/>
      <c r="BH6" s="20"/>
      <c r="BI6" s="23"/>
      <c r="BJ6" s="23"/>
      <c r="BK6" s="20"/>
      <c r="BL6" s="23"/>
      <c r="BM6" s="21"/>
      <c r="BN6" s="181"/>
      <c r="BO6" s="24"/>
      <c r="BP6" s="21"/>
      <c r="BQ6" s="21"/>
      <c r="BR6" s="23"/>
      <c r="BS6" s="23"/>
      <c r="BT6" s="24"/>
      <c r="BU6" s="25"/>
    </row>
    <row r="7" spans="1:73" s="22" customFormat="1" ht="409.6" customHeight="1" x14ac:dyDescent="0.25">
      <c r="A7" s="17"/>
      <c r="B7" s="18"/>
      <c r="C7" s="18"/>
      <c r="D7" s="19"/>
      <c r="E7" s="19"/>
      <c r="F7" s="20"/>
      <c r="G7" s="18"/>
      <c r="H7" s="18"/>
      <c r="I7" s="18"/>
      <c r="J7" s="225"/>
      <c r="K7" s="225"/>
      <c r="L7" s="20"/>
      <c r="M7" s="202"/>
      <c r="N7" s="21" t="s">
        <v>339</v>
      </c>
      <c r="O7" s="29">
        <f>U7</f>
        <v>121.11</v>
      </c>
      <c r="P7" s="29"/>
      <c r="Q7" s="29">
        <v>2.65</v>
      </c>
      <c r="R7" s="29">
        <v>2.81</v>
      </c>
      <c r="S7" s="29">
        <v>104.23</v>
      </c>
      <c r="T7" s="29">
        <v>11.42</v>
      </c>
      <c r="U7" s="29">
        <f>SUM(Q7:T7)</f>
        <v>121.11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0"/>
      <c r="AJ7" s="20"/>
      <c r="AK7" s="21"/>
      <c r="AL7" s="196"/>
      <c r="AM7" s="20"/>
      <c r="AN7" s="20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196"/>
      <c r="BE7" s="21"/>
      <c r="BF7" s="20"/>
      <c r="BG7" s="20"/>
      <c r="BH7" s="20"/>
      <c r="BI7" s="23"/>
      <c r="BJ7" s="23"/>
      <c r="BK7" s="20"/>
      <c r="BL7" s="23"/>
      <c r="BM7" s="21"/>
      <c r="BN7" s="181"/>
      <c r="BO7" s="24"/>
      <c r="BP7" s="21"/>
      <c r="BQ7" s="21"/>
      <c r="BR7" s="23"/>
      <c r="BS7" s="23"/>
      <c r="BT7" s="24"/>
      <c r="BU7" s="25"/>
    </row>
    <row r="8" spans="1:73" s="22" customFormat="1" ht="127.15" customHeight="1" x14ac:dyDescent="0.25">
      <c r="A8" s="17"/>
      <c r="B8" s="18"/>
      <c r="C8" s="18"/>
      <c r="D8" s="19"/>
      <c r="E8" s="19"/>
      <c r="F8" s="20"/>
      <c r="G8" s="18"/>
      <c r="H8" s="18"/>
      <c r="I8" s="18"/>
      <c r="J8" s="226"/>
      <c r="K8" s="226"/>
      <c r="L8" s="20"/>
      <c r="M8" s="20" t="s">
        <v>310</v>
      </c>
      <c r="N8" s="21">
        <f>BD3</f>
        <v>0.03</v>
      </c>
      <c r="O8" s="23">
        <f>N8*1177</f>
        <v>35.309999999999995</v>
      </c>
      <c r="P8" s="23"/>
      <c r="Q8" s="23">
        <f>O8*0.11</f>
        <v>3.8840999999999997</v>
      </c>
      <c r="R8" s="23">
        <f>O8*0.83</f>
        <v>29.307299999999994</v>
      </c>
      <c r="S8" s="23">
        <v>0</v>
      </c>
      <c r="T8" s="23">
        <f>O8*0.06</f>
        <v>2.1185999999999998</v>
      </c>
      <c r="U8" s="23">
        <f>SUM(Q8:T8)</f>
        <v>35.309999999999995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"/>
      <c r="AI8" s="20"/>
      <c r="AJ8" s="20"/>
      <c r="AK8" s="21"/>
      <c r="AL8" s="196"/>
      <c r="AM8" s="20"/>
      <c r="AN8" s="20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196"/>
      <c r="BE8" s="23"/>
      <c r="BF8" s="23"/>
      <c r="BG8" s="20"/>
      <c r="BH8" s="20"/>
      <c r="BI8" s="23"/>
      <c r="BJ8" s="23"/>
      <c r="BK8" s="20"/>
      <c r="BL8" s="23"/>
      <c r="BM8" s="21"/>
      <c r="BN8" s="181"/>
      <c r="BO8" s="24"/>
      <c r="BP8" s="21"/>
      <c r="BQ8" s="21"/>
      <c r="BR8" s="23"/>
      <c r="BS8" s="23"/>
      <c r="BT8" s="24"/>
      <c r="BU8" s="25"/>
    </row>
    <row r="9" spans="1:73" s="22" customFormat="1" ht="409.5" customHeight="1" x14ac:dyDescent="0.25">
      <c r="A9" s="218" t="s">
        <v>39</v>
      </c>
      <c r="B9" s="219"/>
      <c r="C9" s="219"/>
      <c r="D9" s="219"/>
      <c r="E9" s="219"/>
      <c r="F9" s="219"/>
      <c r="G9" s="219"/>
      <c r="H9" s="219"/>
      <c r="I9" s="219"/>
      <c r="J9" s="219"/>
      <c r="K9" s="220"/>
      <c r="L9" s="195"/>
      <c r="M9" s="195"/>
      <c r="N9" s="195"/>
      <c r="O9" s="205">
        <f>O3</f>
        <v>1093.01</v>
      </c>
      <c r="P9" s="205">
        <f t="shared" ref="P9:BN9" si="2">P3</f>
        <v>0</v>
      </c>
      <c r="Q9" s="205">
        <f t="shared" si="2"/>
        <v>45.722099999999998</v>
      </c>
      <c r="R9" s="205">
        <f t="shared" si="2"/>
        <v>201.39929999999998</v>
      </c>
      <c r="S9" s="205">
        <f t="shared" si="2"/>
        <v>816.96</v>
      </c>
      <c r="T9" s="205">
        <f t="shared" si="2"/>
        <v>28.928600000000003</v>
      </c>
      <c r="U9" s="205">
        <f t="shared" si="2"/>
        <v>1093.01</v>
      </c>
      <c r="V9" s="205">
        <f t="shared" si="2"/>
        <v>0</v>
      </c>
      <c r="W9" s="205">
        <f t="shared" si="2"/>
        <v>0</v>
      </c>
      <c r="X9" s="205">
        <f t="shared" si="2"/>
        <v>0</v>
      </c>
      <c r="Y9" s="205">
        <f t="shared" si="2"/>
        <v>0</v>
      </c>
      <c r="Z9" s="205">
        <f t="shared" si="2"/>
        <v>0</v>
      </c>
      <c r="AA9" s="205">
        <f t="shared" si="2"/>
        <v>0</v>
      </c>
      <c r="AB9" s="205">
        <f t="shared" si="2"/>
        <v>0</v>
      </c>
      <c r="AC9" s="205">
        <f t="shared" si="2"/>
        <v>0</v>
      </c>
      <c r="AD9" s="205">
        <f t="shared" si="2"/>
        <v>0.1</v>
      </c>
      <c r="AE9" s="205">
        <f t="shared" si="2"/>
        <v>122.8</v>
      </c>
      <c r="AF9" s="205">
        <f t="shared" si="2"/>
        <v>0</v>
      </c>
      <c r="AG9" s="205">
        <f t="shared" si="2"/>
        <v>0</v>
      </c>
      <c r="AH9" s="205">
        <f t="shared" si="2"/>
        <v>0</v>
      </c>
      <c r="AI9" s="205">
        <f t="shared" si="2"/>
        <v>0</v>
      </c>
      <c r="AJ9" s="205">
        <f t="shared" si="2"/>
        <v>0</v>
      </c>
      <c r="AK9" s="205">
        <f t="shared" si="2"/>
        <v>0</v>
      </c>
      <c r="AL9" s="205">
        <f t="shared" si="2"/>
        <v>1</v>
      </c>
      <c r="AM9" s="205">
        <f t="shared" si="2"/>
        <v>71.69</v>
      </c>
      <c r="AN9" s="205">
        <f t="shared" si="2"/>
        <v>0</v>
      </c>
      <c r="AO9" s="205">
        <f t="shared" si="2"/>
        <v>0</v>
      </c>
      <c r="AP9" s="205">
        <f t="shared" si="2"/>
        <v>0</v>
      </c>
      <c r="AQ9" s="205">
        <f t="shared" si="2"/>
        <v>0</v>
      </c>
      <c r="AR9" s="205">
        <f t="shared" si="2"/>
        <v>0</v>
      </c>
      <c r="AS9" s="205">
        <f t="shared" si="2"/>
        <v>0</v>
      </c>
      <c r="AT9" s="205" t="s">
        <v>349</v>
      </c>
      <c r="AU9" s="205">
        <f t="shared" si="2"/>
        <v>863.21</v>
      </c>
      <c r="AV9" s="205">
        <f t="shared" si="2"/>
        <v>0</v>
      </c>
      <c r="AW9" s="205">
        <f t="shared" si="2"/>
        <v>0</v>
      </c>
      <c r="AX9" s="205">
        <f t="shared" si="2"/>
        <v>0</v>
      </c>
      <c r="AY9" s="205">
        <f t="shared" si="2"/>
        <v>0</v>
      </c>
      <c r="AZ9" s="205">
        <f t="shared" si="2"/>
        <v>0</v>
      </c>
      <c r="BA9" s="205">
        <f t="shared" si="2"/>
        <v>0</v>
      </c>
      <c r="BB9" s="205">
        <f t="shared" si="2"/>
        <v>0</v>
      </c>
      <c r="BC9" s="205">
        <f t="shared" si="2"/>
        <v>0</v>
      </c>
      <c r="BD9" s="205">
        <f t="shared" si="2"/>
        <v>0.03</v>
      </c>
      <c r="BE9" s="205">
        <f t="shared" si="2"/>
        <v>35.309999999999995</v>
      </c>
      <c r="BF9" s="205">
        <f t="shared" si="2"/>
        <v>0</v>
      </c>
      <c r="BG9" s="205">
        <f t="shared" si="2"/>
        <v>0</v>
      </c>
      <c r="BH9" s="205">
        <f t="shared" si="2"/>
        <v>0</v>
      </c>
      <c r="BI9" s="205">
        <f t="shared" si="2"/>
        <v>0</v>
      </c>
      <c r="BJ9" s="205">
        <f t="shared" si="2"/>
        <v>0</v>
      </c>
      <c r="BK9" s="205">
        <f t="shared" si="2"/>
        <v>0</v>
      </c>
      <c r="BL9" s="205">
        <f t="shared" si="2"/>
        <v>0</v>
      </c>
      <c r="BM9" s="205">
        <f t="shared" si="2"/>
        <v>0</v>
      </c>
      <c r="BN9" s="205">
        <f t="shared" si="2"/>
        <v>1093.01</v>
      </c>
      <c r="BO9" s="206"/>
      <c r="BP9" s="205"/>
      <c r="BQ9" s="21"/>
      <c r="BR9" s="23"/>
      <c r="BS9" s="23"/>
      <c r="BT9" s="24"/>
      <c r="BU9" s="25"/>
    </row>
    <row r="10" spans="1:73" s="22" customFormat="1" ht="154.5" customHeight="1" x14ac:dyDescent="0.25">
      <c r="A10" s="217"/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3"/>
      <c r="M10" s="213"/>
      <c r="N10" s="213"/>
      <c r="O10" s="214"/>
      <c r="P10" s="214"/>
      <c r="Q10" s="214"/>
      <c r="R10" s="214"/>
      <c r="S10" s="214"/>
      <c r="T10" s="214"/>
      <c r="U10" s="214"/>
      <c r="V10" s="214"/>
      <c r="W10" s="214"/>
      <c r="X10" s="214"/>
      <c r="Y10" s="214"/>
      <c r="Z10" s="214"/>
      <c r="AA10" s="214"/>
      <c r="AB10" s="214"/>
      <c r="AC10" s="214"/>
      <c r="AD10" s="214"/>
      <c r="AE10" s="214"/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  <c r="BI10" s="214"/>
      <c r="BJ10" s="214"/>
      <c r="BK10" s="214"/>
      <c r="BL10" s="214"/>
      <c r="BM10" s="214"/>
      <c r="BN10" s="214"/>
      <c r="BO10" s="215"/>
      <c r="BP10" s="214"/>
      <c r="BQ10" s="204"/>
      <c r="BR10" s="23"/>
      <c r="BS10" s="23"/>
      <c r="BT10" s="24"/>
      <c r="BU10" s="25"/>
    </row>
    <row r="11" spans="1:73" s="22" customFormat="1" ht="229.5" customHeight="1" x14ac:dyDescent="0.25">
      <c r="A11" s="203" t="s">
        <v>340</v>
      </c>
      <c r="B11" s="211"/>
      <c r="C11" s="211"/>
      <c r="D11" s="212"/>
      <c r="E11" s="212"/>
      <c r="F11" s="180"/>
      <c r="G11" s="211"/>
      <c r="H11" s="211"/>
      <c r="I11" s="203" t="s">
        <v>344</v>
      </c>
      <c r="J11" s="211"/>
      <c r="K11" s="203" t="s">
        <v>345</v>
      </c>
      <c r="L11" s="180"/>
      <c r="M11" s="180"/>
      <c r="N11" s="180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180"/>
      <c r="AI11" s="180"/>
      <c r="AJ11" s="180"/>
      <c r="AK11" s="36"/>
      <c r="AL11" s="180"/>
      <c r="AM11" s="180"/>
      <c r="AN11" s="180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180"/>
      <c r="BE11" s="36"/>
      <c r="BF11" s="180"/>
      <c r="BG11" s="180"/>
      <c r="BH11" s="180"/>
      <c r="BI11" s="40"/>
      <c r="BJ11" s="40"/>
      <c r="BK11" s="180"/>
      <c r="BL11" s="40"/>
      <c r="BM11" s="36"/>
      <c r="BN11" s="36"/>
      <c r="BO11" s="26"/>
      <c r="BP11" s="214"/>
      <c r="BQ11" s="204"/>
      <c r="BR11" s="23"/>
      <c r="BS11" s="23"/>
      <c r="BT11" s="24"/>
      <c r="BU11" s="25"/>
    </row>
    <row r="12" spans="1:73" s="22" customFormat="1" ht="229.5" customHeight="1" x14ac:dyDescent="0.25">
      <c r="A12" s="203" t="s">
        <v>341</v>
      </c>
      <c r="B12" s="211"/>
      <c r="C12" s="211"/>
      <c r="D12" s="212"/>
      <c r="E12" s="212"/>
      <c r="F12" s="180"/>
      <c r="G12" s="211"/>
      <c r="H12" s="211"/>
      <c r="I12" s="203" t="s">
        <v>344</v>
      </c>
      <c r="J12" s="211"/>
      <c r="K12" s="203" t="s">
        <v>346</v>
      </c>
      <c r="L12" s="180"/>
      <c r="M12" s="180"/>
      <c r="N12" s="180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180"/>
      <c r="AI12" s="180"/>
      <c r="AJ12" s="180"/>
      <c r="AK12" s="36"/>
      <c r="AL12" s="180"/>
      <c r="AM12" s="180"/>
      <c r="AN12" s="180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180"/>
      <c r="BE12" s="40"/>
      <c r="BF12" s="40"/>
      <c r="BG12" s="180"/>
      <c r="BH12" s="180"/>
      <c r="BI12" s="40"/>
      <c r="BJ12" s="40"/>
      <c r="BK12" s="180"/>
      <c r="BL12" s="40"/>
      <c r="BM12" s="36"/>
      <c r="BN12" s="36"/>
      <c r="BO12" s="26"/>
      <c r="BP12" s="36"/>
      <c r="BQ12" s="204"/>
      <c r="BR12" s="23"/>
      <c r="BS12" s="23"/>
      <c r="BT12" s="24"/>
      <c r="BU12" s="25"/>
    </row>
    <row r="13" spans="1:73" s="22" customFormat="1" ht="229.5" customHeight="1" x14ac:dyDescent="0.25">
      <c r="A13" s="203" t="s">
        <v>342</v>
      </c>
      <c r="B13" s="211"/>
      <c r="C13" s="211"/>
      <c r="D13" s="212"/>
      <c r="E13" s="212"/>
      <c r="F13" s="180"/>
      <c r="G13" s="211"/>
      <c r="H13" s="211"/>
      <c r="I13" s="203" t="s">
        <v>344</v>
      </c>
      <c r="J13" s="211"/>
      <c r="K13" s="203" t="s">
        <v>347</v>
      </c>
      <c r="L13" s="180"/>
      <c r="M13" s="180"/>
      <c r="N13" s="180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180"/>
      <c r="AI13" s="180"/>
      <c r="AJ13" s="180"/>
      <c r="AK13" s="36"/>
      <c r="AL13" s="180"/>
      <c r="AM13" s="180"/>
      <c r="AN13" s="180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180"/>
      <c r="BC13" s="180"/>
      <c r="BD13" s="180"/>
      <c r="BE13" s="36"/>
      <c r="BF13" s="180"/>
      <c r="BG13" s="180"/>
      <c r="BH13" s="180"/>
      <c r="BI13" s="40"/>
      <c r="BJ13" s="40"/>
      <c r="BK13" s="180"/>
      <c r="BL13" s="40"/>
      <c r="BM13" s="36"/>
      <c r="BN13" s="36"/>
      <c r="BO13" s="26"/>
      <c r="BP13" s="36"/>
      <c r="BQ13" s="204"/>
      <c r="BR13" s="23"/>
      <c r="BS13" s="23"/>
      <c r="BT13" s="24"/>
      <c r="BU13" s="25"/>
    </row>
    <row r="14" spans="1:73" s="22" customFormat="1" ht="229.5" customHeight="1" x14ac:dyDescent="0.25">
      <c r="A14" s="203" t="s">
        <v>343</v>
      </c>
      <c r="B14" s="211"/>
      <c r="C14" s="211"/>
      <c r="D14" s="212"/>
      <c r="E14" s="212"/>
      <c r="F14" s="180"/>
      <c r="G14" s="211"/>
      <c r="H14" s="211"/>
      <c r="I14" s="203" t="s">
        <v>344</v>
      </c>
      <c r="J14" s="211"/>
      <c r="K14" s="203" t="s">
        <v>348</v>
      </c>
      <c r="L14" s="180"/>
      <c r="M14" s="180"/>
      <c r="N14" s="180"/>
      <c r="O14" s="36"/>
      <c r="P14" s="180"/>
      <c r="Q14" s="36"/>
      <c r="R14" s="36"/>
      <c r="S14" s="180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180"/>
      <c r="AI14" s="180"/>
      <c r="AJ14" s="180"/>
      <c r="AK14" s="36"/>
      <c r="AL14" s="180"/>
      <c r="AM14" s="180"/>
      <c r="AN14" s="180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180"/>
      <c r="BC14" s="180"/>
      <c r="BD14" s="180"/>
      <c r="BE14" s="40"/>
      <c r="BF14" s="40"/>
      <c r="BG14" s="180"/>
      <c r="BH14" s="180"/>
      <c r="BI14" s="40"/>
      <c r="BJ14" s="40"/>
      <c r="BK14" s="180"/>
      <c r="BL14" s="40"/>
      <c r="BM14" s="36"/>
      <c r="BN14" s="36"/>
      <c r="BO14" s="26"/>
      <c r="BP14" s="36"/>
      <c r="BQ14" s="204"/>
      <c r="BR14" s="23"/>
      <c r="BS14" s="23"/>
      <c r="BT14" s="24"/>
      <c r="BU14" s="25"/>
    </row>
    <row r="15" spans="1:73" s="22" customFormat="1" ht="216.75" customHeight="1" x14ac:dyDescent="0.25">
      <c r="A15" s="207"/>
      <c r="B15" s="208"/>
      <c r="C15" s="208"/>
      <c r="D15" s="209"/>
      <c r="E15" s="209"/>
      <c r="F15" s="196"/>
      <c r="G15" s="208"/>
      <c r="H15" s="208"/>
      <c r="I15" s="208"/>
      <c r="J15" s="208"/>
      <c r="K15" s="208"/>
      <c r="L15" s="196"/>
      <c r="M15" s="196"/>
      <c r="N15" s="196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96"/>
      <c r="AI15" s="196"/>
      <c r="AJ15" s="196"/>
      <c r="AK15" s="181"/>
      <c r="AL15" s="196"/>
      <c r="AM15" s="196"/>
      <c r="AN15" s="196"/>
      <c r="AO15" s="181"/>
      <c r="AP15" s="181"/>
      <c r="AQ15" s="181"/>
      <c r="AR15" s="181"/>
      <c r="AS15" s="181"/>
      <c r="AT15" s="181"/>
      <c r="AU15" s="181"/>
      <c r="AV15" s="181"/>
      <c r="AW15" s="181"/>
      <c r="AX15" s="181"/>
      <c r="AY15" s="181"/>
      <c r="AZ15" s="181"/>
      <c r="BA15" s="181"/>
      <c r="BB15" s="181"/>
      <c r="BC15" s="181"/>
      <c r="BD15" s="196"/>
      <c r="BE15" s="181"/>
      <c r="BF15" s="196"/>
      <c r="BG15" s="196"/>
      <c r="BH15" s="196"/>
      <c r="BI15" s="182"/>
      <c r="BJ15" s="182"/>
      <c r="BK15" s="196"/>
      <c r="BL15" s="182"/>
      <c r="BM15" s="181"/>
      <c r="BN15" s="181"/>
      <c r="BO15" s="210"/>
      <c r="BP15" s="181"/>
      <c r="BQ15" s="21"/>
      <c r="BR15" s="23"/>
      <c r="BS15" s="23"/>
      <c r="BT15" s="24"/>
      <c r="BU15" s="25"/>
    </row>
    <row r="16" spans="1:73" s="22" customFormat="1" ht="216.75" customHeight="1" x14ac:dyDescent="0.25">
      <c r="A16" s="17"/>
      <c r="B16" s="18"/>
      <c r="C16" s="18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1"/>
      <c r="P16" s="20"/>
      <c r="Q16" s="21"/>
      <c r="R16" s="21"/>
      <c r="S16" s="20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0"/>
      <c r="AJ16" s="20"/>
      <c r="AK16" s="21"/>
      <c r="AL16" s="196"/>
      <c r="AM16" s="20"/>
      <c r="AN16" s="20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196"/>
      <c r="BE16" s="21"/>
      <c r="BF16" s="20"/>
      <c r="BG16" s="20"/>
      <c r="BH16" s="20"/>
      <c r="BI16" s="23"/>
      <c r="BJ16" s="23"/>
      <c r="BK16" s="20"/>
      <c r="BL16" s="23"/>
      <c r="BM16" s="21"/>
      <c r="BN16" s="181"/>
      <c r="BO16" s="24"/>
      <c r="BP16" s="21"/>
      <c r="BQ16" s="21"/>
      <c r="BR16" s="23"/>
      <c r="BS16" s="23"/>
      <c r="BT16" s="24"/>
      <c r="BU16" s="25"/>
    </row>
    <row r="17" spans="1:73" s="22" customFormat="1" ht="171.75" customHeight="1" x14ac:dyDescent="0.25">
      <c r="A17" s="17"/>
      <c r="B17" s="18"/>
      <c r="C17" s="18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0"/>
      <c r="AJ17" s="20"/>
      <c r="AK17" s="21"/>
      <c r="AL17" s="196"/>
      <c r="AM17" s="20"/>
      <c r="AN17" s="20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196"/>
      <c r="BE17" s="21"/>
      <c r="BF17" s="20"/>
      <c r="BG17" s="20"/>
      <c r="BH17" s="20"/>
      <c r="BI17" s="23"/>
      <c r="BJ17" s="23"/>
      <c r="BK17" s="20"/>
      <c r="BL17" s="23"/>
      <c r="BM17" s="21"/>
      <c r="BN17" s="181"/>
      <c r="BO17" s="24"/>
      <c r="BP17" s="21"/>
      <c r="BQ17" s="21"/>
      <c r="BR17" s="23"/>
      <c r="BS17" s="23"/>
      <c r="BT17" s="24"/>
      <c r="BU17" s="25"/>
    </row>
    <row r="18" spans="1:73" s="22" customFormat="1" ht="171.75" customHeight="1" x14ac:dyDescent="0.25">
      <c r="A18" s="17"/>
      <c r="B18" s="18"/>
      <c r="C18" s="18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1"/>
      <c r="P18" s="20"/>
      <c r="Q18" s="21"/>
      <c r="R18" s="21"/>
      <c r="S18" s="20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0"/>
      <c r="AJ18" s="20"/>
      <c r="AK18" s="21"/>
      <c r="AL18" s="196"/>
      <c r="AM18" s="20"/>
      <c r="AN18" s="20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196"/>
      <c r="BE18" s="23"/>
      <c r="BF18" s="23"/>
      <c r="BG18" s="20"/>
      <c r="BH18" s="20"/>
      <c r="BI18" s="23"/>
      <c r="BJ18" s="23"/>
      <c r="BK18" s="20"/>
      <c r="BL18" s="23"/>
      <c r="BM18" s="21"/>
      <c r="BN18" s="181"/>
      <c r="BO18" s="24"/>
      <c r="BP18" s="21"/>
      <c r="BQ18" s="21"/>
      <c r="BR18" s="23"/>
      <c r="BS18" s="23"/>
      <c r="BT18" s="24"/>
      <c r="BU18" s="25"/>
    </row>
    <row r="19" spans="1:73" s="22" customFormat="1" ht="171.75" customHeight="1" x14ac:dyDescent="0.25">
      <c r="A19" s="17"/>
      <c r="B19" s="18"/>
      <c r="C19" s="18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3"/>
      <c r="P19" s="20"/>
      <c r="Q19" s="23"/>
      <c r="R19" s="23"/>
      <c r="S19" s="23"/>
      <c r="T19" s="23"/>
      <c r="U19" s="23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0"/>
      <c r="AJ19" s="20"/>
      <c r="AK19" s="21"/>
      <c r="AL19" s="196"/>
      <c r="AM19" s="20"/>
      <c r="AN19" s="20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196"/>
      <c r="BE19" s="23"/>
      <c r="BF19" s="23"/>
      <c r="BG19" s="20"/>
      <c r="BH19" s="20"/>
      <c r="BI19" s="23"/>
      <c r="BJ19" s="23"/>
      <c r="BK19" s="20"/>
      <c r="BL19" s="23"/>
      <c r="BM19" s="21"/>
      <c r="BN19" s="181"/>
      <c r="BO19" s="24"/>
      <c r="BP19" s="21"/>
      <c r="BQ19" s="21"/>
      <c r="BR19" s="23"/>
      <c r="BS19" s="23"/>
      <c r="BT19" s="24"/>
      <c r="BU19" s="25"/>
    </row>
    <row r="20" spans="1:73" s="22" customFormat="1" ht="227.25" customHeight="1" x14ac:dyDescent="0.25">
      <c r="A20" s="17"/>
      <c r="B20" s="18"/>
      <c r="C20" s="18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0"/>
      <c r="P20" s="20"/>
      <c r="Q20" s="21"/>
      <c r="R20" s="21"/>
      <c r="S20" s="21"/>
      <c r="T20" s="21"/>
      <c r="U20" s="20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0"/>
      <c r="AJ20" s="20"/>
      <c r="AK20" s="21"/>
      <c r="AL20" s="196"/>
      <c r="AM20" s="20"/>
      <c r="AN20" s="20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196"/>
      <c r="BE20" s="20"/>
      <c r="BF20" s="20"/>
      <c r="BG20" s="20"/>
      <c r="BH20" s="20"/>
      <c r="BI20" s="23"/>
      <c r="BJ20" s="23"/>
      <c r="BK20" s="20"/>
      <c r="BL20" s="23"/>
      <c r="BM20" s="21"/>
      <c r="BN20" s="181"/>
      <c r="BO20" s="24"/>
      <c r="BP20" s="21"/>
      <c r="BQ20" s="21"/>
      <c r="BR20" s="23"/>
      <c r="BS20" s="23"/>
      <c r="BT20" s="24"/>
      <c r="BU20" s="25"/>
    </row>
    <row r="21" spans="1:73" s="22" customFormat="1" ht="154.5" customHeight="1" x14ac:dyDescent="0.25">
      <c r="A21" s="17"/>
      <c r="B21" s="18"/>
      <c r="C21" s="18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0"/>
      <c r="P21" s="20"/>
      <c r="Q21" s="21"/>
      <c r="R21" s="21"/>
      <c r="S21" s="21"/>
      <c r="T21" s="21"/>
      <c r="U21" s="20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0"/>
      <c r="AJ21" s="20"/>
      <c r="AK21" s="21"/>
      <c r="AL21" s="196"/>
      <c r="AM21" s="20"/>
      <c r="AN21" s="20"/>
      <c r="AO21" s="21"/>
      <c r="AP21" s="21"/>
      <c r="AQ21" s="21"/>
      <c r="AR21" s="21"/>
      <c r="AS21" s="21"/>
      <c r="AT21" s="181"/>
      <c r="AU21" s="21"/>
      <c r="AV21" s="21"/>
      <c r="AW21" s="21"/>
      <c r="AX21" s="21"/>
      <c r="AY21" s="21"/>
      <c r="AZ21" s="21"/>
      <c r="BA21" s="21"/>
      <c r="BB21" s="21"/>
      <c r="BC21" s="21"/>
      <c r="BD21" s="196"/>
      <c r="BE21" s="23"/>
      <c r="BF21" s="23"/>
      <c r="BG21" s="20"/>
      <c r="BH21" s="20"/>
      <c r="BI21" s="23"/>
      <c r="BJ21" s="23"/>
      <c r="BK21" s="20"/>
      <c r="BL21" s="23"/>
      <c r="BM21" s="21"/>
      <c r="BN21" s="181"/>
      <c r="BO21" s="24"/>
      <c r="BP21" s="21"/>
      <c r="BQ21" s="21"/>
      <c r="BR21" s="23"/>
      <c r="BS21" s="23"/>
      <c r="BT21" s="24"/>
      <c r="BU21" s="25"/>
    </row>
    <row r="22" spans="1:73" s="22" customFormat="1" ht="169.5" customHeight="1" x14ac:dyDescent="0.25">
      <c r="A22" s="17"/>
      <c r="B22" s="18"/>
      <c r="C22" s="18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0"/>
      <c r="P22" s="20"/>
      <c r="Q22" s="21"/>
      <c r="R22" s="21"/>
      <c r="S22" s="21"/>
      <c r="T22" s="21"/>
      <c r="U22" s="20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0"/>
      <c r="AJ22" s="20"/>
      <c r="AK22" s="21"/>
      <c r="AL22" s="196"/>
      <c r="AM22" s="21"/>
      <c r="AN22" s="20"/>
      <c r="AO22" s="21"/>
      <c r="AP22" s="21"/>
      <c r="AQ22" s="21"/>
      <c r="AR22" s="21"/>
      <c r="AS22" s="21"/>
      <c r="AT22" s="196"/>
      <c r="AU22" s="21"/>
      <c r="AV22" s="21"/>
      <c r="AW22" s="21"/>
      <c r="AX22" s="21"/>
      <c r="AY22" s="21"/>
      <c r="AZ22" s="21"/>
      <c r="BA22" s="21"/>
      <c r="BB22" s="20"/>
      <c r="BC22" s="20"/>
      <c r="BD22" s="196"/>
      <c r="BE22" s="20"/>
      <c r="BF22" s="20"/>
      <c r="BG22" s="20"/>
      <c r="BH22" s="20"/>
      <c r="BI22" s="23"/>
      <c r="BJ22" s="23"/>
      <c r="BK22" s="20"/>
      <c r="BL22" s="23"/>
      <c r="BM22" s="21"/>
      <c r="BN22" s="181"/>
      <c r="BO22" s="24"/>
      <c r="BP22" s="21"/>
      <c r="BQ22" s="21"/>
      <c r="BR22" s="23"/>
      <c r="BS22" s="23"/>
      <c r="BT22" s="24"/>
      <c r="BU22" s="25"/>
    </row>
    <row r="23" spans="1:73" s="22" customFormat="1" ht="171.75" customHeight="1" x14ac:dyDescent="0.25">
      <c r="A23" s="17"/>
      <c r="B23" s="18"/>
      <c r="C23" s="18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0"/>
      <c r="P23" s="20"/>
      <c r="Q23" s="21"/>
      <c r="R23" s="21"/>
      <c r="S23" s="21"/>
      <c r="T23" s="21"/>
      <c r="U23" s="20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0"/>
      <c r="AJ23" s="20"/>
      <c r="AK23" s="21"/>
      <c r="AL23" s="196"/>
      <c r="AM23" s="20"/>
      <c r="AN23" s="20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0"/>
      <c r="BC23" s="20"/>
      <c r="BD23" s="196"/>
      <c r="BE23" s="23"/>
      <c r="BF23" s="23"/>
      <c r="BG23" s="20"/>
      <c r="BH23" s="20"/>
      <c r="BI23" s="23"/>
      <c r="BJ23" s="23"/>
      <c r="BK23" s="20"/>
      <c r="BL23" s="23"/>
      <c r="BM23" s="21"/>
      <c r="BN23" s="181"/>
      <c r="BO23" s="24"/>
      <c r="BP23" s="21"/>
      <c r="BQ23" s="21"/>
      <c r="BR23" s="23"/>
      <c r="BS23" s="23"/>
      <c r="BT23" s="24"/>
      <c r="BU23" s="25"/>
    </row>
    <row r="24" spans="1:73" s="22" customFormat="1" ht="171.75" customHeight="1" x14ac:dyDescent="0.25">
      <c r="A24" s="17"/>
      <c r="B24" s="18"/>
      <c r="C24" s="18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0"/>
      <c r="AJ24" s="20"/>
      <c r="AK24" s="21"/>
      <c r="AL24" s="196"/>
      <c r="AM24" s="20"/>
      <c r="AN24" s="20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0"/>
      <c r="BC24" s="20"/>
      <c r="BD24" s="196"/>
      <c r="BE24" s="23"/>
      <c r="BF24" s="23"/>
      <c r="BG24" s="20"/>
      <c r="BH24" s="20"/>
      <c r="BI24" s="23"/>
      <c r="BJ24" s="23"/>
      <c r="BK24" s="20"/>
      <c r="BL24" s="23"/>
      <c r="BM24" s="21"/>
      <c r="BN24" s="181"/>
      <c r="BO24" s="24"/>
      <c r="BP24" s="21"/>
      <c r="BQ24" s="21"/>
      <c r="BR24" s="23"/>
      <c r="BS24" s="23"/>
      <c r="BT24" s="24"/>
      <c r="BU24" s="25"/>
    </row>
    <row r="25" spans="1:73" s="22" customFormat="1" ht="171.75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0"/>
      <c r="AJ25" s="20"/>
      <c r="AK25" s="21"/>
      <c r="AL25" s="196"/>
      <c r="AM25" s="20"/>
      <c r="AN25" s="20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0"/>
      <c r="BC25" s="20"/>
      <c r="BD25" s="196"/>
      <c r="BE25" s="23"/>
      <c r="BF25" s="23"/>
      <c r="BG25" s="20"/>
      <c r="BH25" s="20"/>
      <c r="BI25" s="23"/>
      <c r="BJ25" s="23"/>
      <c r="BK25" s="20"/>
      <c r="BL25" s="23"/>
      <c r="BM25" s="21"/>
      <c r="BN25" s="181"/>
      <c r="BO25" s="24"/>
      <c r="BP25" s="21"/>
      <c r="BQ25" s="21"/>
      <c r="BR25" s="23"/>
      <c r="BS25" s="23"/>
      <c r="BT25" s="24"/>
      <c r="BU25" s="25"/>
    </row>
    <row r="26" spans="1:73" s="22" customFormat="1" ht="171.7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0"/>
      <c r="AJ26" s="20"/>
      <c r="AK26" s="21"/>
      <c r="AL26" s="196"/>
      <c r="AM26" s="20"/>
      <c r="AN26" s="20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0"/>
      <c r="BC26" s="20"/>
      <c r="BD26" s="196"/>
      <c r="BE26" s="23"/>
      <c r="BF26" s="23"/>
      <c r="BG26" s="20"/>
      <c r="BH26" s="20"/>
      <c r="BI26" s="23"/>
      <c r="BJ26" s="23"/>
      <c r="BK26" s="20"/>
      <c r="BL26" s="23"/>
      <c r="BM26" s="21"/>
      <c r="BN26" s="181"/>
      <c r="BO26" s="24"/>
      <c r="BP26" s="21"/>
      <c r="BQ26" s="21"/>
      <c r="BR26" s="23"/>
      <c r="BS26" s="23"/>
      <c r="BT26" s="24"/>
      <c r="BU26" s="25"/>
    </row>
    <row r="27" spans="1:73" s="22" customFormat="1" ht="171.7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0"/>
      <c r="AJ27" s="20"/>
      <c r="AK27" s="21"/>
      <c r="AL27" s="196"/>
      <c r="AM27" s="20"/>
      <c r="AN27" s="20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0"/>
      <c r="BC27" s="20"/>
      <c r="BD27" s="196"/>
      <c r="BE27" s="23"/>
      <c r="BF27" s="23"/>
      <c r="BG27" s="20"/>
      <c r="BH27" s="20"/>
      <c r="BI27" s="23"/>
      <c r="BJ27" s="23"/>
      <c r="BK27" s="20"/>
      <c r="BL27" s="23"/>
      <c r="BM27" s="21"/>
      <c r="BN27" s="181"/>
      <c r="BO27" s="24"/>
      <c r="BP27" s="21"/>
      <c r="BQ27" s="21"/>
      <c r="BR27" s="23"/>
      <c r="BS27" s="23"/>
      <c r="BT27" s="24"/>
      <c r="BU27" s="25"/>
    </row>
    <row r="28" spans="1:73" s="22" customFormat="1" ht="171.75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0"/>
      <c r="AJ28" s="20"/>
      <c r="AK28" s="21"/>
      <c r="AL28" s="196"/>
      <c r="AM28" s="20"/>
      <c r="AN28" s="20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196"/>
      <c r="BE28" s="21"/>
      <c r="BF28" s="21"/>
      <c r="BG28" s="20"/>
      <c r="BH28" s="20"/>
      <c r="BI28" s="23"/>
      <c r="BJ28" s="23"/>
      <c r="BK28" s="20"/>
      <c r="BL28" s="23"/>
      <c r="BM28" s="21"/>
      <c r="BN28" s="181"/>
      <c r="BO28" s="24"/>
      <c r="BP28" s="21"/>
      <c r="BQ28" s="21"/>
      <c r="BR28" s="23"/>
      <c r="BS28" s="23"/>
      <c r="BT28" s="24"/>
      <c r="BU28" s="25"/>
    </row>
    <row r="29" spans="1:73" s="22" customFormat="1" ht="171.7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196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0"/>
      <c r="AJ29" s="20"/>
      <c r="AK29" s="21"/>
      <c r="AL29" s="196"/>
      <c r="AM29" s="20"/>
      <c r="AN29" s="20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196"/>
      <c r="BE29" s="23"/>
      <c r="BF29" s="23"/>
      <c r="BG29" s="20"/>
      <c r="BH29" s="20"/>
      <c r="BI29" s="23"/>
      <c r="BJ29" s="23"/>
      <c r="BK29" s="20"/>
      <c r="BL29" s="23"/>
      <c r="BM29" s="21"/>
      <c r="BN29" s="181"/>
      <c r="BO29" s="24"/>
      <c r="BP29" s="21"/>
      <c r="BQ29" s="21"/>
      <c r="BR29" s="23"/>
      <c r="BS29" s="23"/>
      <c r="BT29" s="24"/>
      <c r="BU29" s="25"/>
    </row>
    <row r="30" spans="1:73" s="22" customFormat="1" ht="171.75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75"/>
      <c r="K30" s="18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0"/>
      <c r="AJ30" s="20"/>
      <c r="AK30" s="21"/>
      <c r="AL30" s="196"/>
      <c r="AM30" s="20"/>
      <c r="AN30" s="20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0"/>
      <c r="BC30" s="21"/>
      <c r="BD30" s="20"/>
      <c r="BE30" s="23"/>
      <c r="BF30" s="23"/>
      <c r="BG30" s="20"/>
      <c r="BH30" s="20"/>
      <c r="BI30" s="23"/>
      <c r="BJ30" s="23"/>
      <c r="BK30" s="20"/>
      <c r="BL30" s="23"/>
      <c r="BM30" s="21"/>
      <c r="BN30" s="181"/>
      <c r="BO30" s="24"/>
      <c r="BP30" s="21"/>
      <c r="BQ30" s="21"/>
      <c r="BR30" s="23"/>
      <c r="BS30" s="23"/>
      <c r="BT30" s="24"/>
      <c r="BU30" s="25"/>
    </row>
    <row r="31" spans="1:73" s="22" customFormat="1" ht="197.2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196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0"/>
      <c r="AJ31" s="20"/>
      <c r="AK31" s="21"/>
      <c r="AL31" s="196"/>
      <c r="AM31" s="20"/>
      <c r="AN31" s="20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196"/>
      <c r="BE31" s="21"/>
      <c r="BF31" s="21"/>
      <c r="BG31" s="20"/>
      <c r="BH31" s="20"/>
      <c r="BI31" s="23"/>
      <c r="BJ31" s="20"/>
      <c r="BK31" s="23"/>
      <c r="BL31" s="23"/>
      <c r="BM31" s="21"/>
      <c r="BN31" s="181"/>
      <c r="BO31" s="24"/>
      <c r="BP31" s="21"/>
      <c r="BQ31" s="21"/>
      <c r="BR31" s="23"/>
      <c r="BS31" s="23"/>
      <c r="BT31" s="24"/>
      <c r="BU31" s="25"/>
    </row>
    <row r="32" spans="1:73" s="22" customFormat="1" ht="197.2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196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0"/>
      <c r="AJ32" s="20"/>
      <c r="AK32" s="21"/>
      <c r="AL32" s="196"/>
      <c r="AM32" s="20"/>
      <c r="AN32" s="20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196"/>
      <c r="BE32" s="182"/>
      <c r="BF32" s="23"/>
      <c r="BG32" s="20"/>
      <c r="BH32" s="20"/>
      <c r="BI32" s="23"/>
      <c r="BJ32" s="20"/>
      <c r="BK32" s="20"/>
      <c r="BL32" s="23"/>
      <c r="BM32" s="21"/>
      <c r="BN32" s="181"/>
      <c r="BO32" s="24"/>
      <c r="BP32" s="21"/>
      <c r="BQ32" s="21"/>
      <c r="BR32" s="23"/>
      <c r="BS32" s="23"/>
      <c r="BT32" s="24"/>
      <c r="BU32" s="25"/>
    </row>
    <row r="33" spans="1:73" s="22" customFormat="1" ht="197.2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196"/>
      <c r="O33" s="21"/>
      <c r="P33" s="20"/>
      <c r="Q33" s="23"/>
      <c r="R33" s="23"/>
      <c r="S33" s="23"/>
      <c r="T33" s="23"/>
      <c r="U33" s="23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0"/>
      <c r="AJ33" s="20"/>
      <c r="AK33" s="21"/>
      <c r="AL33" s="196"/>
      <c r="AM33" s="20"/>
      <c r="AN33" s="20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196"/>
      <c r="BE33" s="182"/>
      <c r="BF33" s="23"/>
      <c r="BG33" s="20"/>
      <c r="BH33" s="20"/>
      <c r="BI33" s="23"/>
      <c r="BJ33" s="20"/>
      <c r="BK33" s="20"/>
      <c r="BL33" s="23"/>
      <c r="BM33" s="21"/>
      <c r="BN33" s="181"/>
      <c r="BO33" s="24"/>
      <c r="BP33" s="21"/>
      <c r="BQ33" s="21"/>
      <c r="BR33" s="23"/>
      <c r="BS33" s="23"/>
      <c r="BT33" s="24"/>
      <c r="BU33" s="25"/>
    </row>
    <row r="34" spans="1:73" s="22" customFormat="1" ht="197.2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196"/>
      <c r="O34" s="23"/>
      <c r="P34" s="20"/>
      <c r="Q34" s="23"/>
      <c r="R34" s="23"/>
      <c r="S34" s="23"/>
      <c r="T34" s="23"/>
      <c r="U34" s="23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0"/>
      <c r="AJ34" s="20"/>
      <c r="AK34" s="21"/>
      <c r="AL34" s="196"/>
      <c r="AM34" s="20"/>
      <c r="AN34" s="20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196"/>
      <c r="BE34" s="182"/>
      <c r="BF34" s="23"/>
      <c r="BG34" s="20"/>
      <c r="BH34" s="20"/>
      <c r="BI34" s="23"/>
      <c r="BJ34" s="20"/>
      <c r="BK34" s="20"/>
      <c r="BL34" s="23"/>
      <c r="BM34" s="21"/>
      <c r="BN34" s="181"/>
      <c r="BO34" s="24"/>
      <c r="BP34" s="21"/>
      <c r="BQ34" s="21"/>
      <c r="BR34" s="23"/>
      <c r="BS34" s="23"/>
      <c r="BT34" s="24"/>
      <c r="BU34" s="25"/>
    </row>
    <row r="35" spans="1:73" s="22" customFormat="1" ht="171.7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0"/>
      <c r="AJ35" s="20"/>
      <c r="AK35" s="21"/>
      <c r="AL35" s="196"/>
      <c r="AM35" s="20"/>
      <c r="AN35" s="20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0"/>
      <c r="BC35" s="21"/>
      <c r="BD35" s="20"/>
      <c r="BE35" s="23"/>
      <c r="BF35" s="23"/>
      <c r="BG35" s="20"/>
      <c r="BH35" s="20"/>
      <c r="BI35" s="23"/>
      <c r="BJ35" s="23"/>
      <c r="BK35" s="20"/>
      <c r="BL35" s="23"/>
      <c r="BM35" s="21"/>
      <c r="BN35" s="181"/>
      <c r="BO35" s="24"/>
      <c r="BP35" s="21"/>
      <c r="BQ35" s="21"/>
      <c r="BR35" s="23"/>
      <c r="BS35" s="23"/>
      <c r="BT35" s="24"/>
      <c r="BU35" s="25"/>
    </row>
    <row r="36" spans="1:73" s="22" customFormat="1" ht="197.2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0"/>
      <c r="AJ36" s="20"/>
      <c r="AK36" s="21"/>
      <c r="AL36" s="196"/>
      <c r="AM36" s="20"/>
      <c r="AN36" s="20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196"/>
      <c r="BE36" s="21"/>
      <c r="BF36" s="21"/>
      <c r="BG36" s="20"/>
      <c r="BH36" s="20"/>
      <c r="BI36" s="23"/>
      <c r="BJ36" s="20"/>
      <c r="BK36" s="20"/>
      <c r="BL36" s="23"/>
      <c r="BM36" s="21"/>
      <c r="BN36" s="181"/>
      <c r="BO36" s="24"/>
      <c r="BP36" s="21"/>
      <c r="BQ36" s="21"/>
      <c r="BR36" s="23"/>
      <c r="BS36" s="23"/>
      <c r="BT36" s="24"/>
      <c r="BU36" s="25"/>
    </row>
    <row r="37" spans="1:73" s="22" customFormat="1" ht="197.25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196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0"/>
      <c r="AJ37" s="20"/>
      <c r="AK37" s="21"/>
      <c r="AL37" s="196"/>
      <c r="AM37" s="20"/>
      <c r="AN37" s="20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196"/>
      <c r="BE37" s="182"/>
      <c r="BF37" s="23"/>
      <c r="BG37" s="20"/>
      <c r="BH37" s="20"/>
      <c r="BI37" s="23"/>
      <c r="BJ37" s="20"/>
      <c r="BK37" s="20"/>
      <c r="BL37" s="23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197.2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0"/>
      <c r="AJ38" s="20"/>
      <c r="AK38" s="21"/>
      <c r="AL38" s="196"/>
      <c r="AM38" s="20"/>
      <c r="AN38" s="20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196"/>
      <c r="BE38" s="21"/>
      <c r="BF38" s="21"/>
      <c r="BG38" s="20"/>
      <c r="BH38" s="20"/>
      <c r="BI38" s="23"/>
      <c r="BJ38" s="20"/>
      <c r="BK38" s="20"/>
      <c r="BL38" s="23"/>
      <c r="BM38" s="21"/>
      <c r="BN38" s="181"/>
      <c r="BO38" s="24"/>
      <c r="BP38" s="21"/>
      <c r="BQ38" s="21"/>
      <c r="BR38" s="23"/>
      <c r="BS38" s="23"/>
      <c r="BT38" s="24"/>
      <c r="BU38" s="25"/>
    </row>
    <row r="39" spans="1:73" s="22" customFormat="1" ht="197.2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196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0"/>
      <c r="AJ39" s="20"/>
      <c r="AK39" s="21"/>
      <c r="AL39" s="196"/>
      <c r="AM39" s="20"/>
      <c r="AN39" s="20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196"/>
      <c r="BE39" s="181"/>
      <c r="BF39" s="21"/>
      <c r="BG39" s="20"/>
      <c r="BH39" s="20"/>
      <c r="BI39" s="23"/>
      <c r="BJ39" s="20"/>
      <c r="BK39" s="20"/>
      <c r="BL39" s="23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197.2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0"/>
      <c r="AJ40" s="20"/>
      <c r="AK40" s="21"/>
      <c r="AL40" s="196"/>
      <c r="AM40" s="20"/>
      <c r="AN40" s="20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196"/>
      <c r="BE40" s="21"/>
      <c r="BF40" s="21"/>
      <c r="BG40" s="20"/>
      <c r="BH40" s="20"/>
      <c r="BI40" s="23"/>
      <c r="BJ40" s="20"/>
      <c r="BK40" s="20"/>
      <c r="BL40" s="23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197.2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196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0"/>
      <c r="AJ41" s="20"/>
      <c r="AK41" s="21"/>
      <c r="AL41" s="196"/>
      <c r="AM41" s="20"/>
      <c r="AN41" s="20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196"/>
      <c r="BE41" s="182"/>
      <c r="BF41" s="23"/>
      <c r="BG41" s="20"/>
      <c r="BH41" s="20"/>
      <c r="BI41" s="23"/>
      <c r="BJ41" s="20"/>
      <c r="BK41" s="20"/>
      <c r="BL41" s="23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252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3"/>
      <c r="AJ42" s="23"/>
      <c r="AK42" s="21"/>
      <c r="AL42" s="196"/>
      <c r="AM42" s="23"/>
      <c r="AN42" s="23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196"/>
      <c r="BE42" s="21"/>
      <c r="BF42" s="20"/>
      <c r="BG42" s="20"/>
      <c r="BH42" s="20"/>
      <c r="BI42" s="23"/>
      <c r="BJ42" s="20"/>
      <c r="BK42" s="20"/>
      <c r="BL42" s="23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252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196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3"/>
      <c r="AJ43" s="23"/>
      <c r="AK43" s="21"/>
      <c r="AL43" s="196"/>
      <c r="AM43" s="23"/>
      <c r="AN43" s="23"/>
      <c r="AO43" s="21"/>
      <c r="AP43" s="21"/>
      <c r="AQ43" s="21"/>
      <c r="AR43" s="21"/>
      <c r="AS43" s="21"/>
      <c r="AT43" s="181"/>
      <c r="AU43" s="21"/>
      <c r="AV43" s="21"/>
      <c r="AW43" s="21"/>
      <c r="AX43" s="21"/>
      <c r="AY43" s="21"/>
      <c r="AZ43" s="21"/>
      <c r="BA43" s="21"/>
      <c r="BB43" s="21"/>
      <c r="BC43" s="21"/>
      <c r="BD43" s="196"/>
      <c r="BE43" s="181"/>
      <c r="BF43" s="21"/>
      <c r="BG43" s="20"/>
      <c r="BH43" s="20"/>
      <c r="BI43" s="23"/>
      <c r="BJ43" s="20"/>
      <c r="BK43" s="20"/>
      <c r="BL43" s="23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22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3"/>
      <c r="AJ44" s="23"/>
      <c r="AK44" s="21"/>
      <c r="AL44" s="196"/>
      <c r="AM44" s="23"/>
      <c r="AN44" s="23"/>
      <c r="AO44" s="21"/>
      <c r="AP44" s="21"/>
      <c r="AQ44" s="21"/>
      <c r="AR44" s="21"/>
      <c r="AS44" s="21"/>
      <c r="AT44" s="181"/>
      <c r="AU44" s="21"/>
      <c r="AV44" s="21"/>
      <c r="AW44" s="21"/>
      <c r="AX44" s="21"/>
      <c r="AY44" s="21"/>
      <c r="AZ44" s="21"/>
      <c r="BA44" s="21"/>
      <c r="BB44" s="21"/>
      <c r="BC44" s="21"/>
      <c r="BD44" s="196"/>
      <c r="BE44" s="196"/>
      <c r="BF44" s="20"/>
      <c r="BG44" s="20"/>
      <c r="BH44" s="20"/>
      <c r="BI44" s="23"/>
      <c r="BJ44" s="20"/>
      <c r="BK44" s="20"/>
      <c r="BL44" s="23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209.2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3"/>
      <c r="P45" s="23"/>
      <c r="Q45" s="23"/>
      <c r="R45" s="23"/>
      <c r="S45" s="23"/>
      <c r="T45" s="23"/>
      <c r="U45" s="23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3"/>
      <c r="AJ45" s="20"/>
      <c r="AK45" s="21"/>
      <c r="AL45" s="196"/>
      <c r="AM45" s="23"/>
      <c r="AN45" s="20"/>
      <c r="AO45" s="21"/>
      <c r="AP45" s="20"/>
      <c r="AQ45" s="23"/>
      <c r="AR45" s="20"/>
      <c r="AS45" s="21"/>
      <c r="AT45" s="196"/>
      <c r="AU45" s="23"/>
      <c r="AV45" s="21"/>
      <c r="AW45" s="21"/>
      <c r="AX45" s="21"/>
      <c r="AY45" s="21"/>
      <c r="AZ45" s="21"/>
      <c r="BA45" s="21"/>
      <c r="BB45" s="21"/>
      <c r="BC45" s="21"/>
      <c r="BD45" s="20"/>
      <c r="BE45" s="21"/>
      <c r="BF45" s="21"/>
      <c r="BG45" s="20"/>
      <c r="BH45" s="20"/>
      <c r="BI45" s="23"/>
      <c r="BJ45" s="20"/>
      <c r="BK45" s="20"/>
      <c r="BL45" s="23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136.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3"/>
      <c r="P46" s="23"/>
      <c r="Q46" s="23"/>
      <c r="R46" s="23"/>
      <c r="S46" s="23"/>
      <c r="T46" s="23"/>
      <c r="U46" s="23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196"/>
      <c r="AM46" s="20"/>
      <c r="AN46" s="20"/>
      <c r="AO46" s="21"/>
      <c r="AP46" s="21"/>
      <c r="AQ46" s="21"/>
      <c r="AR46" s="21"/>
      <c r="AS46" s="21"/>
      <c r="AT46" s="181"/>
      <c r="AU46" s="21"/>
      <c r="AV46" s="21"/>
      <c r="AW46" s="21"/>
      <c r="AX46" s="21"/>
      <c r="AY46" s="21"/>
      <c r="AZ46" s="21"/>
      <c r="BA46" s="21"/>
      <c r="BB46" s="21"/>
      <c r="BC46" s="21"/>
      <c r="BD46" s="196"/>
      <c r="BE46" s="181"/>
      <c r="BF46" s="21"/>
      <c r="BG46" s="20"/>
      <c r="BH46" s="20"/>
      <c r="BI46" s="23"/>
      <c r="BJ46" s="20"/>
      <c r="BK46" s="20"/>
      <c r="BL46" s="23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136.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3"/>
      <c r="P47" s="23"/>
      <c r="Q47" s="23"/>
      <c r="R47" s="23"/>
      <c r="S47" s="23"/>
      <c r="T47" s="23"/>
      <c r="U47" s="23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196"/>
      <c r="AM47" s="20"/>
      <c r="AN47" s="20"/>
      <c r="AO47" s="21"/>
      <c r="AP47" s="21"/>
      <c r="AQ47" s="21"/>
      <c r="AR47" s="21"/>
      <c r="AS47" s="21"/>
      <c r="AT47" s="181"/>
      <c r="AU47" s="21"/>
      <c r="AV47" s="21"/>
      <c r="AW47" s="21"/>
      <c r="AX47" s="21"/>
      <c r="AY47" s="21"/>
      <c r="AZ47" s="21"/>
      <c r="BA47" s="21"/>
      <c r="BB47" s="21"/>
      <c r="BC47" s="21"/>
      <c r="BD47" s="196"/>
      <c r="BE47" s="181"/>
      <c r="BF47" s="21"/>
      <c r="BG47" s="20"/>
      <c r="BH47" s="20"/>
      <c r="BI47" s="23"/>
      <c r="BJ47" s="20"/>
      <c r="BK47" s="20"/>
      <c r="BL47" s="23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136.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0"/>
      <c r="P48" s="20"/>
      <c r="Q48" s="20"/>
      <c r="R48" s="20"/>
      <c r="S48" s="20"/>
      <c r="T48" s="20"/>
      <c r="U48" s="23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0"/>
      <c r="AJ48" s="20"/>
      <c r="AK48" s="21"/>
      <c r="AL48" s="196"/>
      <c r="AM48" s="20"/>
      <c r="AN48" s="20"/>
      <c r="AO48" s="21"/>
      <c r="AP48" s="21"/>
      <c r="AQ48" s="21"/>
      <c r="AR48" s="21"/>
      <c r="AS48" s="21"/>
      <c r="AT48" s="181"/>
      <c r="AU48" s="21"/>
      <c r="AV48" s="21"/>
      <c r="AW48" s="21"/>
      <c r="AX48" s="21"/>
      <c r="AY48" s="21"/>
      <c r="AZ48" s="21"/>
      <c r="BA48" s="21"/>
      <c r="BB48" s="21"/>
      <c r="BC48" s="21"/>
      <c r="BD48" s="196"/>
      <c r="BE48" s="181"/>
      <c r="BF48" s="21"/>
      <c r="BG48" s="20"/>
      <c r="BH48" s="20"/>
      <c r="BI48" s="23"/>
      <c r="BJ48" s="20"/>
      <c r="BK48" s="20"/>
      <c r="BL48" s="23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136.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196"/>
      <c r="N49" s="20"/>
      <c r="O49" s="23"/>
      <c r="P49" s="20"/>
      <c r="Q49" s="20"/>
      <c r="R49" s="20"/>
      <c r="S49" s="20"/>
      <c r="T49" s="20"/>
      <c r="U49" s="23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0"/>
      <c r="AJ49" s="20"/>
      <c r="AK49" s="21"/>
      <c r="AL49" s="196"/>
      <c r="AM49" s="20"/>
      <c r="AN49" s="20"/>
      <c r="AO49" s="21"/>
      <c r="AP49" s="21"/>
      <c r="AQ49" s="21"/>
      <c r="AR49" s="21"/>
      <c r="AS49" s="21"/>
      <c r="AT49" s="181"/>
      <c r="AU49" s="21"/>
      <c r="AV49" s="21"/>
      <c r="AW49" s="21"/>
      <c r="AX49" s="21"/>
      <c r="AY49" s="21"/>
      <c r="AZ49" s="21"/>
      <c r="BA49" s="21"/>
      <c r="BB49" s="21"/>
      <c r="BC49" s="21"/>
      <c r="BD49" s="196"/>
      <c r="BE49" s="181"/>
      <c r="BF49" s="21"/>
      <c r="BG49" s="20"/>
      <c r="BH49" s="20"/>
      <c r="BI49" s="23"/>
      <c r="BJ49" s="20"/>
      <c r="BK49" s="20"/>
      <c r="BL49" s="23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209.2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0"/>
      <c r="AJ50" s="20"/>
      <c r="AK50" s="21"/>
      <c r="AL50" s="196"/>
      <c r="AM50" s="20"/>
      <c r="AN50" s="20"/>
      <c r="AO50" s="21"/>
      <c r="AP50" s="21"/>
      <c r="AQ50" s="21"/>
      <c r="AR50" s="21"/>
      <c r="AS50" s="21"/>
      <c r="AT50" s="181"/>
      <c r="AU50" s="21"/>
      <c r="AV50" s="21"/>
      <c r="AW50" s="21"/>
      <c r="AX50" s="21"/>
      <c r="AY50" s="21"/>
      <c r="AZ50" s="21"/>
      <c r="BA50" s="21"/>
      <c r="BB50" s="21"/>
      <c r="BC50" s="21"/>
      <c r="BD50" s="196"/>
      <c r="BE50" s="21"/>
      <c r="BF50" s="20"/>
      <c r="BG50" s="20"/>
      <c r="BH50" s="20"/>
      <c r="BI50" s="23"/>
      <c r="BJ50" s="20"/>
      <c r="BK50" s="20"/>
      <c r="BL50" s="23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154.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196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0"/>
      <c r="AJ51" s="20"/>
      <c r="AK51" s="21"/>
      <c r="AL51" s="196"/>
      <c r="AM51" s="20"/>
      <c r="AN51" s="20"/>
      <c r="AO51" s="21"/>
      <c r="AP51" s="21"/>
      <c r="AQ51" s="21"/>
      <c r="AR51" s="21"/>
      <c r="AS51" s="21"/>
      <c r="AT51" s="181"/>
      <c r="AU51" s="21"/>
      <c r="AV51" s="21"/>
      <c r="AW51" s="21"/>
      <c r="AX51" s="21"/>
      <c r="AY51" s="21"/>
      <c r="AZ51" s="21"/>
      <c r="BA51" s="21"/>
      <c r="BB51" s="21"/>
      <c r="BC51" s="21"/>
      <c r="BD51" s="196"/>
      <c r="BE51" s="196"/>
      <c r="BF51" s="20"/>
      <c r="BG51" s="20"/>
      <c r="BH51" s="20"/>
      <c r="BI51" s="23"/>
      <c r="BJ51" s="20"/>
      <c r="BK51" s="20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249.7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3"/>
      <c r="P52" s="23"/>
      <c r="Q52" s="23"/>
      <c r="R52" s="23"/>
      <c r="S52" s="23"/>
      <c r="T52" s="23"/>
      <c r="U52" s="23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0"/>
      <c r="AJ52" s="20"/>
      <c r="AK52" s="21"/>
      <c r="AL52" s="196"/>
      <c r="AM52" s="20"/>
      <c r="AN52" s="20"/>
      <c r="AO52" s="21"/>
      <c r="AP52" s="21"/>
      <c r="AQ52" s="21"/>
      <c r="AR52" s="21"/>
      <c r="AS52" s="21"/>
      <c r="AT52" s="181"/>
      <c r="AU52" s="21"/>
      <c r="AV52" s="21"/>
      <c r="AW52" s="21"/>
      <c r="AX52" s="21"/>
      <c r="AY52" s="21"/>
      <c r="AZ52" s="21"/>
      <c r="BA52" s="21"/>
      <c r="BB52" s="21"/>
      <c r="BC52" s="21"/>
      <c r="BD52" s="196"/>
      <c r="BE52" s="23"/>
      <c r="BF52" s="23"/>
      <c r="BG52" s="20"/>
      <c r="BH52" s="20"/>
      <c r="BI52" s="23"/>
      <c r="BJ52" s="20"/>
      <c r="BK52" s="20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52.2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0"/>
      <c r="AJ53" s="20"/>
      <c r="AK53" s="21"/>
      <c r="AL53" s="196"/>
      <c r="AM53" s="20"/>
      <c r="AN53" s="20"/>
      <c r="AO53" s="21"/>
      <c r="AP53" s="21"/>
      <c r="AQ53" s="21"/>
      <c r="AR53" s="21"/>
      <c r="AS53" s="21"/>
      <c r="AT53" s="181"/>
      <c r="AU53" s="21"/>
      <c r="AV53" s="21"/>
      <c r="AW53" s="21"/>
      <c r="AX53" s="21"/>
      <c r="AY53" s="21"/>
      <c r="AZ53" s="21"/>
      <c r="BA53" s="21"/>
      <c r="BB53" s="21"/>
      <c r="BC53" s="21"/>
      <c r="BD53" s="196"/>
      <c r="BE53" s="21"/>
      <c r="BF53" s="21"/>
      <c r="BG53" s="20"/>
      <c r="BH53" s="20"/>
      <c r="BI53" s="23"/>
      <c r="BJ53" s="20"/>
      <c r="BK53" s="20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52.2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196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0"/>
      <c r="AJ54" s="20"/>
      <c r="AK54" s="21"/>
      <c r="AL54" s="196"/>
      <c r="AM54" s="20"/>
      <c r="AN54" s="20"/>
      <c r="AO54" s="21"/>
      <c r="AP54" s="21"/>
      <c r="AQ54" s="21"/>
      <c r="AR54" s="21"/>
      <c r="AS54" s="21"/>
      <c r="AT54" s="181"/>
      <c r="AU54" s="21"/>
      <c r="AV54" s="21"/>
      <c r="AW54" s="21"/>
      <c r="AX54" s="21"/>
      <c r="AY54" s="21"/>
      <c r="AZ54" s="21"/>
      <c r="BA54" s="21"/>
      <c r="BB54" s="21"/>
      <c r="BC54" s="21"/>
      <c r="BD54" s="196"/>
      <c r="BE54" s="196"/>
      <c r="BF54" s="20"/>
      <c r="BG54" s="20"/>
      <c r="BH54" s="20"/>
      <c r="BI54" s="23"/>
      <c r="BJ54" s="20"/>
      <c r="BK54" s="20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92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1"/>
      <c r="AJ55" s="20"/>
      <c r="AK55" s="21"/>
      <c r="AL55" s="196"/>
      <c r="AM55" s="21"/>
      <c r="AN55" s="20"/>
      <c r="AO55" s="21"/>
      <c r="AP55" s="21"/>
      <c r="AQ55" s="21"/>
      <c r="AR55" s="21"/>
      <c r="AS55" s="21"/>
      <c r="AT55" s="196"/>
      <c r="AU55" s="21"/>
      <c r="AV55" s="21"/>
      <c r="AW55" s="21"/>
      <c r="AX55" s="21"/>
      <c r="AY55" s="21"/>
      <c r="AZ55" s="21"/>
      <c r="BA55" s="21"/>
      <c r="BB55" s="20"/>
      <c r="BC55" s="21"/>
      <c r="BD55" s="20"/>
      <c r="BE55" s="21"/>
      <c r="BF55" s="21"/>
      <c r="BG55" s="20"/>
      <c r="BH55" s="20"/>
      <c r="BI55" s="23"/>
      <c r="BJ55" s="20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29.7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0"/>
      <c r="P56" s="20"/>
      <c r="Q56" s="20"/>
      <c r="R56" s="20"/>
      <c r="S56" s="20"/>
      <c r="T56" s="20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1"/>
      <c r="AJ56" s="20"/>
      <c r="AK56" s="21"/>
      <c r="AL56" s="196"/>
      <c r="AM56" s="21"/>
      <c r="AN56" s="20"/>
      <c r="AO56" s="21"/>
      <c r="AP56" s="21"/>
      <c r="AQ56" s="21"/>
      <c r="AR56" s="21"/>
      <c r="AS56" s="21"/>
      <c r="AT56" s="196"/>
      <c r="AU56" s="21"/>
      <c r="AV56" s="21"/>
      <c r="AW56" s="21"/>
      <c r="AX56" s="21"/>
      <c r="AY56" s="21"/>
      <c r="AZ56" s="21"/>
      <c r="BA56" s="21"/>
      <c r="BB56" s="21"/>
      <c r="BC56" s="21"/>
      <c r="BD56" s="196"/>
      <c r="BE56" s="21"/>
      <c r="BF56" s="21"/>
      <c r="BG56" s="20"/>
      <c r="BH56" s="20"/>
      <c r="BI56" s="23"/>
      <c r="BJ56" s="20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54.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3"/>
      <c r="AJ57" s="23"/>
      <c r="AK57" s="21"/>
      <c r="AL57" s="196"/>
      <c r="AM57" s="20"/>
      <c r="AN57" s="20"/>
      <c r="AO57" s="21"/>
      <c r="AP57" s="21"/>
      <c r="AQ57" s="21"/>
      <c r="AR57" s="21"/>
      <c r="AS57" s="21"/>
      <c r="AT57" s="196"/>
      <c r="AU57" s="20"/>
      <c r="AV57" s="21"/>
      <c r="AW57" s="21"/>
      <c r="AX57" s="21"/>
      <c r="AY57" s="21"/>
      <c r="AZ57" s="21"/>
      <c r="BA57" s="21"/>
      <c r="BB57" s="21"/>
      <c r="BC57" s="21"/>
      <c r="BD57" s="196"/>
      <c r="BE57" s="23"/>
      <c r="BF57" s="23"/>
      <c r="BG57" s="20"/>
      <c r="BH57" s="20"/>
      <c r="BI57" s="23"/>
      <c r="BJ57" s="20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54.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3"/>
      <c r="AJ58" s="23"/>
      <c r="AK58" s="21"/>
      <c r="AL58" s="196"/>
      <c r="AM58" s="20"/>
      <c r="AN58" s="20"/>
      <c r="AO58" s="21"/>
      <c r="AP58" s="21"/>
      <c r="AQ58" s="21"/>
      <c r="AR58" s="21"/>
      <c r="AS58" s="21"/>
      <c r="AT58" s="196"/>
      <c r="AU58" s="20"/>
      <c r="AV58" s="21"/>
      <c r="AW58" s="21"/>
      <c r="AX58" s="21"/>
      <c r="AY58" s="21"/>
      <c r="AZ58" s="21"/>
      <c r="BA58" s="21"/>
      <c r="BB58" s="21"/>
      <c r="BC58" s="21"/>
      <c r="BD58" s="196"/>
      <c r="BE58" s="21"/>
      <c r="BF58" s="20"/>
      <c r="BG58" s="20"/>
      <c r="BH58" s="20"/>
      <c r="BI58" s="23"/>
      <c r="BJ58" s="20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54.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3"/>
      <c r="AJ59" s="23"/>
      <c r="AK59" s="21"/>
      <c r="AL59" s="196"/>
      <c r="AM59" s="20"/>
      <c r="AN59" s="20"/>
      <c r="AO59" s="21"/>
      <c r="AP59" s="21"/>
      <c r="AQ59" s="21"/>
      <c r="AR59" s="21"/>
      <c r="AS59" s="21"/>
      <c r="AT59" s="196"/>
      <c r="AU59" s="20"/>
      <c r="AV59" s="21"/>
      <c r="AW59" s="21"/>
      <c r="AX59" s="21"/>
      <c r="AY59" s="21"/>
      <c r="AZ59" s="21"/>
      <c r="BA59" s="21"/>
      <c r="BB59" s="21"/>
      <c r="BC59" s="21"/>
      <c r="BD59" s="196"/>
      <c r="BE59" s="23"/>
      <c r="BF59" s="23"/>
      <c r="BG59" s="20"/>
      <c r="BH59" s="20"/>
      <c r="BI59" s="23"/>
      <c r="BJ59" s="20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54.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3"/>
      <c r="AJ60" s="23"/>
      <c r="AK60" s="21"/>
      <c r="AL60" s="196"/>
      <c r="AM60" s="20"/>
      <c r="AN60" s="20"/>
      <c r="AO60" s="21"/>
      <c r="AP60" s="21"/>
      <c r="AQ60" s="21"/>
      <c r="AR60" s="21"/>
      <c r="AS60" s="21"/>
      <c r="AT60" s="196"/>
      <c r="AU60" s="20"/>
      <c r="AV60" s="21"/>
      <c r="AW60" s="21"/>
      <c r="AX60" s="21"/>
      <c r="AY60" s="21"/>
      <c r="AZ60" s="21"/>
      <c r="BA60" s="21"/>
      <c r="BB60" s="21"/>
      <c r="BC60" s="21"/>
      <c r="BD60" s="196"/>
      <c r="BE60" s="21"/>
      <c r="BF60" s="20"/>
      <c r="BG60" s="20"/>
      <c r="BH60" s="20"/>
      <c r="BI60" s="23"/>
      <c r="BJ60" s="20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54.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3"/>
      <c r="AJ61" s="23"/>
      <c r="AK61" s="21"/>
      <c r="AL61" s="196"/>
      <c r="AM61" s="20"/>
      <c r="AN61" s="20"/>
      <c r="AO61" s="21"/>
      <c r="AP61" s="21"/>
      <c r="AQ61" s="21"/>
      <c r="AR61" s="21"/>
      <c r="AS61" s="21"/>
      <c r="AT61" s="196"/>
      <c r="AU61" s="20"/>
      <c r="AV61" s="21"/>
      <c r="AW61" s="21"/>
      <c r="AX61" s="21"/>
      <c r="AY61" s="21"/>
      <c r="AZ61" s="21"/>
      <c r="BA61" s="21"/>
      <c r="BB61" s="21"/>
      <c r="BC61" s="21"/>
      <c r="BD61" s="196"/>
      <c r="BE61" s="23"/>
      <c r="BF61" s="23"/>
      <c r="BG61" s="20"/>
      <c r="BH61" s="20"/>
      <c r="BI61" s="23"/>
      <c r="BJ61" s="20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54.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3"/>
      <c r="AJ62" s="23"/>
      <c r="AK62" s="21"/>
      <c r="AL62" s="196"/>
      <c r="AM62" s="20"/>
      <c r="AN62" s="20"/>
      <c r="AO62" s="21"/>
      <c r="AP62" s="21"/>
      <c r="AQ62" s="21"/>
      <c r="AR62" s="21"/>
      <c r="AS62" s="21"/>
      <c r="AT62" s="196"/>
      <c r="AU62" s="20"/>
      <c r="AV62" s="21"/>
      <c r="AW62" s="21"/>
      <c r="AX62" s="21"/>
      <c r="AY62" s="21"/>
      <c r="AZ62" s="21"/>
      <c r="BA62" s="21"/>
      <c r="BB62" s="21"/>
      <c r="BC62" s="21"/>
      <c r="BD62" s="196"/>
      <c r="BE62" s="21"/>
      <c r="BF62" s="21"/>
      <c r="BG62" s="20"/>
      <c r="BH62" s="20"/>
      <c r="BI62" s="23"/>
      <c r="BJ62" s="20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54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3"/>
      <c r="AJ63" s="23"/>
      <c r="AK63" s="21"/>
      <c r="AL63" s="196"/>
      <c r="AM63" s="20"/>
      <c r="AN63" s="20"/>
      <c r="AO63" s="21"/>
      <c r="AP63" s="21"/>
      <c r="AQ63" s="21"/>
      <c r="AR63" s="21"/>
      <c r="AS63" s="21"/>
      <c r="AT63" s="196"/>
      <c r="AU63" s="20"/>
      <c r="AV63" s="21"/>
      <c r="AW63" s="21"/>
      <c r="AX63" s="21"/>
      <c r="AY63" s="21"/>
      <c r="AZ63" s="21"/>
      <c r="BA63" s="21"/>
      <c r="BB63" s="21"/>
      <c r="BC63" s="21"/>
      <c r="BD63" s="196"/>
      <c r="BE63" s="23"/>
      <c r="BF63" s="23"/>
      <c r="BG63" s="20"/>
      <c r="BH63" s="20"/>
      <c r="BI63" s="23"/>
      <c r="BJ63" s="20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249.7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3"/>
      <c r="P64" s="23"/>
      <c r="Q64" s="23"/>
      <c r="R64" s="23"/>
      <c r="S64" s="23"/>
      <c r="T64" s="23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3"/>
      <c r="AJ64" s="23"/>
      <c r="AK64" s="21"/>
      <c r="AL64" s="196"/>
      <c r="AM64" s="23"/>
      <c r="AN64" s="23"/>
      <c r="AO64" s="21"/>
      <c r="AP64" s="21"/>
      <c r="AQ64" s="21"/>
      <c r="AR64" s="21"/>
      <c r="AS64" s="21"/>
      <c r="AT64" s="196"/>
      <c r="AU64" s="23"/>
      <c r="AV64" s="21"/>
      <c r="AW64" s="21"/>
      <c r="AX64" s="21"/>
      <c r="AY64" s="21"/>
      <c r="AZ64" s="21"/>
      <c r="BA64" s="21"/>
      <c r="BB64" s="21"/>
      <c r="BC64" s="21"/>
      <c r="BD64" s="196"/>
      <c r="BE64" s="21"/>
      <c r="BF64" s="20"/>
      <c r="BG64" s="21"/>
      <c r="BH64" s="21"/>
      <c r="BI64" s="23"/>
      <c r="BJ64" s="20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24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3"/>
      <c r="P65" s="23"/>
      <c r="Q65" s="23"/>
      <c r="R65" s="23"/>
      <c r="S65" s="23"/>
      <c r="T65" s="23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3"/>
      <c r="AJ65" s="23"/>
      <c r="AK65" s="21"/>
      <c r="AL65" s="196"/>
      <c r="AM65" s="20"/>
      <c r="AN65" s="20"/>
      <c r="AO65" s="21"/>
      <c r="AP65" s="21"/>
      <c r="AQ65" s="21"/>
      <c r="AR65" s="21"/>
      <c r="AS65" s="21"/>
      <c r="AT65" s="196"/>
      <c r="AU65" s="20"/>
      <c r="AV65" s="21"/>
      <c r="AW65" s="21"/>
      <c r="AX65" s="21"/>
      <c r="AY65" s="21"/>
      <c r="AZ65" s="21"/>
      <c r="BA65" s="21"/>
      <c r="BB65" s="21"/>
      <c r="BC65" s="21"/>
      <c r="BD65" s="196"/>
      <c r="BE65" s="21"/>
      <c r="BF65" s="21"/>
      <c r="BG65" s="20"/>
      <c r="BH65" s="20"/>
      <c r="BI65" s="23"/>
      <c r="BJ65" s="20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24.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3"/>
      <c r="P66" s="23"/>
      <c r="Q66" s="23"/>
      <c r="R66" s="23"/>
      <c r="S66" s="23"/>
      <c r="T66" s="23"/>
      <c r="U66" s="23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3"/>
      <c r="AJ66" s="23"/>
      <c r="AK66" s="21"/>
      <c r="AL66" s="196"/>
      <c r="AM66" s="20"/>
      <c r="AN66" s="20"/>
      <c r="AO66" s="21"/>
      <c r="AP66" s="21"/>
      <c r="AQ66" s="21"/>
      <c r="AR66" s="21"/>
      <c r="AS66" s="21"/>
      <c r="AT66" s="196"/>
      <c r="AU66" s="20"/>
      <c r="AV66" s="21"/>
      <c r="AW66" s="21"/>
      <c r="AX66" s="21"/>
      <c r="AY66" s="21"/>
      <c r="AZ66" s="21"/>
      <c r="BA66" s="21"/>
      <c r="BB66" s="21"/>
      <c r="BC66" s="21"/>
      <c r="BD66" s="196"/>
      <c r="BE66" s="21"/>
      <c r="BF66" s="21"/>
      <c r="BG66" s="20"/>
      <c r="BH66" s="20"/>
      <c r="BI66" s="23"/>
      <c r="BJ66" s="20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24.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3"/>
      <c r="AJ67" s="23"/>
      <c r="AK67" s="21"/>
      <c r="AL67" s="196"/>
      <c r="AM67" s="20"/>
      <c r="AN67" s="20"/>
      <c r="AO67" s="21"/>
      <c r="AP67" s="21"/>
      <c r="AQ67" s="21"/>
      <c r="AR67" s="21"/>
      <c r="AS67" s="21"/>
      <c r="AT67" s="196"/>
      <c r="AU67" s="20"/>
      <c r="AV67" s="21"/>
      <c r="AW67" s="21"/>
      <c r="AX67" s="21"/>
      <c r="AY67" s="21"/>
      <c r="AZ67" s="21"/>
      <c r="BA67" s="21"/>
      <c r="BB67" s="21"/>
      <c r="BC67" s="21"/>
      <c r="BD67" s="196"/>
      <c r="BE67" s="21"/>
      <c r="BF67" s="21"/>
      <c r="BG67" s="20"/>
      <c r="BH67" s="20"/>
      <c r="BI67" s="23"/>
      <c r="BJ67" s="20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24.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3"/>
      <c r="AJ68" s="23"/>
      <c r="AK68" s="21"/>
      <c r="AL68" s="196"/>
      <c r="AM68" s="20"/>
      <c r="AN68" s="20"/>
      <c r="AO68" s="21"/>
      <c r="AP68" s="21"/>
      <c r="AQ68" s="21"/>
      <c r="AR68" s="21"/>
      <c r="AS68" s="21"/>
      <c r="AT68" s="196"/>
      <c r="AU68" s="20"/>
      <c r="AV68" s="21"/>
      <c r="AW68" s="21"/>
      <c r="AX68" s="21"/>
      <c r="AY68" s="21"/>
      <c r="AZ68" s="21"/>
      <c r="BA68" s="21"/>
      <c r="BB68" s="21"/>
      <c r="BC68" s="21"/>
      <c r="BD68" s="196"/>
      <c r="BE68" s="21"/>
      <c r="BF68" s="21"/>
      <c r="BG68" s="20"/>
      <c r="BH68" s="20"/>
      <c r="BI68" s="23"/>
      <c r="BJ68" s="20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24.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3"/>
      <c r="AJ69" s="23"/>
      <c r="AK69" s="21"/>
      <c r="AL69" s="196"/>
      <c r="AM69" s="20"/>
      <c r="AN69" s="20"/>
      <c r="AO69" s="21"/>
      <c r="AP69" s="21"/>
      <c r="AQ69" s="21"/>
      <c r="AR69" s="21"/>
      <c r="AS69" s="21"/>
      <c r="AT69" s="196"/>
      <c r="AU69" s="20"/>
      <c r="AV69" s="21"/>
      <c r="AW69" s="21"/>
      <c r="AX69" s="21"/>
      <c r="AY69" s="21"/>
      <c r="AZ69" s="21"/>
      <c r="BA69" s="21"/>
      <c r="BB69" s="21"/>
      <c r="BC69" s="21"/>
      <c r="BD69" s="196"/>
      <c r="BE69" s="21"/>
      <c r="BF69" s="21"/>
      <c r="BG69" s="20"/>
      <c r="BH69" s="20"/>
      <c r="BI69" s="23"/>
      <c r="BJ69" s="20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409.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3"/>
      <c r="AJ70" s="23"/>
      <c r="AK70" s="21"/>
      <c r="AL70" s="196"/>
      <c r="AM70" s="20"/>
      <c r="AN70" s="20"/>
      <c r="AO70" s="21"/>
      <c r="AP70" s="21"/>
      <c r="AQ70" s="21"/>
      <c r="AR70" s="21"/>
      <c r="AS70" s="21"/>
      <c r="AT70" s="196"/>
      <c r="AU70" s="20"/>
      <c r="AV70" s="21"/>
      <c r="AW70" s="21"/>
      <c r="AX70" s="21"/>
      <c r="AY70" s="21"/>
      <c r="AZ70" s="21"/>
      <c r="BA70" s="21"/>
      <c r="BB70" s="21"/>
      <c r="BC70" s="21"/>
      <c r="BD70" s="196"/>
      <c r="BE70" s="23"/>
      <c r="BF70" s="23"/>
      <c r="BG70" s="20"/>
      <c r="BH70" s="20"/>
      <c r="BI70" s="23"/>
      <c r="BJ70" s="20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237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6"/>
      <c r="BE71" s="21"/>
      <c r="BF71" s="20"/>
      <c r="BG71" s="20"/>
      <c r="BH71" s="20"/>
      <c r="BI71" s="23"/>
      <c r="BJ71" s="20"/>
      <c r="BK71" s="21"/>
      <c r="BL71" s="20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39.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96"/>
      <c r="BE72" s="23"/>
      <c r="BF72" s="23"/>
      <c r="BG72" s="20"/>
      <c r="BH72" s="20"/>
      <c r="BI72" s="23"/>
      <c r="BJ72" s="20"/>
      <c r="BK72" s="21"/>
      <c r="BL72" s="20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237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3"/>
      <c r="P73" s="23"/>
      <c r="Q73" s="23"/>
      <c r="R73" s="23"/>
      <c r="S73" s="23"/>
      <c r="T73" s="23"/>
      <c r="U73" s="23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3"/>
      <c r="AJ73" s="23"/>
      <c r="AK73" s="21"/>
      <c r="AL73" s="196"/>
      <c r="AM73" s="23"/>
      <c r="AN73" s="23"/>
      <c r="AO73" s="21"/>
      <c r="AP73" s="21"/>
      <c r="AQ73" s="21"/>
      <c r="AR73" s="21"/>
      <c r="AS73" s="21"/>
      <c r="AT73" s="196"/>
      <c r="AU73" s="23"/>
      <c r="AV73" s="21"/>
      <c r="AW73" s="21"/>
      <c r="AX73" s="21"/>
      <c r="AY73" s="21"/>
      <c r="AZ73" s="21"/>
      <c r="BA73" s="21"/>
      <c r="BB73" s="21"/>
      <c r="BC73" s="21"/>
      <c r="BD73" s="196"/>
      <c r="BE73" s="23"/>
      <c r="BF73" s="20"/>
      <c r="BG73" s="21"/>
      <c r="BH73" s="20"/>
      <c r="BI73" s="23"/>
      <c r="BJ73" s="20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22.2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3"/>
      <c r="P74" s="23"/>
      <c r="Q74" s="23"/>
      <c r="R74" s="23"/>
      <c r="S74" s="23"/>
      <c r="T74" s="23"/>
      <c r="U74" s="23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96"/>
      <c r="BE74" s="23"/>
      <c r="BF74" s="23"/>
      <c r="BG74" s="20"/>
      <c r="BH74" s="20"/>
      <c r="BI74" s="23"/>
      <c r="BJ74" s="20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22.2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3"/>
      <c r="P75" s="23"/>
      <c r="Q75" s="23"/>
      <c r="R75" s="23"/>
      <c r="S75" s="23"/>
      <c r="T75" s="23"/>
      <c r="U75" s="23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96"/>
      <c r="BE75" s="23"/>
      <c r="BF75" s="23"/>
      <c r="BG75" s="20"/>
      <c r="BH75" s="20"/>
      <c r="BI75" s="23"/>
      <c r="BJ75" s="20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22.2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3"/>
      <c r="P76" s="23"/>
      <c r="Q76" s="23"/>
      <c r="R76" s="23"/>
      <c r="S76" s="23"/>
      <c r="T76" s="23"/>
      <c r="U76" s="23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96"/>
      <c r="BE76" s="23"/>
      <c r="BF76" s="23"/>
      <c r="BG76" s="20"/>
      <c r="BH76" s="20"/>
      <c r="BI76" s="23"/>
      <c r="BJ76" s="20"/>
      <c r="BK76" s="20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22.2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3"/>
      <c r="P77" s="23"/>
      <c r="Q77" s="23"/>
      <c r="R77" s="23"/>
      <c r="S77" s="23"/>
      <c r="T77" s="23"/>
      <c r="U77" s="23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196"/>
      <c r="BE77" s="23"/>
      <c r="BF77" s="23"/>
      <c r="BG77" s="20"/>
      <c r="BH77" s="20"/>
      <c r="BI77" s="23"/>
      <c r="BJ77" s="20"/>
      <c r="BK77" s="20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22.2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196"/>
      <c r="BE78" s="23"/>
      <c r="BF78" s="23"/>
      <c r="BG78" s="20"/>
      <c r="BH78" s="20"/>
      <c r="BI78" s="23"/>
      <c r="BJ78" s="20"/>
      <c r="BK78" s="20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25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196"/>
      <c r="BE79" s="21"/>
      <c r="BF79" s="21"/>
      <c r="BG79" s="20"/>
      <c r="BH79" s="20"/>
      <c r="BI79" s="23"/>
      <c r="BJ79" s="20"/>
      <c r="BK79" s="20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55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196"/>
      <c r="BE80" s="23"/>
      <c r="BF80" s="23"/>
      <c r="BG80" s="20"/>
      <c r="BH80" s="20"/>
      <c r="BI80" s="23"/>
      <c r="BJ80" s="20"/>
      <c r="BK80" s="20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25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0"/>
      <c r="P81" s="20"/>
      <c r="Q81" s="21"/>
      <c r="R81" s="21"/>
      <c r="S81" s="21"/>
      <c r="T81" s="21"/>
      <c r="U81" s="20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0"/>
      <c r="BC81" s="21"/>
      <c r="BD81" s="196"/>
      <c r="BE81" s="21"/>
      <c r="BF81" s="21"/>
      <c r="BG81" s="20"/>
      <c r="BH81" s="20"/>
      <c r="BI81" s="23"/>
      <c r="BJ81" s="20"/>
      <c r="BK81" s="20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62.7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0"/>
      <c r="P82" s="20"/>
      <c r="Q82" s="20"/>
      <c r="R82" s="20"/>
      <c r="S82" s="20"/>
      <c r="T82" s="20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96"/>
      <c r="BE82" s="23"/>
      <c r="BF82" s="23"/>
      <c r="BG82" s="20"/>
      <c r="BH82" s="20"/>
      <c r="BI82" s="23"/>
      <c r="BJ82" s="20"/>
      <c r="BK82" s="20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162.7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96"/>
      <c r="BE83" s="23"/>
      <c r="BF83" s="23"/>
      <c r="BG83" s="20"/>
      <c r="BH83" s="20"/>
      <c r="BI83" s="23"/>
      <c r="BJ83" s="20"/>
      <c r="BK83" s="20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294.7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3"/>
      <c r="P84" s="23"/>
      <c r="Q84" s="23"/>
      <c r="R84" s="23"/>
      <c r="S84" s="23"/>
      <c r="T84" s="23"/>
      <c r="U84" s="23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3"/>
      <c r="AJ84" s="23"/>
      <c r="AK84" s="21"/>
      <c r="AL84" s="196"/>
      <c r="AM84" s="23"/>
      <c r="AN84" s="23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96"/>
      <c r="BE84" s="23"/>
      <c r="BF84" s="23"/>
      <c r="BG84" s="20"/>
      <c r="BH84" s="20"/>
      <c r="BI84" s="23"/>
      <c r="BJ84" s="20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42.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3"/>
      <c r="P85" s="20"/>
      <c r="Q85" s="23"/>
      <c r="R85" s="23"/>
      <c r="S85" s="23"/>
      <c r="T85" s="23"/>
      <c r="U85" s="23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196"/>
      <c r="BE85" s="23"/>
      <c r="BF85" s="23"/>
      <c r="BG85" s="20"/>
      <c r="BH85" s="20"/>
      <c r="BI85" s="23"/>
      <c r="BJ85" s="20"/>
      <c r="BK85" s="20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42.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3"/>
      <c r="P86" s="23"/>
      <c r="Q86" s="23"/>
      <c r="R86" s="23"/>
      <c r="S86" s="23"/>
      <c r="T86" s="23"/>
      <c r="U86" s="23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196"/>
      <c r="BE86" s="23"/>
      <c r="BF86" s="23"/>
      <c r="BG86" s="20"/>
      <c r="BH86" s="20"/>
      <c r="BI86" s="23"/>
      <c r="BJ86" s="20"/>
      <c r="BK86" s="20"/>
      <c r="BL86" s="23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87.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3"/>
      <c r="P87" s="23"/>
      <c r="Q87" s="23"/>
      <c r="R87" s="23"/>
      <c r="S87" s="23"/>
      <c r="T87" s="23"/>
      <c r="U87" s="23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0"/>
      <c r="AQ87" s="23"/>
      <c r="AR87" s="20"/>
      <c r="AS87" s="21"/>
      <c r="AT87" s="21"/>
      <c r="AU87" s="21"/>
      <c r="AV87" s="21"/>
      <c r="AW87" s="21"/>
      <c r="AX87" s="21"/>
      <c r="AY87" s="21"/>
      <c r="AZ87" s="21"/>
      <c r="BA87" s="21"/>
      <c r="BB87" s="20"/>
      <c r="BC87" s="23"/>
      <c r="BD87" s="20"/>
      <c r="BE87" s="23"/>
      <c r="BF87" s="20"/>
      <c r="BG87" s="20"/>
      <c r="BH87" s="20"/>
      <c r="BI87" s="23"/>
      <c r="BJ87" s="20"/>
      <c r="BK87" s="20"/>
      <c r="BL87" s="23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87.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3"/>
      <c r="P88" s="23"/>
      <c r="Q88" s="23"/>
      <c r="R88" s="23"/>
      <c r="S88" s="23"/>
      <c r="T88" s="23"/>
      <c r="U88" s="23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0"/>
      <c r="BC88" s="20"/>
      <c r="BD88" s="196"/>
      <c r="BE88" s="182"/>
      <c r="BF88" s="20"/>
      <c r="BG88" s="20"/>
      <c r="BH88" s="20"/>
      <c r="BI88" s="23"/>
      <c r="BJ88" s="20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87.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0"/>
      <c r="P89" s="20"/>
      <c r="Q89" s="20"/>
      <c r="R89" s="20"/>
      <c r="S89" s="20"/>
      <c r="T89" s="20"/>
      <c r="U89" s="23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0"/>
      <c r="BC89" s="20"/>
      <c r="BD89" s="196"/>
      <c r="BE89" s="182"/>
      <c r="BF89" s="20"/>
      <c r="BG89" s="20"/>
      <c r="BH89" s="20"/>
      <c r="BI89" s="23"/>
      <c r="BJ89" s="20"/>
      <c r="BK89" s="20"/>
      <c r="BL89" s="23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87.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3"/>
      <c r="P90" s="20"/>
      <c r="Q90" s="23"/>
      <c r="R90" s="23"/>
      <c r="S90" s="23"/>
      <c r="T90" s="23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96"/>
      <c r="BE90" s="23"/>
      <c r="BF90" s="23"/>
      <c r="BG90" s="20"/>
      <c r="BH90" s="20"/>
      <c r="BI90" s="23"/>
      <c r="BJ90" s="20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87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196"/>
      <c r="O91" s="23"/>
      <c r="P91" s="23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6"/>
      <c r="BE91" s="196"/>
      <c r="BF91" s="20"/>
      <c r="BG91" s="20"/>
      <c r="BH91" s="20"/>
      <c r="BI91" s="23"/>
      <c r="BJ91" s="20"/>
      <c r="BK91" s="20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349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3"/>
      <c r="P92" s="23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96"/>
      <c r="BE92" s="196"/>
      <c r="BF92" s="20"/>
      <c r="BG92" s="20"/>
      <c r="BH92" s="20"/>
      <c r="BI92" s="23"/>
      <c r="BJ92" s="23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67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3"/>
      <c r="P93" s="23"/>
      <c r="Q93" s="23"/>
      <c r="R93" s="23"/>
      <c r="S93" s="23"/>
      <c r="T93" s="23"/>
      <c r="U93" s="23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181"/>
      <c r="AM93" s="21"/>
      <c r="AN93" s="21"/>
      <c r="AO93" s="21"/>
      <c r="AP93" s="21"/>
      <c r="AQ93" s="21"/>
      <c r="AR93" s="21"/>
      <c r="AS93" s="21"/>
      <c r="AT93" s="181"/>
      <c r="AU93" s="21"/>
      <c r="AV93" s="21"/>
      <c r="AW93" s="21"/>
      <c r="AX93" s="21"/>
      <c r="AY93" s="21"/>
      <c r="AZ93" s="21"/>
      <c r="BA93" s="21"/>
      <c r="BB93" s="21"/>
      <c r="BC93" s="21"/>
      <c r="BD93" s="196"/>
      <c r="BE93" s="196"/>
      <c r="BF93" s="20"/>
      <c r="BG93" s="20"/>
      <c r="BH93" s="20"/>
      <c r="BI93" s="23"/>
      <c r="BJ93" s="20"/>
      <c r="BK93" s="20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409.6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3"/>
      <c r="P94" s="23"/>
      <c r="Q94" s="23"/>
      <c r="R94" s="23"/>
      <c r="S94" s="23"/>
      <c r="T94" s="23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3"/>
      <c r="AJ94" s="20"/>
      <c r="AK94" s="21"/>
      <c r="AL94" s="196"/>
      <c r="AM94" s="23"/>
      <c r="AN94" s="20"/>
      <c r="AO94" s="23"/>
      <c r="AP94" s="20"/>
      <c r="AQ94" s="21"/>
      <c r="AR94" s="21"/>
      <c r="AS94" s="21"/>
      <c r="AT94" s="196"/>
      <c r="AU94" s="23"/>
      <c r="AV94" s="21"/>
      <c r="AW94" s="21"/>
      <c r="AX94" s="21"/>
      <c r="AY94" s="21"/>
      <c r="AZ94" s="21"/>
      <c r="BA94" s="21"/>
      <c r="BB94" s="21"/>
      <c r="BC94" s="21"/>
      <c r="BD94" s="196"/>
      <c r="BE94" s="23"/>
      <c r="BF94" s="20"/>
      <c r="BG94" s="23"/>
      <c r="BH94" s="20"/>
      <c r="BI94" s="23"/>
      <c r="BJ94" s="20"/>
      <c r="BK94" s="23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34.2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3"/>
      <c r="P95" s="20"/>
      <c r="Q95" s="23"/>
      <c r="R95" s="23"/>
      <c r="S95" s="23"/>
      <c r="T95" s="23"/>
      <c r="U95" s="23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3"/>
      <c r="AJ95" s="20"/>
      <c r="AK95" s="21"/>
      <c r="AL95" s="196"/>
      <c r="AM95" s="20"/>
      <c r="AN95" s="20"/>
      <c r="AO95" s="21"/>
      <c r="AP95" s="21"/>
      <c r="AQ95" s="21"/>
      <c r="AR95" s="21"/>
      <c r="AS95" s="21"/>
      <c r="AT95" s="196"/>
      <c r="AU95" s="20"/>
      <c r="AV95" s="21"/>
      <c r="AW95" s="21"/>
      <c r="AX95" s="21"/>
      <c r="AY95" s="21"/>
      <c r="AZ95" s="21"/>
      <c r="BA95" s="21"/>
      <c r="BB95" s="21"/>
      <c r="BC95" s="21"/>
      <c r="BD95" s="196"/>
      <c r="BE95" s="23"/>
      <c r="BF95" s="20"/>
      <c r="BG95" s="23"/>
      <c r="BH95" s="20"/>
      <c r="BI95" s="23"/>
      <c r="BJ95" s="20"/>
      <c r="BK95" s="23"/>
      <c r="BL95" s="23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34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3"/>
      <c r="P96" s="23"/>
      <c r="Q96" s="23"/>
      <c r="R96" s="23"/>
      <c r="S96" s="23"/>
      <c r="T96" s="23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3"/>
      <c r="AJ96" s="20"/>
      <c r="AK96" s="21"/>
      <c r="AL96" s="196"/>
      <c r="AM96" s="20"/>
      <c r="AN96" s="20"/>
      <c r="AO96" s="21"/>
      <c r="AP96" s="21"/>
      <c r="AQ96" s="21"/>
      <c r="AR96" s="21"/>
      <c r="AS96" s="21"/>
      <c r="AT96" s="196"/>
      <c r="AU96" s="20"/>
      <c r="AV96" s="21"/>
      <c r="AW96" s="21"/>
      <c r="AX96" s="21"/>
      <c r="AY96" s="21"/>
      <c r="AZ96" s="21"/>
      <c r="BA96" s="21"/>
      <c r="BB96" s="21"/>
      <c r="BC96" s="21"/>
      <c r="BD96" s="196"/>
      <c r="BE96" s="23"/>
      <c r="BF96" s="20"/>
      <c r="BG96" s="23"/>
      <c r="BH96" s="20"/>
      <c r="BI96" s="23"/>
      <c r="BJ96" s="20"/>
      <c r="BK96" s="23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34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0"/>
      <c r="P97" s="20"/>
      <c r="Q97" s="23"/>
      <c r="R97" s="23"/>
      <c r="S97" s="23"/>
      <c r="T97" s="23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3"/>
      <c r="AJ97" s="20"/>
      <c r="AK97" s="21"/>
      <c r="AL97" s="196"/>
      <c r="AM97" s="20"/>
      <c r="AN97" s="20"/>
      <c r="AO97" s="21"/>
      <c r="AP97" s="21"/>
      <c r="AQ97" s="21"/>
      <c r="AR97" s="21"/>
      <c r="AS97" s="21"/>
      <c r="AT97" s="196"/>
      <c r="AU97" s="20"/>
      <c r="AV97" s="21"/>
      <c r="AW97" s="21"/>
      <c r="AX97" s="21"/>
      <c r="AY97" s="21"/>
      <c r="AZ97" s="21"/>
      <c r="BA97" s="21"/>
      <c r="BB97" s="21"/>
      <c r="BC97" s="21"/>
      <c r="BD97" s="196"/>
      <c r="BE97" s="23"/>
      <c r="BF97" s="20"/>
      <c r="BG97" s="23"/>
      <c r="BH97" s="20"/>
      <c r="BI97" s="23"/>
      <c r="BJ97" s="20"/>
      <c r="BK97" s="23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134.2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3"/>
      <c r="P98" s="20"/>
      <c r="Q98" s="20"/>
      <c r="R98" s="20"/>
      <c r="S98" s="20"/>
      <c r="T98" s="20"/>
      <c r="U98" s="23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3"/>
      <c r="AJ98" s="20"/>
      <c r="AK98" s="21"/>
      <c r="AL98" s="196"/>
      <c r="AM98" s="20"/>
      <c r="AN98" s="20"/>
      <c r="AO98" s="21"/>
      <c r="AP98" s="21"/>
      <c r="AQ98" s="21"/>
      <c r="AR98" s="21"/>
      <c r="AS98" s="21"/>
      <c r="AT98" s="196"/>
      <c r="AU98" s="20"/>
      <c r="AV98" s="21"/>
      <c r="AW98" s="21"/>
      <c r="AX98" s="21"/>
      <c r="AY98" s="21"/>
      <c r="AZ98" s="21"/>
      <c r="BA98" s="21"/>
      <c r="BB98" s="21"/>
      <c r="BC98" s="21"/>
      <c r="BD98" s="196"/>
      <c r="BE98" s="23"/>
      <c r="BF98" s="20"/>
      <c r="BG98" s="23"/>
      <c r="BH98" s="20"/>
      <c r="BI98" s="23"/>
      <c r="BJ98" s="20"/>
      <c r="BK98" s="23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34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3"/>
      <c r="P99" s="20"/>
      <c r="Q99" s="23"/>
      <c r="R99" s="23"/>
      <c r="S99" s="23"/>
      <c r="T99" s="23"/>
      <c r="U99" s="23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3"/>
      <c r="AJ99" s="20"/>
      <c r="AK99" s="21"/>
      <c r="AL99" s="196"/>
      <c r="AM99" s="20"/>
      <c r="AN99" s="20"/>
      <c r="AO99" s="21"/>
      <c r="AP99" s="21"/>
      <c r="AQ99" s="21"/>
      <c r="AR99" s="21"/>
      <c r="AS99" s="21"/>
      <c r="AT99" s="196"/>
      <c r="AU99" s="20"/>
      <c r="AV99" s="21"/>
      <c r="AW99" s="21"/>
      <c r="AX99" s="21"/>
      <c r="AY99" s="21"/>
      <c r="AZ99" s="21"/>
      <c r="BA99" s="21"/>
      <c r="BB99" s="21"/>
      <c r="BC99" s="21"/>
      <c r="BD99" s="196"/>
      <c r="BE99" s="23"/>
      <c r="BF99" s="20"/>
      <c r="BG99" s="23"/>
      <c r="BH99" s="20"/>
      <c r="BI99" s="23"/>
      <c r="BJ99" s="20"/>
      <c r="BK99" s="23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409.6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3"/>
      <c r="P100" s="23"/>
      <c r="Q100" s="23"/>
      <c r="R100" s="23"/>
      <c r="S100" s="23"/>
      <c r="T100" s="23"/>
      <c r="U100" s="23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3"/>
      <c r="AJ100" s="23"/>
      <c r="AK100" s="21"/>
      <c r="AL100" s="196"/>
      <c r="AM100" s="23"/>
      <c r="AN100" s="23"/>
      <c r="AO100" s="21"/>
      <c r="AP100" s="21"/>
      <c r="AQ100" s="21"/>
      <c r="AR100" s="21"/>
      <c r="AS100" s="21"/>
      <c r="AT100" s="196"/>
      <c r="AU100" s="23"/>
      <c r="AV100" s="21"/>
      <c r="AW100" s="21"/>
      <c r="AX100" s="21"/>
      <c r="AY100" s="21"/>
      <c r="AZ100" s="21"/>
      <c r="BA100" s="21"/>
      <c r="BB100" s="21"/>
      <c r="BC100" s="21"/>
      <c r="BD100" s="196"/>
      <c r="BE100" s="23"/>
      <c r="BF100" s="23"/>
      <c r="BG100" s="20"/>
      <c r="BH100" s="20"/>
      <c r="BI100" s="23"/>
      <c r="BJ100" s="20"/>
      <c r="BK100" s="20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134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3"/>
      <c r="P101" s="23"/>
      <c r="Q101" s="23"/>
      <c r="R101" s="23"/>
      <c r="S101" s="23"/>
      <c r="T101" s="23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6"/>
      <c r="BE101" s="196"/>
      <c r="BF101" s="20"/>
      <c r="BG101" s="20"/>
      <c r="BH101" s="20"/>
      <c r="BI101" s="23"/>
      <c r="BJ101" s="20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134.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3"/>
      <c r="P102" s="23"/>
      <c r="Q102" s="23"/>
      <c r="R102" s="23"/>
      <c r="S102" s="23"/>
      <c r="T102" s="23"/>
      <c r="U102" s="23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6"/>
      <c r="BE102" s="196"/>
      <c r="BF102" s="20"/>
      <c r="BG102" s="20"/>
      <c r="BH102" s="20"/>
      <c r="BI102" s="23"/>
      <c r="BJ102" s="20"/>
      <c r="BK102" s="20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34.2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3"/>
      <c r="P103" s="20"/>
      <c r="Q103" s="20"/>
      <c r="R103" s="20"/>
      <c r="S103" s="20"/>
      <c r="T103" s="20"/>
      <c r="U103" s="23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196"/>
      <c r="BE103" s="196"/>
      <c r="BF103" s="20"/>
      <c r="BG103" s="20"/>
      <c r="BH103" s="20"/>
      <c r="BI103" s="23"/>
      <c r="BJ103" s="20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34.2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3"/>
      <c r="P104" s="23"/>
      <c r="Q104" s="23"/>
      <c r="R104" s="23"/>
      <c r="S104" s="23"/>
      <c r="T104" s="23"/>
      <c r="U104" s="23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196"/>
      <c r="BE104" s="196"/>
      <c r="BF104" s="20"/>
      <c r="BG104" s="20"/>
      <c r="BH104" s="20"/>
      <c r="BI104" s="23"/>
      <c r="BJ104" s="20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409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3"/>
      <c r="P105" s="23"/>
      <c r="Q105" s="23"/>
      <c r="R105" s="23"/>
      <c r="S105" s="23"/>
      <c r="T105" s="23"/>
      <c r="U105" s="23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0"/>
      <c r="AK105" s="23"/>
      <c r="AL105" s="20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6"/>
      <c r="BE105" s="23"/>
      <c r="BF105" s="23"/>
      <c r="BG105" s="20"/>
      <c r="BH105" s="20"/>
      <c r="BI105" s="23"/>
      <c r="BJ105" s="20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132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0"/>
      <c r="P106" s="20"/>
      <c r="Q106" s="23"/>
      <c r="R106" s="23"/>
      <c r="S106" s="23"/>
      <c r="T106" s="23"/>
      <c r="U106" s="23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196"/>
      <c r="BE106" s="196"/>
      <c r="BF106" s="20"/>
      <c r="BG106" s="20"/>
      <c r="BH106" s="20"/>
      <c r="BI106" s="23"/>
      <c r="BJ106" s="20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32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3"/>
      <c r="P107" s="23"/>
      <c r="Q107" s="23"/>
      <c r="R107" s="23"/>
      <c r="S107" s="23"/>
      <c r="T107" s="23"/>
      <c r="U107" s="23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196"/>
      <c r="BE107" s="196"/>
      <c r="BF107" s="20"/>
      <c r="BG107" s="20"/>
      <c r="BH107" s="20"/>
      <c r="BI107" s="23"/>
      <c r="BJ107" s="20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409.6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3"/>
      <c r="P108" s="23"/>
      <c r="Q108" s="23"/>
      <c r="R108" s="23"/>
      <c r="S108" s="23"/>
      <c r="T108" s="23"/>
      <c r="U108" s="23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6"/>
      <c r="BE108" s="23"/>
      <c r="BF108" s="23"/>
      <c r="BG108" s="20"/>
      <c r="BH108" s="20"/>
      <c r="BI108" s="23"/>
      <c r="BJ108" s="20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69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3"/>
      <c r="P109" s="23"/>
      <c r="Q109" s="23"/>
      <c r="R109" s="23"/>
      <c r="S109" s="23"/>
      <c r="T109" s="23"/>
      <c r="U109" s="23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6"/>
      <c r="BE109" s="196"/>
      <c r="BF109" s="20"/>
      <c r="BG109" s="20"/>
      <c r="BH109" s="20"/>
      <c r="BI109" s="23"/>
      <c r="BJ109" s="20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162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3"/>
      <c r="P110" s="23"/>
      <c r="Q110" s="23"/>
      <c r="R110" s="23"/>
      <c r="S110" s="23"/>
      <c r="T110" s="23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6"/>
      <c r="BE110" s="196"/>
      <c r="BF110" s="20"/>
      <c r="BG110" s="20"/>
      <c r="BH110" s="20"/>
      <c r="BI110" s="23"/>
      <c r="BJ110" s="20"/>
      <c r="BK110" s="23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162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3"/>
      <c r="P111" s="20"/>
      <c r="Q111" s="23"/>
      <c r="R111" s="23"/>
      <c r="S111" s="23"/>
      <c r="T111" s="23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6"/>
      <c r="BE111" s="196"/>
      <c r="BF111" s="20"/>
      <c r="BG111" s="20"/>
      <c r="BH111" s="20"/>
      <c r="BI111" s="23"/>
      <c r="BJ111" s="20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409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3"/>
      <c r="P112" s="23"/>
      <c r="Q112" s="23"/>
      <c r="R112" s="23"/>
      <c r="S112" s="23"/>
      <c r="T112" s="23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6"/>
      <c r="BE112" s="23"/>
      <c r="BF112" s="23"/>
      <c r="BG112" s="20"/>
      <c r="BH112" s="20"/>
      <c r="BI112" s="23"/>
      <c r="BJ112" s="20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54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3"/>
      <c r="P113" s="23"/>
      <c r="Q113" s="23"/>
      <c r="R113" s="23"/>
      <c r="S113" s="23"/>
      <c r="T113" s="23"/>
      <c r="U113" s="23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6"/>
      <c r="BE113" s="196"/>
      <c r="BF113" s="20"/>
      <c r="BG113" s="20"/>
      <c r="BH113" s="20"/>
      <c r="BI113" s="23"/>
      <c r="BJ113" s="20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86.7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3"/>
      <c r="P114" s="23"/>
      <c r="Q114" s="23"/>
      <c r="R114" s="23"/>
      <c r="S114" s="23"/>
      <c r="T114" s="23"/>
      <c r="U114" s="23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6"/>
      <c r="BE114" s="196"/>
      <c r="BF114" s="20"/>
      <c r="BG114" s="20"/>
      <c r="BH114" s="20"/>
      <c r="BI114" s="23"/>
      <c r="BJ114" s="20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77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3"/>
      <c r="P115" s="23"/>
      <c r="Q115" s="23"/>
      <c r="R115" s="23"/>
      <c r="S115" s="23"/>
      <c r="T115" s="23"/>
      <c r="U115" s="23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196"/>
      <c r="BE115" s="23"/>
      <c r="BF115" s="23"/>
      <c r="BG115" s="20"/>
      <c r="BH115" s="20"/>
      <c r="BI115" s="23"/>
      <c r="BJ115" s="20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77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3"/>
      <c r="P116" s="23"/>
      <c r="Q116" s="23"/>
      <c r="R116" s="23"/>
      <c r="S116" s="23"/>
      <c r="T116" s="23"/>
      <c r="U116" s="23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6"/>
      <c r="BE116" s="182"/>
      <c r="BF116" s="23"/>
      <c r="BG116" s="20"/>
      <c r="BH116" s="20"/>
      <c r="BI116" s="23"/>
      <c r="BJ116" s="20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244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3"/>
      <c r="P117" s="23"/>
      <c r="Q117" s="23"/>
      <c r="R117" s="23"/>
      <c r="S117" s="23"/>
      <c r="T117" s="23"/>
      <c r="U117" s="23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183"/>
      <c r="BE117" s="23"/>
      <c r="BF117" s="23"/>
      <c r="BG117" s="20"/>
      <c r="BH117" s="20"/>
      <c r="BI117" s="23"/>
      <c r="BJ117" s="20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244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3"/>
      <c r="P118" s="20"/>
      <c r="Q118" s="23"/>
      <c r="R118" s="23"/>
      <c r="S118" s="23"/>
      <c r="T118" s="23"/>
      <c r="U118" s="23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196"/>
      <c r="BE118" s="182"/>
      <c r="BF118" s="23"/>
      <c r="BG118" s="20"/>
      <c r="BH118" s="20"/>
      <c r="BI118" s="23"/>
      <c r="BJ118" s="20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231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3"/>
      <c r="P119" s="23"/>
      <c r="Q119" s="23"/>
      <c r="R119" s="23"/>
      <c r="S119" s="23"/>
      <c r="T119" s="23"/>
      <c r="U119" s="23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196"/>
      <c r="BE119" s="23"/>
      <c r="BF119" s="23"/>
      <c r="BG119" s="20"/>
      <c r="BH119" s="20"/>
      <c r="BI119" s="23"/>
      <c r="BJ119" s="20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231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0"/>
      <c r="P120" s="20"/>
      <c r="Q120" s="20"/>
      <c r="R120" s="21"/>
      <c r="S120" s="20"/>
      <c r="T120" s="21"/>
      <c r="U120" s="20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0"/>
      <c r="AQ120" s="20"/>
      <c r="AR120" s="20"/>
      <c r="AS120" s="21"/>
      <c r="AT120" s="21"/>
      <c r="AU120" s="21"/>
      <c r="AV120" s="21"/>
      <c r="AW120" s="21"/>
      <c r="AX120" s="21"/>
      <c r="AY120" s="21"/>
      <c r="AZ120" s="21"/>
      <c r="BA120" s="21"/>
      <c r="BB120" s="20"/>
      <c r="BC120" s="20"/>
      <c r="BD120" s="20"/>
      <c r="BE120" s="196"/>
      <c r="BF120" s="20"/>
      <c r="BG120" s="20"/>
      <c r="BH120" s="20"/>
      <c r="BI120" s="23"/>
      <c r="BJ120" s="20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59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0"/>
      <c r="P121" s="20"/>
      <c r="Q121" s="20"/>
      <c r="R121" s="21"/>
      <c r="S121" s="20"/>
      <c r="T121" s="21"/>
      <c r="U121" s="20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6"/>
      <c r="BE121" s="196"/>
      <c r="BF121" s="20"/>
      <c r="BG121" s="20"/>
      <c r="BH121" s="20"/>
      <c r="BI121" s="23"/>
      <c r="BJ121" s="20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59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6"/>
      <c r="BE122" s="196"/>
      <c r="BF122" s="20"/>
      <c r="BG122" s="20"/>
      <c r="BH122" s="20"/>
      <c r="BI122" s="23"/>
      <c r="BJ122" s="20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408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0"/>
      <c r="AK123" s="21"/>
      <c r="AL123" s="196"/>
      <c r="AM123" s="21"/>
      <c r="AN123" s="20"/>
      <c r="AO123" s="21"/>
      <c r="AP123" s="20"/>
      <c r="AQ123" s="21"/>
      <c r="AR123" s="21"/>
      <c r="AS123" s="21"/>
      <c r="AT123" s="196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6"/>
      <c r="BE123" s="21"/>
      <c r="BF123" s="20"/>
      <c r="BG123" s="20"/>
      <c r="BH123" s="20"/>
      <c r="BI123" s="23"/>
      <c r="BJ123" s="20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38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0"/>
      <c r="P124" s="20"/>
      <c r="Q124" s="21"/>
      <c r="R124" s="21"/>
      <c r="S124" s="21"/>
      <c r="T124" s="21"/>
      <c r="U124" s="20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18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6"/>
      <c r="BE124" s="196"/>
      <c r="BF124" s="20"/>
      <c r="BG124" s="20"/>
      <c r="BH124" s="20"/>
      <c r="BI124" s="23"/>
      <c r="BJ124" s="20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38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18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196"/>
      <c r="BE125" s="196"/>
      <c r="BF125" s="20"/>
      <c r="BG125" s="20"/>
      <c r="BH125" s="20"/>
      <c r="BI125" s="23"/>
      <c r="BJ125" s="20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138.7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18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196"/>
      <c r="BE126" s="196"/>
      <c r="BF126" s="20"/>
      <c r="BG126" s="20"/>
      <c r="BH126" s="20"/>
      <c r="BI126" s="23"/>
      <c r="BJ126" s="20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138.7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18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6"/>
      <c r="BE127" s="196"/>
      <c r="BF127" s="20"/>
      <c r="BG127" s="20"/>
      <c r="BH127" s="20"/>
      <c r="BI127" s="23"/>
      <c r="BJ127" s="20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38.7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18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196"/>
      <c r="BE128" s="196"/>
      <c r="BF128" s="20"/>
      <c r="BG128" s="20"/>
      <c r="BH128" s="20"/>
      <c r="BI128" s="23"/>
      <c r="BJ128" s="20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282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1"/>
      <c r="AJ129" s="20"/>
      <c r="AK129" s="21"/>
      <c r="AL129" s="196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0"/>
      <c r="BC129" s="20"/>
      <c r="BD129" s="20"/>
      <c r="BE129" s="23"/>
      <c r="BF129" s="23"/>
      <c r="BG129" s="20"/>
      <c r="BH129" s="20"/>
      <c r="BI129" s="21"/>
      <c r="BJ129" s="20"/>
      <c r="BK129" s="23"/>
      <c r="BL129" s="23"/>
      <c r="BM129" s="21"/>
      <c r="BN129" s="21"/>
      <c r="BO129" s="24"/>
      <c r="BP129" s="21"/>
      <c r="BQ129" s="21"/>
      <c r="BR129" s="23"/>
      <c r="BS129" s="23"/>
      <c r="BT129" s="24"/>
      <c r="BU129" s="25"/>
    </row>
    <row r="130" spans="1:73" s="22" customFormat="1" ht="137.2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196"/>
      <c r="BE130" s="23"/>
      <c r="BF130" s="23"/>
      <c r="BG130" s="20"/>
      <c r="BH130" s="20"/>
      <c r="BI130" s="23"/>
      <c r="BJ130" s="20"/>
      <c r="BK130" s="23"/>
      <c r="BL130" s="23"/>
      <c r="BM130" s="21"/>
      <c r="BN130" s="21"/>
      <c r="BO130" s="24"/>
      <c r="BP130" s="21"/>
      <c r="BQ130" s="21"/>
      <c r="BR130" s="23"/>
      <c r="BS130" s="23"/>
      <c r="BT130" s="24"/>
      <c r="BU130" s="25"/>
    </row>
    <row r="131" spans="1:73" s="22" customFormat="1" ht="122.2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196"/>
      <c r="BE131" s="23"/>
      <c r="BF131" s="23"/>
      <c r="BG131" s="20"/>
      <c r="BH131" s="20"/>
      <c r="BI131" s="23"/>
      <c r="BJ131" s="20"/>
      <c r="BK131" s="23"/>
      <c r="BL131" s="23"/>
      <c r="BM131" s="21"/>
      <c r="BN131" s="21"/>
      <c r="BO131" s="24"/>
      <c r="BP131" s="21"/>
      <c r="BQ131" s="21"/>
      <c r="BR131" s="23"/>
      <c r="BS131" s="23"/>
      <c r="BT131" s="24"/>
      <c r="BU131" s="25"/>
    </row>
    <row r="132" spans="1:73" s="22" customFormat="1" ht="122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195"/>
      <c r="N132" s="20"/>
      <c r="O132" s="20"/>
      <c r="P132" s="20"/>
      <c r="Q132" s="20"/>
      <c r="R132" s="20"/>
      <c r="S132" s="20"/>
      <c r="T132" s="20"/>
      <c r="U132" s="20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6"/>
      <c r="BE132" s="23"/>
      <c r="BF132" s="23"/>
      <c r="BG132" s="20"/>
      <c r="BH132" s="20"/>
      <c r="BI132" s="23"/>
      <c r="BJ132" s="20"/>
      <c r="BK132" s="23"/>
      <c r="BL132" s="23"/>
      <c r="BM132" s="21"/>
      <c r="BN132" s="21"/>
      <c r="BO132" s="24"/>
      <c r="BP132" s="21"/>
      <c r="BQ132" s="21"/>
      <c r="BR132" s="23"/>
      <c r="BS132" s="23"/>
      <c r="BT132" s="24"/>
      <c r="BU132" s="25"/>
    </row>
    <row r="133" spans="1:73" s="22" customFormat="1" ht="122.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6"/>
      <c r="BE133" s="23"/>
      <c r="BF133" s="23"/>
      <c r="BG133" s="20"/>
      <c r="BH133" s="20"/>
      <c r="BI133" s="23"/>
      <c r="BJ133" s="20"/>
      <c r="BK133" s="23"/>
      <c r="BL133" s="23"/>
      <c r="BM133" s="21"/>
      <c r="BN133" s="21"/>
      <c r="BO133" s="24"/>
      <c r="BP133" s="21"/>
      <c r="BQ133" s="21"/>
      <c r="BR133" s="23"/>
      <c r="BS133" s="23"/>
      <c r="BT133" s="24"/>
      <c r="BU133" s="25"/>
    </row>
    <row r="134" spans="1:73" s="22" customFormat="1" ht="184.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6"/>
      <c r="BE134" s="21"/>
      <c r="BF134" s="21"/>
      <c r="BG134" s="20"/>
      <c r="BH134" s="20"/>
      <c r="BI134" s="23"/>
      <c r="BJ134" s="20"/>
      <c r="BK134" s="23"/>
      <c r="BL134" s="23"/>
      <c r="BM134" s="21"/>
      <c r="BN134" s="21"/>
      <c r="BO134" s="24"/>
      <c r="BP134" s="21"/>
      <c r="BQ134" s="21"/>
      <c r="BR134" s="23"/>
      <c r="BS134" s="23"/>
      <c r="BT134" s="24"/>
      <c r="BU134" s="25"/>
    </row>
    <row r="135" spans="1:73" s="22" customFormat="1" ht="184.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6"/>
      <c r="BE135" s="23"/>
      <c r="BF135" s="23"/>
      <c r="BG135" s="20"/>
      <c r="BH135" s="20"/>
      <c r="BI135" s="23"/>
      <c r="BJ135" s="20"/>
      <c r="BK135" s="23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409.6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3"/>
      <c r="P136" s="23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6"/>
      <c r="BE136" s="23"/>
      <c r="BF136" s="23"/>
      <c r="BG136" s="20"/>
      <c r="BH136" s="20"/>
      <c r="BI136" s="23"/>
      <c r="BJ136" s="20"/>
      <c r="BK136" s="20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204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0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6"/>
      <c r="BE137" s="20"/>
      <c r="BF137" s="20"/>
      <c r="BG137" s="20"/>
      <c r="BH137" s="20"/>
      <c r="BI137" s="23"/>
      <c r="BJ137" s="20"/>
      <c r="BK137" s="20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201.7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3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181"/>
      <c r="AM138" s="21"/>
      <c r="AN138" s="21"/>
      <c r="AO138" s="21"/>
      <c r="AP138" s="21"/>
      <c r="AQ138" s="21"/>
      <c r="AR138" s="21"/>
      <c r="AS138" s="21"/>
      <c r="AT138" s="181"/>
      <c r="AU138" s="21"/>
      <c r="AV138" s="181"/>
      <c r="AW138" s="21"/>
      <c r="AX138" s="21"/>
      <c r="AY138" s="21"/>
      <c r="AZ138" s="21"/>
      <c r="BA138" s="21"/>
      <c r="BB138" s="21"/>
      <c r="BC138" s="21"/>
      <c r="BD138" s="196"/>
      <c r="BE138" s="23"/>
      <c r="BF138" s="23"/>
      <c r="BG138" s="20"/>
      <c r="BH138" s="20"/>
      <c r="BI138" s="23"/>
      <c r="BJ138" s="20"/>
      <c r="BK138" s="20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409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1"/>
      <c r="AJ139" s="21"/>
      <c r="AK139" s="21"/>
      <c r="AL139" s="196"/>
      <c r="AM139" s="21"/>
      <c r="AN139" s="20"/>
      <c r="AO139" s="21"/>
      <c r="AP139" s="21"/>
      <c r="AQ139" s="21"/>
      <c r="AR139" s="21"/>
      <c r="AS139" s="21"/>
      <c r="AT139" s="196"/>
      <c r="AU139" s="21"/>
      <c r="AV139" s="181"/>
      <c r="AW139" s="21"/>
      <c r="AX139" s="21"/>
      <c r="AY139" s="21"/>
      <c r="AZ139" s="21"/>
      <c r="BA139" s="21"/>
      <c r="BB139" s="21"/>
      <c r="BC139" s="21"/>
      <c r="BD139" s="196"/>
      <c r="BE139" s="21"/>
      <c r="BF139" s="21"/>
      <c r="BG139" s="20"/>
      <c r="BH139" s="20"/>
      <c r="BI139" s="23"/>
      <c r="BJ139" s="20"/>
      <c r="BK139" s="20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152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181"/>
      <c r="AM140" s="21"/>
      <c r="AN140" s="21"/>
      <c r="AO140" s="21"/>
      <c r="AP140" s="21"/>
      <c r="AQ140" s="21"/>
      <c r="AR140" s="21"/>
      <c r="AS140" s="21"/>
      <c r="AT140" s="181"/>
      <c r="AU140" s="21"/>
      <c r="AV140" s="181"/>
      <c r="AW140" s="21"/>
      <c r="AX140" s="21"/>
      <c r="AY140" s="21"/>
      <c r="AZ140" s="21"/>
      <c r="BA140" s="21"/>
      <c r="BB140" s="21"/>
      <c r="BC140" s="21"/>
      <c r="BD140" s="196"/>
      <c r="BE140" s="182"/>
      <c r="BF140" s="23"/>
      <c r="BG140" s="20"/>
      <c r="BH140" s="20"/>
      <c r="BI140" s="23"/>
      <c r="BJ140" s="20"/>
      <c r="BK140" s="20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152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181"/>
      <c r="AM141" s="21"/>
      <c r="AN141" s="21"/>
      <c r="AO141" s="21"/>
      <c r="AP141" s="21"/>
      <c r="AQ141" s="21"/>
      <c r="AR141" s="21"/>
      <c r="AS141" s="21"/>
      <c r="AT141" s="181"/>
      <c r="AU141" s="21"/>
      <c r="AV141" s="181"/>
      <c r="AW141" s="21"/>
      <c r="AX141" s="21"/>
      <c r="AY141" s="21"/>
      <c r="AZ141" s="21"/>
      <c r="BA141" s="21"/>
      <c r="BB141" s="21"/>
      <c r="BC141" s="21"/>
      <c r="BD141" s="196"/>
      <c r="BE141" s="182"/>
      <c r="BF141" s="23"/>
      <c r="BG141" s="20"/>
      <c r="BH141" s="20"/>
      <c r="BI141" s="23"/>
      <c r="BJ141" s="20"/>
      <c r="BK141" s="20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152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181"/>
      <c r="AM142" s="21"/>
      <c r="AN142" s="21"/>
      <c r="AO142" s="21"/>
      <c r="AP142" s="21"/>
      <c r="AQ142" s="21"/>
      <c r="AR142" s="21"/>
      <c r="AS142" s="21"/>
      <c r="AT142" s="181"/>
      <c r="AU142" s="21"/>
      <c r="AV142" s="181"/>
      <c r="AW142" s="21"/>
      <c r="AX142" s="21"/>
      <c r="AY142" s="21"/>
      <c r="AZ142" s="21"/>
      <c r="BA142" s="21"/>
      <c r="BB142" s="21"/>
      <c r="BC142" s="21"/>
      <c r="BD142" s="196"/>
      <c r="BE142" s="182"/>
      <c r="BF142" s="23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152.2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181"/>
      <c r="AM143" s="21"/>
      <c r="AN143" s="21"/>
      <c r="AO143" s="21"/>
      <c r="AP143" s="21"/>
      <c r="AQ143" s="21"/>
      <c r="AR143" s="21"/>
      <c r="AS143" s="21"/>
      <c r="AT143" s="181"/>
      <c r="AU143" s="21"/>
      <c r="AV143" s="181"/>
      <c r="AW143" s="21"/>
      <c r="AX143" s="21"/>
      <c r="AY143" s="21"/>
      <c r="AZ143" s="21"/>
      <c r="BA143" s="21"/>
      <c r="BB143" s="21"/>
      <c r="BC143" s="21"/>
      <c r="BD143" s="196"/>
      <c r="BE143" s="182"/>
      <c r="BF143" s="23"/>
      <c r="BG143" s="20"/>
      <c r="BH143" s="20"/>
      <c r="BI143" s="23"/>
      <c r="BJ143" s="20"/>
      <c r="BK143" s="20"/>
      <c r="BL143" s="23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152.2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181"/>
      <c r="AM144" s="21"/>
      <c r="AN144" s="21"/>
      <c r="AO144" s="21"/>
      <c r="AP144" s="21"/>
      <c r="AQ144" s="21"/>
      <c r="AR144" s="21"/>
      <c r="AS144" s="21"/>
      <c r="AT144" s="181"/>
      <c r="AU144" s="21"/>
      <c r="AV144" s="181"/>
      <c r="AW144" s="21"/>
      <c r="AX144" s="21"/>
      <c r="AY144" s="21"/>
      <c r="AZ144" s="21"/>
      <c r="BA144" s="21"/>
      <c r="BB144" s="21"/>
      <c r="BC144" s="21"/>
      <c r="BD144" s="196"/>
      <c r="BE144" s="182"/>
      <c r="BF144" s="23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409.6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1"/>
      <c r="AJ145" s="21"/>
      <c r="AK145" s="21"/>
      <c r="AL145" s="196"/>
      <c r="AM145" s="21"/>
      <c r="AN145" s="21"/>
      <c r="AO145" s="21"/>
      <c r="AP145" s="21"/>
      <c r="AQ145" s="21"/>
      <c r="AR145" s="21"/>
      <c r="AS145" s="21"/>
      <c r="AT145" s="196"/>
      <c r="AU145" s="21"/>
      <c r="AV145" s="196"/>
      <c r="AW145" s="23"/>
      <c r="AX145" s="21"/>
      <c r="AY145" s="21"/>
      <c r="AZ145" s="21"/>
      <c r="BA145" s="21"/>
      <c r="BB145" s="21"/>
      <c r="BC145" s="21"/>
      <c r="BD145" s="196"/>
      <c r="BE145" s="21"/>
      <c r="BF145" s="21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152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3"/>
      <c r="AJ146" s="20"/>
      <c r="AK146" s="21"/>
      <c r="AL146" s="196"/>
      <c r="AM146" s="23"/>
      <c r="AN146" s="20"/>
      <c r="AO146" s="21"/>
      <c r="AP146" s="21"/>
      <c r="AQ146" s="21"/>
      <c r="AR146" s="21"/>
      <c r="AS146" s="21"/>
      <c r="AT146" s="196"/>
      <c r="AU146" s="23"/>
      <c r="AV146" s="196"/>
      <c r="AW146" s="23"/>
      <c r="AX146" s="21"/>
      <c r="AY146" s="21"/>
      <c r="AZ146" s="21"/>
      <c r="BA146" s="21"/>
      <c r="BB146" s="21"/>
      <c r="BC146" s="21"/>
      <c r="BD146" s="196"/>
      <c r="BE146" s="23"/>
      <c r="BF146" s="23"/>
      <c r="BG146" s="20"/>
      <c r="BH146" s="20"/>
      <c r="BI146" s="23"/>
      <c r="BJ146" s="20"/>
      <c r="BK146" s="20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152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3"/>
      <c r="AJ147" s="20"/>
      <c r="AK147" s="21"/>
      <c r="AL147" s="196"/>
      <c r="AM147" s="23"/>
      <c r="AN147" s="20"/>
      <c r="AO147" s="21"/>
      <c r="AP147" s="21"/>
      <c r="AQ147" s="21"/>
      <c r="AR147" s="21"/>
      <c r="AS147" s="21"/>
      <c r="AT147" s="196"/>
      <c r="AU147" s="23"/>
      <c r="AV147" s="196"/>
      <c r="AW147" s="23"/>
      <c r="AX147" s="21"/>
      <c r="AY147" s="21"/>
      <c r="AZ147" s="21"/>
      <c r="BA147" s="21"/>
      <c r="BB147" s="21"/>
      <c r="BC147" s="21"/>
      <c r="BD147" s="196"/>
      <c r="BE147" s="23"/>
      <c r="BF147" s="23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152.2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3"/>
      <c r="AJ148" s="20"/>
      <c r="AK148" s="21"/>
      <c r="AL148" s="196"/>
      <c r="AM148" s="23"/>
      <c r="AN148" s="20"/>
      <c r="AO148" s="21"/>
      <c r="AP148" s="21"/>
      <c r="AQ148" s="21"/>
      <c r="AR148" s="21"/>
      <c r="AS148" s="21"/>
      <c r="AT148" s="196"/>
      <c r="AU148" s="23"/>
      <c r="AV148" s="196"/>
      <c r="AW148" s="23"/>
      <c r="AX148" s="21"/>
      <c r="AY148" s="21"/>
      <c r="AZ148" s="21"/>
      <c r="BA148" s="21"/>
      <c r="BB148" s="21"/>
      <c r="BC148" s="21"/>
      <c r="BD148" s="196"/>
      <c r="BE148" s="23"/>
      <c r="BF148" s="23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152.2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3"/>
      <c r="AJ149" s="20"/>
      <c r="AK149" s="21"/>
      <c r="AL149" s="196"/>
      <c r="AM149" s="23"/>
      <c r="AN149" s="20"/>
      <c r="AO149" s="21"/>
      <c r="AP149" s="21"/>
      <c r="AQ149" s="21"/>
      <c r="AR149" s="21"/>
      <c r="AS149" s="21"/>
      <c r="AT149" s="196"/>
      <c r="AU149" s="23"/>
      <c r="AV149" s="196"/>
      <c r="AW149" s="23"/>
      <c r="AX149" s="21"/>
      <c r="AY149" s="21"/>
      <c r="AZ149" s="21"/>
      <c r="BA149" s="21"/>
      <c r="BB149" s="21"/>
      <c r="BC149" s="21"/>
      <c r="BD149" s="196"/>
      <c r="BE149" s="23"/>
      <c r="BF149" s="23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349.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0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3"/>
      <c r="AJ150" s="23"/>
      <c r="AK150" s="21"/>
      <c r="AL150" s="196"/>
      <c r="AM150" s="20"/>
      <c r="AN150" s="20"/>
      <c r="AO150" s="21"/>
      <c r="AP150" s="21"/>
      <c r="AQ150" s="21"/>
      <c r="AR150" s="21"/>
      <c r="AS150" s="21"/>
      <c r="AT150" s="196"/>
      <c r="AU150" s="23"/>
      <c r="AV150" s="196"/>
      <c r="AW150" s="20"/>
      <c r="AX150" s="21"/>
      <c r="AY150" s="21"/>
      <c r="AZ150" s="21"/>
      <c r="BA150" s="21"/>
      <c r="BB150" s="21"/>
      <c r="BC150" s="21"/>
      <c r="BD150" s="196"/>
      <c r="BE150" s="23"/>
      <c r="BF150" s="23"/>
      <c r="BG150" s="20"/>
      <c r="BH150" s="20"/>
      <c r="BI150" s="23"/>
      <c r="BJ150" s="20"/>
      <c r="BK150" s="20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237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0"/>
      <c r="P151" s="20"/>
      <c r="Q151" s="23"/>
      <c r="R151" s="23"/>
      <c r="S151" s="20"/>
      <c r="T151" s="23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6"/>
      <c r="BE151" s="182"/>
      <c r="BF151" s="23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409.6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3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0"/>
      <c r="BC152" s="20"/>
      <c r="BD152" s="196"/>
      <c r="BE152" s="23"/>
      <c r="BF152" s="23"/>
      <c r="BG152" s="20"/>
      <c r="BH152" s="20"/>
      <c r="BI152" s="23"/>
      <c r="BJ152" s="20"/>
      <c r="BK152" s="20"/>
      <c r="BL152" s="23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180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6"/>
      <c r="BE153" s="21"/>
      <c r="BF153" s="21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180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6"/>
      <c r="BE154" s="182"/>
      <c r="BF154" s="23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180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6"/>
      <c r="BE155" s="21"/>
      <c r="BF155" s="20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180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6"/>
      <c r="BE156" s="182"/>
      <c r="BF156" s="23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409.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6"/>
      <c r="BE157" s="21"/>
      <c r="BF157" s="21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144.7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6"/>
      <c r="BE158" s="182"/>
      <c r="BF158" s="23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336.7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0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6"/>
      <c r="BE159" s="182"/>
      <c r="BF159" s="23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22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0"/>
      <c r="BC160" s="20"/>
      <c r="BD160" s="20"/>
      <c r="BE160" s="182"/>
      <c r="BF160" s="23"/>
      <c r="BG160" s="20"/>
      <c r="BH160" s="20"/>
      <c r="BI160" s="23"/>
      <c r="BJ160" s="20"/>
      <c r="BK160" s="20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22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6"/>
      <c r="BE161" s="182"/>
      <c r="BF161" s="23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229.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6"/>
      <c r="BE162" s="21"/>
      <c r="BF162" s="21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152.2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181"/>
      <c r="AM163" s="21"/>
      <c r="AN163" s="21"/>
      <c r="AO163" s="21"/>
      <c r="AP163" s="21"/>
      <c r="AQ163" s="21"/>
      <c r="AR163" s="21"/>
      <c r="AS163" s="21"/>
      <c r="AT163" s="18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6"/>
      <c r="BE163" s="182"/>
      <c r="BF163" s="23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249.7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3"/>
      <c r="AJ164" s="23"/>
      <c r="AK164" s="21"/>
      <c r="AL164" s="196"/>
      <c r="AM164" s="23"/>
      <c r="AN164" s="20"/>
      <c r="AO164" s="21"/>
      <c r="AP164" s="21"/>
      <c r="AQ164" s="21"/>
      <c r="AR164" s="21"/>
      <c r="AS164" s="21"/>
      <c r="AT164" s="196"/>
      <c r="AU164" s="23"/>
      <c r="AV164" s="21"/>
      <c r="AW164" s="21"/>
      <c r="AX164" s="21"/>
      <c r="AY164" s="21"/>
      <c r="AZ164" s="21"/>
      <c r="BA164" s="21"/>
      <c r="BB164" s="21"/>
      <c r="BC164" s="21"/>
      <c r="BD164" s="196"/>
      <c r="BE164" s="21"/>
      <c r="BF164" s="21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249.7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3"/>
      <c r="AJ165" s="23"/>
      <c r="AK165" s="21"/>
      <c r="AL165" s="196"/>
      <c r="AM165" s="23"/>
      <c r="AN165" s="20"/>
      <c r="AO165" s="21"/>
      <c r="AP165" s="21"/>
      <c r="AQ165" s="21"/>
      <c r="AR165" s="21"/>
      <c r="AS165" s="21"/>
      <c r="AT165" s="196"/>
      <c r="AU165" s="23"/>
      <c r="AV165" s="21"/>
      <c r="AW165" s="21"/>
      <c r="AX165" s="21"/>
      <c r="AY165" s="21"/>
      <c r="AZ165" s="21"/>
      <c r="BA165" s="21"/>
      <c r="BB165" s="21"/>
      <c r="BC165" s="21"/>
      <c r="BD165" s="196"/>
      <c r="BE165" s="182"/>
      <c r="BF165" s="23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234.7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6"/>
      <c r="BE166" s="21"/>
      <c r="BF166" s="21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147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6"/>
      <c r="BE167" s="182"/>
      <c r="BF167" s="23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409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6"/>
      <c r="BE168" s="21"/>
      <c r="BF168" s="21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52.2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6"/>
      <c r="BE169" s="182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409.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6"/>
      <c r="BE170" s="21"/>
      <c r="BF170" s="21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144.7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6"/>
      <c r="BE171" s="182"/>
      <c r="BF171" s="23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141.7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6"/>
      <c r="BE172" s="21"/>
      <c r="BF172" s="20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41.7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6"/>
      <c r="BE173" s="182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201.7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0"/>
      <c r="BC174" s="20"/>
      <c r="BD174" s="196"/>
      <c r="BE174" s="21"/>
      <c r="BF174" s="21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24.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6"/>
      <c r="BE175" s="182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24.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6"/>
      <c r="BE176" s="182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59.7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6"/>
      <c r="BE177" s="21"/>
      <c r="BF177" s="21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59.7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6"/>
      <c r="BE178" s="182"/>
      <c r="BF178" s="23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409.6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6"/>
      <c r="BE179" s="21"/>
      <c r="BF179" s="21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41.7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6"/>
      <c r="BE180" s="182"/>
      <c r="BF180" s="23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237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6"/>
      <c r="BE181" s="21"/>
      <c r="BF181" s="21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74.7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6"/>
      <c r="BE182" s="182"/>
      <c r="BF182" s="20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59.7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0"/>
      <c r="BC183" s="20"/>
      <c r="BD183" s="196"/>
      <c r="BE183" s="21"/>
      <c r="BF183" s="21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59.7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6"/>
      <c r="BE184" s="182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159.7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6"/>
      <c r="BE185" s="182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249.7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3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6"/>
      <c r="BE186" s="23"/>
      <c r="BF186" s="23"/>
      <c r="BG186" s="20"/>
      <c r="BH186" s="20"/>
      <c r="BI186" s="23"/>
      <c r="BJ186" s="20"/>
      <c r="BK186" s="23"/>
      <c r="BL186" s="20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227.2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0"/>
      <c r="AQ187" s="23"/>
      <c r="AR187" s="20"/>
      <c r="AS187" s="21"/>
      <c r="AT187" s="21"/>
      <c r="AU187" s="21"/>
      <c r="AV187" s="21"/>
      <c r="AW187" s="21"/>
      <c r="AX187" s="21"/>
      <c r="AY187" s="21"/>
      <c r="AZ187" s="21"/>
      <c r="BA187" s="21"/>
      <c r="BB187" s="20"/>
      <c r="BC187" s="21"/>
      <c r="BD187" s="196"/>
      <c r="BE187" s="21"/>
      <c r="BF187" s="21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50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0"/>
      <c r="P188" s="20"/>
      <c r="Q188" s="20"/>
      <c r="R188" s="20"/>
      <c r="S188" s="20"/>
      <c r="T188" s="20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0"/>
      <c r="AQ188" s="23"/>
      <c r="AR188" s="20"/>
      <c r="AS188" s="21"/>
      <c r="AT188" s="21"/>
      <c r="AU188" s="21"/>
      <c r="AV188" s="21"/>
      <c r="AW188" s="21"/>
      <c r="AX188" s="21"/>
      <c r="AY188" s="21"/>
      <c r="AZ188" s="21"/>
      <c r="BA188" s="21"/>
      <c r="BB188" s="20"/>
      <c r="BC188" s="20"/>
      <c r="BD188" s="196"/>
      <c r="BE188" s="182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42.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0"/>
      <c r="AQ189" s="23"/>
      <c r="AR189" s="20"/>
      <c r="AS189" s="21"/>
      <c r="AT189" s="21"/>
      <c r="AU189" s="21"/>
      <c r="AV189" s="21"/>
      <c r="AW189" s="21"/>
      <c r="AX189" s="21"/>
      <c r="AY189" s="21"/>
      <c r="AZ189" s="21"/>
      <c r="BA189" s="21"/>
      <c r="BB189" s="20"/>
      <c r="BC189" s="20"/>
      <c r="BD189" s="196"/>
      <c r="BE189" s="182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59.7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196"/>
      <c r="AU190" s="20"/>
      <c r="AV190" s="21"/>
      <c r="AW190" s="21"/>
      <c r="AX190" s="21"/>
      <c r="AY190" s="21"/>
      <c r="AZ190" s="21"/>
      <c r="BA190" s="21"/>
      <c r="BB190" s="21"/>
      <c r="BC190" s="21"/>
      <c r="BD190" s="196"/>
      <c r="BE190" s="182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59.7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1"/>
      <c r="N191" s="20"/>
      <c r="O191" s="20"/>
      <c r="P191" s="20"/>
      <c r="Q191" s="20"/>
      <c r="R191" s="20"/>
      <c r="S191" s="20"/>
      <c r="T191" s="20"/>
      <c r="U191" s="20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6"/>
      <c r="BE191" s="182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59.7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2"/>
      <c r="N192" s="20"/>
      <c r="O192" s="20"/>
      <c r="P192" s="20"/>
      <c r="Q192" s="20"/>
      <c r="R192" s="20"/>
      <c r="S192" s="20"/>
      <c r="T192" s="20"/>
      <c r="U192" s="20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6"/>
      <c r="BE192" s="182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409.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6"/>
      <c r="BE193" s="21"/>
      <c r="BF193" s="21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56.7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6"/>
      <c r="BE194" s="182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409.6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6"/>
      <c r="BE195" s="21"/>
      <c r="BF195" s="21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52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6"/>
      <c r="BE196" s="182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209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6"/>
      <c r="BE197" s="21"/>
      <c r="BF197" s="21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209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181"/>
      <c r="AM198" s="21"/>
      <c r="AN198" s="21"/>
      <c r="AO198" s="21"/>
      <c r="AP198" s="21"/>
      <c r="AQ198" s="21"/>
      <c r="AR198" s="21"/>
      <c r="AS198" s="21"/>
      <c r="AT198" s="18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6"/>
      <c r="BE198" s="182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89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0"/>
      <c r="AI199" s="23"/>
      <c r="AJ199" s="23"/>
      <c r="AK199" s="21"/>
      <c r="AL199" s="196"/>
      <c r="AM199" s="20"/>
      <c r="AN199" s="20"/>
      <c r="AO199" s="21"/>
      <c r="AP199" s="21"/>
      <c r="AQ199" s="21"/>
      <c r="AR199" s="21"/>
      <c r="AS199" s="21"/>
      <c r="AT199" s="196"/>
      <c r="AU199" s="23"/>
      <c r="AV199" s="21"/>
      <c r="AW199" s="21"/>
      <c r="AX199" s="21"/>
      <c r="AY199" s="21"/>
      <c r="AZ199" s="21"/>
      <c r="BA199" s="21"/>
      <c r="BB199" s="21"/>
      <c r="BC199" s="21"/>
      <c r="BD199" s="196"/>
      <c r="BE199" s="21"/>
      <c r="BF199" s="21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89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0"/>
      <c r="AI200" s="23"/>
      <c r="AJ200" s="23"/>
      <c r="AK200" s="21"/>
      <c r="AL200" s="196"/>
      <c r="AM200" s="20"/>
      <c r="AN200" s="20"/>
      <c r="AO200" s="21"/>
      <c r="AP200" s="21"/>
      <c r="AQ200" s="21"/>
      <c r="AR200" s="21"/>
      <c r="AS200" s="21"/>
      <c r="AT200" s="196"/>
      <c r="AU200" s="23"/>
      <c r="AV200" s="21"/>
      <c r="AW200" s="21"/>
      <c r="AX200" s="21"/>
      <c r="AY200" s="21"/>
      <c r="AZ200" s="21"/>
      <c r="BA200" s="21"/>
      <c r="BB200" s="21"/>
      <c r="BC200" s="21"/>
      <c r="BD200" s="196"/>
      <c r="BE200" s="23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204.7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6"/>
      <c r="BE201" s="21"/>
      <c r="BF201" s="21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47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6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52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0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6"/>
      <c r="BE203" s="182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92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196"/>
      <c r="O204" s="20"/>
      <c r="P204" s="20"/>
      <c r="Q204" s="20"/>
      <c r="R204" s="20"/>
      <c r="S204" s="20"/>
      <c r="T204" s="20"/>
      <c r="U204" s="20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6"/>
      <c r="BE204" s="182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92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196"/>
      <c r="O205" s="20"/>
      <c r="P205" s="20"/>
      <c r="Q205" s="20"/>
      <c r="R205" s="20"/>
      <c r="S205" s="20"/>
      <c r="T205" s="20"/>
      <c r="U205" s="20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6"/>
      <c r="BE205" s="182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409.6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0"/>
      <c r="AI206" s="21"/>
      <c r="AJ206" s="21"/>
      <c r="AK206" s="21"/>
      <c r="AL206" s="196"/>
      <c r="AM206" s="21"/>
      <c r="AN206" s="21"/>
      <c r="AO206" s="21"/>
      <c r="AP206" s="21"/>
      <c r="AQ206" s="21"/>
      <c r="AR206" s="21"/>
      <c r="AS206" s="21"/>
      <c r="AT206" s="196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6"/>
      <c r="BE206" s="21"/>
      <c r="BF206" s="21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92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6"/>
      <c r="BE207" s="182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92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6"/>
      <c r="BE208" s="182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92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6"/>
      <c r="BE209" s="182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92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6"/>
      <c r="BE210" s="182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92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6"/>
      <c r="BE211" s="21"/>
      <c r="BF211" s="21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92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6"/>
      <c r="BE212" s="182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92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196"/>
      <c r="O213" s="20"/>
      <c r="P213" s="20"/>
      <c r="Q213" s="20"/>
      <c r="R213" s="20"/>
      <c r="S213" s="20"/>
      <c r="T213" s="20"/>
      <c r="U213" s="20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6"/>
      <c r="BE213" s="182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92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6"/>
      <c r="BE214" s="21"/>
      <c r="BF214" s="20"/>
      <c r="BG214" s="20"/>
      <c r="BH214" s="20"/>
      <c r="BI214" s="23"/>
      <c r="BJ214" s="20"/>
      <c r="BK214" s="21"/>
      <c r="BL214" s="21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92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6"/>
      <c r="BE215" s="182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92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0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6"/>
      <c r="BE216" s="182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409.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0"/>
      <c r="AI217" s="21"/>
      <c r="AJ217" s="21"/>
      <c r="AK217" s="21"/>
      <c r="AL217" s="196"/>
      <c r="AM217" s="21"/>
      <c r="AN217" s="20"/>
      <c r="AO217" s="21"/>
      <c r="AP217" s="21"/>
      <c r="AQ217" s="21"/>
      <c r="AR217" s="21"/>
      <c r="AS217" s="21"/>
      <c r="AT217" s="196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6"/>
      <c r="BE217" s="21"/>
      <c r="BF217" s="21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92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6"/>
      <c r="BE218" s="182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92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6"/>
      <c r="BE219" s="182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92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6"/>
      <c r="BE220" s="182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92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6"/>
      <c r="BE221" s="182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92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196"/>
      <c r="O222" s="20"/>
      <c r="P222" s="20"/>
      <c r="Q222" s="20"/>
      <c r="R222" s="20"/>
      <c r="S222" s="20"/>
      <c r="T222" s="20"/>
      <c r="U222" s="20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6"/>
      <c r="BE222" s="182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92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196"/>
      <c r="O223" s="20"/>
      <c r="P223" s="20"/>
      <c r="Q223" s="20"/>
      <c r="R223" s="20"/>
      <c r="S223" s="20"/>
      <c r="T223" s="20"/>
      <c r="U223" s="20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6"/>
      <c r="BE223" s="182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92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196"/>
      <c r="AM224" s="21"/>
      <c r="AN224" s="20"/>
      <c r="AO224" s="21"/>
      <c r="AP224" s="21"/>
      <c r="AQ224" s="21"/>
      <c r="AR224" s="21"/>
      <c r="AS224" s="21"/>
      <c r="AT224" s="196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6"/>
      <c r="BE224" s="21"/>
      <c r="BF224" s="21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92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6"/>
      <c r="BE225" s="182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92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0"/>
      <c r="P226" s="20"/>
      <c r="Q226" s="20"/>
      <c r="R226" s="20"/>
      <c r="S226" s="20"/>
      <c r="T226" s="20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6"/>
      <c r="BE226" s="182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92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6"/>
      <c r="BE227" s="182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92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196"/>
      <c r="O228" s="20"/>
      <c r="P228" s="20"/>
      <c r="Q228" s="20"/>
      <c r="R228" s="20"/>
      <c r="S228" s="20"/>
      <c r="T228" s="20"/>
      <c r="U228" s="20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6"/>
      <c r="BE228" s="182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92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196"/>
      <c r="O229" s="20"/>
      <c r="P229" s="20"/>
      <c r="Q229" s="20"/>
      <c r="R229" s="20"/>
      <c r="S229" s="20"/>
      <c r="T229" s="20"/>
      <c r="U229" s="20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6"/>
      <c r="BE229" s="182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92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196"/>
      <c r="O230" s="20"/>
      <c r="P230" s="20"/>
      <c r="Q230" s="20"/>
      <c r="R230" s="20"/>
      <c r="S230" s="20"/>
      <c r="T230" s="20"/>
      <c r="U230" s="20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6"/>
      <c r="BE230" s="182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209.2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6"/>
      <c r="BE231" s="23"/>
      <c r="BF231" s="23"/>
      <c r="BG231" s="20"/>
      <c r="BH231" s="20"/>
      <c r="BI231" s="23"/>
      <c r="BJ231" s="20"/>
      <c r="BK231" s="23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62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0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6"/>
      <c r="BE232" s="23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51.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0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6"/>
      <c r="BE233" s="23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214.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3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6"/>
      <c r="BE234" s="23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409.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3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0"/>
      <c r="AI235" s="23"/>
      <c r="AJ235" s="20"/>
      <c r="AK235" s="21"/>
      <c r="AL235" s="196"/>
      <c r="AM235" s="23"/>
      <c r="AN235" s="20"/>
      <c r="AO235" s="21"/>
      <c r="AP235" s="21"/>
      <c r="AQ235" s="21"/>
      <c r="AR235" s="21"/>
      <c r="AS235" s="21"/>
      <c r="AT235" s="196"/>
      <c r="AU235" s="23"/>
      <c r="AV235" s="21"/>
      <c r="AW235" s="21"/>
      <c r="AX235" s="21"/>
      <c r="AY235" s="21"/>
      <c r="AZ235" s="21"/>
      <c r="BA235" s="21"/>
      <c r="BB235" s="21"/>
      <c r="BC235" s="21"/>
      <c r="BD235" s="196"/>
      <c r="BE235" s="23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26.7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3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6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26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3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196"/>
      <c r="BE237" s="182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26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66"/>
      <c r="M238" s="66"/>
      <c r="N238" s="66"/>
      <c r="O238" s="28"/>
      <c r="P238" s="66"/>
      <c r="Q238" s="66"/>
      <c r="R238" s="66"/>
      <c r="S238" s="66"/>
      <c r="T238" s="66"/>
      <c r="U238" s="28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6"/>
      <c r="BE238" s="182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26.7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3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6"/>
      <c r="BE239" s="182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239.2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3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6"/>
      <c r="BE240" s="23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54.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0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181"/>
      <c r="AM241" s="21"/>
      <c r="AN241" s="21"/>
      <c r="AO241" s="21"/>
      <c r="AP241" s="21"/>
      <c r="AQ241" s="21"/>
      <c r="AR241" s="21"/>
      <c r="AS241" s="21"/>
      <c r="AT241" s="18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6"/>
      <c r="BE241" s="182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219.7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0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0"/>
      <c r="AI242" s="23"/>
      <c r="AJ242" s="23"/>
      <c r="AK242" s="21"/>
      <c r="AL242" s="196"/>
      <c r="AM242" s="20"/>
      <c r="AN242" s="20"/>
      <c r="AO242" s="21"/>
      <c r="AP242" s="21"/>
      <c r="AQ242" s="21"/>
      <c r="AR242" s="21"/>
      <c r="AS242" s="21"/>
      <c r="AT242" s="196"/>
      <c r="AU242" s="23"/>
      <c r="AV242" s="21"/>
      <c r="AW242" s="21"/>
      <c r="AX242" s="21"/>
      <c r="AY242" s="21"/>
      <c r="AZ242" s="21"/>
      <c r="BA242" s="21"/>
      <c r="BB242" s="21"/>
      <c r="BC242" s="21"/>
      <c r="BD242" s="196"/>
      <c r="BE242" s="23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409.6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0"/>
      <c r="AI243" s="21"/>
      <c r="AJ243" s="21"/>
      <c r="AK243" s="21"/>
      <c r="AL243" s="196"/>
      <c r="AM243" s="21"/>
      <c r="AN243" s="21"/>
      <c r="AO243" s="21"/>
      <c r="AP243" s="21"/>
      <c r="AQ243" s="21"/>
      <c r="AR243" s="21"/>
      <c r="AS243" s="21"/>
      <c r="AT243" s="196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6"/>
      <c r="BE243" s="21"/>
      <c r="BF243" s="21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62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6"/>
      <c r="BE244" s="23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51.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6"/>
      <c r="BE245" s="182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36.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196"/>
      <c r="BE246" s="23"/>
      <c r="BF246" s="23"/>
      <c r="BG246" s="20"/>
      <c r="BH246" s="20"/>
      <c r="BI246" s="23"/>
      <c r="BJ246" s="20"/>
      <c r="BK246" s="23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49.2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6"/>
      <c r="BE247" s="182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211.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0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6"/>
      <c r="BE248" s="182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214.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196"/>
      <c r="O249" s="23"/>
      <c r="P249" s="20"/>
      <c r="Q249" s="23"/>
      <c r="R249" s="23"/>
      <c r="S249" s="23"/>
      <c r="T249" s="23"/>
      <c r="U249" s="23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6"/>
      <c r="BE249" s="182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89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3"/>
      <c r="P250" s="23"/>
      <c r="Q250" s="23"/>
      <c r="R250" s="23"/>
      <c r="S250" s="23"/>
      <c r="T250" s="23"/>
      <c r="U250" s="23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0"/>
      <c r="BC250" s="20"/>
      <c r="BD250" s="196"/>
      <c r="BE250" s="23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94.2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196"/>
      <c r="AU251" s="20"/>
      <c r="AV251" s="21"/>
      <c r="AW251" s="21"/>
      <c r="AX251" s="21"/>
      <c r="AY251" s="21"/>
      <c r="AZ251" s="21"/>
      <c r="BA251" s="21"/>
      <c r="BB251" s="21"/>
      <c r="BC251" s="21"/>
      <c r="BD251" s="196"/>
      <c r="BE251" s="182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94.2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3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196"/>
      <c r="AU252" s="20"/>
      <c r="AV252" s="21"/>
      <c r="AW252" s="21"/>
      <c r="AX252" s="21"/>
      <c r="AY252" s="21"/>
      <c r="AZ252" s="21"/>
      <c r="BA252" s="21"/>
      <c r="BB252" s="21"/>
      <c r="BC252" s="21"/>
      <c r="BD252" s="196"/>
      <c r="BE252" s="182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64.2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196"/>
      <c r="BE253" s="182"/>
      <c r="BF253" s="23"/>
      <c r="BG253" s="20"/>
      <c r="BH253" s="20"/>
      <c r="BI253" s="23"/>
      <c r="BJ253" s="20"/>
      <c r="BK253" s="21"/>
      <c r="BL253" s="20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94.2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196"/>
      <c r="AU254" s="20"/>
      <c r="AV254" s="21"/>
      <c r="AW254" s="21"/>
      <c r="AX254" s="21"/>
      <c r="AY254" s="21"/>
      <c r="AZ254" s="21"/>
      <c r="BA254" s="21"/>
      <c r="BB254" s="21"/>
      <c r="BC254" s="21"/>
      <c r="BD254" s="196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94.2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196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31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0"/>
      <c r="BC256" s="20"/>
      <c r="BD256" s="20"/>
      <c r="BE256" s="182"/>
      <c r="BF256" s="23"/>
      <c r="BG256" s="20"/>
      <c r="BH256" s="20"/>
      <c r="BI256" s="29"/>
      <c r="BJ256" s="20"/>
      <c r="BK256" s="29"/>
      <c r="BL256" s="20"/>
      <c r="BM256" s="20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231.7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196"/>
      <c r="BE257" s="182"/>
      <c r="BF257" s="23"/>
      <c r="BG257" s="20"/>
      <c r="BH257" s="20"/>
      <c r="BI257" s="29"/>
      <c r="BJ257" s="20"/>
      <c r="BK257" s="29"/>
      <c r="BL257" s="20"/>
      <c r="BM257" s="20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82.2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3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0"/>
      <c r="BC258" s="20"/>
      <c r="BD258" s="196"/>
      <c r="BE258" s="23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82.2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3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18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0"/>
      <c r="BC259" s="20"/>
      <c r="BD259" s="196"/>
      <c r="BE259" s="182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77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3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18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0"/>
      <c r="BC260" s="20"/>
      <c r="BD260" s="196"/>
      <c r="BE260" s="23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77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18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6"/>
      <c r="BE261" s="182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77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3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18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6"/>
      <c r="BE262" s="182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67.2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3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18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0"/>
      <c r="BC263" s="20"/>
      <c r="BD263" s="196"/>
      <c r="BE263" s="23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67.2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18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6"/>
      <c r="BE264" s="182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67.2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3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18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6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408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0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0"/>
      <c r="AI266" s="20"/>
      <c r="AJ266" s="20"/>
      <c r="AK266" s="21"/>
      <c r="AL266" s="196"/>
      <c r="AM266" s="20"/>
      <c r="AN266" s="20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6"/>
      <c r="BE266" s="23"/>
      <c r="BF266" s="20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238.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3"/>
      <c r="P267" s="23"/>
      <c r="Q267" s="23"/>
      <c r="R267" s="23"/>
      <c r="S267" s="23"/>
      <c r="T267" s="23"/>
      <c r="U267" s="23"/>
      <c r="V267" s="21"/>
      <c r="W267" s="21"/>
      <c r="X267" s="21"/>
      <c r="Y267" s="21"/>
      <c r="Z267" s="21"/>
      <c r="AA267" s="21"/>
      <c r="AB267" s="21"/>
      <c r="AC267" s="21"/>
      <c r="AD267" s="181"/>
      <c r="AE267" s="21"/>
      <c r="AF267" s="21"/>
      <c r="AG267" s="21"/>
      <c r="AH267" s="20"/>
      <c r="AI267" s="20"/>
      <c r="AJ267" s="20"/>
      <c r="AK267" s="21"/>
      <c r="AL267" s="196"/>
      <c r="AM267" s="20"/>
      <c r="AN267" s="20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6"/>
      <c r="BE267" s="23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53.7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0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181"/>
      <c r="AE268" s="21"/>
      <c r="AF268" s="21"/>
      <c r="AG268" s="21"/>
      <c r="AH268" s="20"/>
      <c r="AI268" s="20"/>
      <c r="AJ268" s="20"/>
      <c r="AK268" s="21"/>
      <c r="AL268" s="196"/>
      <c r="AM268" s="20"/>
      <c r="AN268" s="20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196"/>
      <c r="BE268" s="182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408.7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196"/>
      <c r="O269" s="20"/>
      <c r="P269" s="20"/>
      <c r="Q269" s="20"/>
      <c r="R269" s="20"/>
      <c r="S269" s="20"/>
      <c r="T269" s="20"/>
      <c r="U269" s="20"/>
      <c r="V269" s="21"/>
      <c r="W269" s="21"/>
      <c r="X269" s="21"/>
      <c r="Y269" s="21"/>
      <c r="Z269" s="21"/>
      <c r="AA269" s="21"/>
      <c r="AB269" s="21"/>
      <c r="AC269" s="21"/>
      <c r="AD269" s="181"/>
      <c r="AE269" s="21"/>
      <c r="AF269" s="21"/>
      <c r="AG269" s="21"/>
      <c r="AH269" s="21"/>
      <c r="AI269" s="21"/>
      <c r="AJ269" s="21"/>
      <c r="AK269" s="21"/>
      <c r="AL269" s="18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196"/>
      <c r="BE269" s="182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408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196"/>
      <c r="O270" s="23"/>
      <c r="P270" s="20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196"/>
      <c r="AE270" s="23"/>
      <c r="AF270" s="23"/>
      <c r="AG270" s="23"/>
      <c r="AH270" s="20"/>
      <c r="AI270" s="21"/>
      <c r="AJ270" s="21"/>
      <c r="AK270" s="21"/>
      <c r="AL270" s="196"/>
      <c r="AM270" s="20"/>
      <c r="AN270" s="20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6"/>
      <c r="BE270" s="182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408.7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3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0"/>
      <c r="BC271" s="20"/>
      <c r="BD271" s="196"/>
      <c r="BE271" s="23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59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6"/>
      <c r="BE272" s="182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59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3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6"/>
      <c r="BE273" s="182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241.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6"/>
      <c r="BE274" s="182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408.7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0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196"/>
      <c r="AE275" s="23"/>
      <c r="AF275" s="23"/>
      <c r="AG275" s="23"/>
      <c r="AH275" s="23"/>
      <c r="AI275" s="21"/>
      <c r="AJ275" s="21"/>
      <c r="AK275" s="21"/>
      <c r="AL275" s="196"/>
      <c r="AM275" s="20"/>
      <c r="AN275" s="20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196"/>
      <c r="BE275" s="23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63.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196"/>
      <c r="O276" s="23"/>
      <c r="P276" s="20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196"/>
      <c r="AE276" s="23"/>
      <c r="AF276" s="23"/>
      <c r="AG276" s="23"/>
      <c r="AH276" s="23"/>
      <c r="AI276" s="21"/>
      <c r="AJ276" s="21"/>
      <c r="AK276" s="21"/>
      <c r="AL276" s="196"/>
      <c r="AM276" s="20"/>
      <c r="AN276" s="20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196"/>
      <c r="BE276" s="20"/>
      <c r="BF276" s="20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409.6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3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0"/>
      <c r="AI277" s="23"/>
      <c r="AJ277" s="23"/>
      <c r="AK277" s="21"/>
      <c r="AL277" s="196"/>
      <c r="AM277" s="23"/>
      <c r="AN277" s="23"/>
      <c r="AO277" s="21"/>
      <c r="AP277" s="21"/>
      <c r="AQ277" s="21"/>
      <c r="AR277" s="21"/>
      <c r="AS277" s="21"/>
      <c r="AT277" s="196"/>
      <c r="AU277" s="23"/>
      <c r="AV277" s="21"/>
      <c r="AW277" s="21"/>
      <c r="AX277" s="21"/>
      <c r="AY277" s="21"/>
      <c r="AZ277" s="21"/>
      <c r="BA277" s="21"/>
      <c r="BB277" s="21"/>
      <c r="BC277" s="21"/>
      <c r="BD277" s="196"/>
      <c r="BE277" s="20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32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0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196"/>
      <c r="BE278" s="20"/>
      <c r="BF278" s="20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32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3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196"/>
      <c r="BE279" s="20"/>
      <c r="BF279" s="20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32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3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196"/>
      <c r="BE280" s="20"/>
      <c r="BF280" s="20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32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3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196"/>
      <c r="BE281" s="20"/>
      <c r="BF281" s="20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54.2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3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196"/>
      <c r="BE282" s="23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19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0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196"/>
      <c r="BE283" s="20"/>
      <c r="BF283" s="20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231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3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196"/>
      <c r="BE284" s="23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49.2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0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196"/>
      <c r="BE285" s="23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252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3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6"/>
      <c r="BE286" s="23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71.7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0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6"/>
      <c r="BE287" s="20"/>
      <c r="BF287" s="20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409.6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3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196"/>
      <c r="BE288" s="23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69.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0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181"/>
      <c r="AM289" s="21"/>
      <c r="AN289" s="21"/>
      <c r="AO289" s="21"/>
      <c r="AP289" s="21"/>
      <c r="AQ289" s="21"/>
      <c r="AR289" s="21"/>
      <c r="AS289" s="21"/>
      <c r="AT289" s="181"/>
      <c r="AU289" s="21"/>
      <c r="AV289" s="181"/>
      <c r="AW289" s="21"/>
      <c r="AX289" s="21"/>
      <c r="AY289" s="21"/>
      <c r="AZ289" s="21"/>
      <c r="BA289" s="21"/>
      <c r="BB289" s="21"/>
      <c r="BC289" s="21"/>
      <c r="BD289" s="196"/>
      <c r="BE289" s="182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234.7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3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181"/>
      <c r="AM290" s="21"/>
      <c r="AN290" s="21"/>
      <c r="AO290" s="21"/>
      <c r="AP290" s="21"/>
      <c r="AQ290" s="21"/>
      <c r="AR290" s="21"/>
      <c r="AS290" s="21"/>
      <c r="AT290" s="181"/>
      <c r="AU290" s="21"/>
      <c r="AV290" s="181"/>
      <c r="AW290" s="21"/>
      <c r="AX290" s="21"/>
      <c r="AY290" s="21"/>
      <c r="AZ290" s="21"/>
      <c r="BA290" s="21"/>
      <c r="BB290" s="21"/>
      <c r="BC290" s="21"/>
      <c r="BD290" s="196"/>
      <c r="BE290" s="23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82.2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0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181"/>
      <c r="AM291" s="21"/>
      <c r="AN291" s="21"/>
      <c r="AO291" s="21"/>
      <c r="AP291" s="21"/>
      <c r="AQ291" s="21"/>
      <c r="AR291" s="21"/>
      <c r="AS291" s="21"/>
      <c r="AT291" s="181"/>
      <c r="AU291" s="21"/>
      <c r="AV291" s="181"/>
      <c r="AW291" s="21"/>
      <c r="AX291" s="21"/>
      <c r="AY291" s="21"/>
      <c r="AZ291" s="21"/>
      <c r="BA291" s="21"/>
      <c r="BB291" s="21"/>
      <c r="BC291" s="21"/>
      <c r="BD291" s="196"/>
      <c r="BE291" s="196"/>
      <c r="BF291" s="20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257.2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3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181"/>
      <c r="AM292" s="21"/>
      <c r="AN292" s="21"/>
      <c r="AO292" s="21"/>
      <c r="AP292" s="21"/>
      <c r="AQ292" s="21"/>
      <c r="AR292" s="21"/>
      <c r="AS292" s="21"/>
      <c r="AT292" s="181"/>
      <c r="AU292" s="21"/>
      <c r="AV292" s="181"/>
      <c r="AW292" s="21"/>
      <c r="AX292" s="21"/>
      <c r="AY292" s="21"/>
      <c r="AZ292" s="21"/>
      <c r="BA292" s="21"/>
      <c r="BB292" s="20"/>
      <c r="BC292" s="20"/>
      <c r="BD292" s="196"/>
      <c r="BE292" s="23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44.7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0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181"/>
      <c r="AM293" s="21"/>
      <c r="AN293" s="21"/>
      <c r="AO293" s="21"/>
      <c r="AP293" s="21"/>
      <c r="AQ293" s="21"/>
      <c r="AR293" s="21"/>
      <c r="AS293" s="21"/>
      <c r="AT293" s="181"/>
      <c r="AU293" s="21"/>
      <c r="AV293" s="181"/>
      <c r="AW293" s="21"/>
      <c r="AX293" s="21"/>
      <c r="AY293" s="21"/>
      <c r="AZ293" s="21"/>
      <c r="BA293" s="21"/>
      <c r="BB293" s="20"/>
      <c r="BC293" s="20"/>
      <c r="BD293" s="196"/>
      <c r="BE293" s="196"/>
      <c r="BF293" s="20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252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3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181"/>
      <c r="AM294" s="21"/>
      <c r="AN294" s="21"/>
      <c r="AO294" s="21"/>
      <c r="AP294" s="21"/>
      <c r="AQ294" s="21"/>
      <c r="AR294" s="21"/>
      <c r="AS294" s="21"/>
      <c r="AT294" s="181"/>
      <c r="AU294" s="21"/>
      <c r="AV294" s="181"/>
      <c r="AW294" s="21"/>
      <c r="AX294" s="21"/>
      <c r="AY294" s="21"/>
      <c r="AZ294" s="21"/>
      <c r="BA294" s="21"/>
      <c r="BB294" s="21"/>
      <c r="BC294" s="21"/>
      <c r="BD294" s="196"/>
      <c r="BE294" s="23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62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0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181"/>
      <c r="AM295" s="21"/>
      <c r="AN295" s="21"/>
      <c r="AO295" s="21"/>
      <c r="AP295" s="21"/>
      <c r="AQ295" s="21"/>
      <c r="AR295" s="21"/>
      <c r="AS295" s="21"/>
      <c r="AT295" s="181"/>
      <c r="AU295" s="21"/>
      <c r="AV295" s="181"/>
      <c r="AW295" s="21"/>
      <c r="AX295" s="21"/>
      <c r="AY295" s="21"/>
      <c r="AZ295" s="21"/>
      <c r="BA295" s="21"/>
      <c r="BB295" s="21"/>
      <c r="BC295" s="21"/>
      <c r="BD295" s="196"/>
      <c r="BE295" s="182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254.2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3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181"/>
      <c r="AM296" s="21"/>
      <c r="AN296" s="21"/>
      <c r="AO296" s="21"/>
      <c r="AP296" s="21"/>
      <c r="AQ296" s="21"/>
      <c r="AR296" s="21"/>
      <c r="AS296" s="21"/>
      <c r="AT296" s="181"/>
      <c r="AU296" s="21"/>
      <c r="AV296" s="181"/>
      <c r="AW296" s="21"/>
      <c r="AX296" s="21"/>
      <c r="AY296" s="21"/>
      <c r="AZ296" s="21"/>
      <c r="BA296" s="21"/>
      <c r="BB296" s="21"/>
      <c r="BC296" s="21"/>
      <c r="BD296" s="196"/>
      <c r="BE296" s="23"/>
      <c r="BF296" s="20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66.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0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181"/>
      <c r="AM297" s="21"/>
      <c r="AN297" s="21"/>
      <c r="AO297" s="21"/>
      <c r="AP297" s="21"/>
      <c r="AQ297" s="21"/>
      <c r="AR297" s="21"/>
      <c r="AS297" s="21"/>
      <c r="AT297" s="181"/>
      <c r="AU297" s="21"/>
      <c r="AV297" s="181"/>
      <c r="AW297" s="21"/>
      <c r="AX297" s="21"/>
      <c r="AY297" s="21"/>
      <c r="AZ297" s="21"/>
      <c r="BA297" s="21"/>
      <c r="BB297" s="21"/>
      <c r="BC297" s="21"/>
      <c r="BD297" s="196"/>
      <c r="BE297" s="182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81.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0"/>
      <c r="Q298" s="23"/>
      <c r="R298" s="23"/>
      <c r="S298" s="20"/>
      <c r="T298" s="20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181"/>
      <c r="AM298" s="21"/>
      <c r="AN298" s="21"/>
      <c r="AO298" s="21"/>
      <c r="AP298" s="21"/>
      <c r="AQ298" s="21"/>
      <c r="AR298" s="21"/>
      <c r="AS298" s="21"/>
      <c r="AT298" s="181"/>
      <c r="AU298" s="21"/>
      <c r="AV298" s="181"/>
      <c r="AW298" s="21"/>
      <c r="AX298" s="21"/>
      <c r="AY298" s="21"/>
      <c r="AZ298" s="21"/>
      <c r="BA298" s="21"/>
      <c r="BB298" s="21"/>
      <c r="BC298" s="21"/>
      <c r="BD298" s="196"/>
      <c r="BE298" s="182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71" customFormat="1" ht="197.25" customHeight="1" x14ac:dyDescent="0.25">
      <c r="A299" s="17"/>
      <c r="B299" s="18"/>
      <c r="C299" s="18"/>
      <c r="D299" s="19"/>
      <c r="E299" s="19"/>
      <c r="F299" s="66"/>
      <c r="G299" s="18"/>
      <c r="H299" s="18"/>
      <c r="I299" s="18"/>
      <c r="J299" s="18"/>
      <c r="K299" s="18"/>
      <c r="L299" s="66"/>
      <c r="M299" s="66"/>
      <c r="N299" s="66"/>
      <c r="O299" s="19"/>
      <c r="P299" s="19"/>
      <c r="Q299" s="19"/>
      <c r="R299" s="19"/>
      <c r="S299" s="19"/>
      <c r="T299" s="19"/>
      <c r="U299" s="19"/>
      <c r="V299" s="27"/>
      <c r="W299" s="27"/>
      <c r="X299" s="27"/>
      <c r="Y299" s="27"/>
      <c r="Z299" s="27"/>
      <c r="AA299" s="27"/>
      <c r="AB299" s="27"/>
      <c r="AC299" s="27"/>
      <c r="AD299" s="27"/>
      <c r="AE299" s="27"/>
      <c r="AF299" s="27"/>
      <c r="AG299" s="27"/>
      <c r="AH299" s="27"/>
      <c r="AI299" s="27"/>
      <c r="AJ299" s="27"/>
      <c r="AK299" s="27"/>
      <c r="AL299" s="27"/>
      <c r="AM299" s="27"/>
      <c r="AN299" s="27"/>
      <c r="AO299" s="27"/>
      <c r="AP299" s="27"/>
      <c r="AQ299" s="27"/>
      <c r="AR299" s="27"/>
      <c r="AS299" s="27"/>
      <c r="AT299" s="27"/>
      <c r="AU299" s="27"/>
      <c r="AV299" s="27"/>
      <c r="AW299" s="27"/>
      <c r="AX299" s="27"/>
      <c r="AY299" s="27"/>
      <c r="AZ299" s="27"/>
      <c r="BA299" s="27"/>
      <c r="BB299" s="27"/>
      <c r="BC299" s="27"/>
      <c r="BD299" s="183"/>
      <c r="BE299" s="183"/>
      <c r="BF299" s="66"/>
      <c r="BG299" s="66"/>
      <c r="BH299" s="66"/>
      <c r="BI299" s="28"/>
      <c r="BJ299" s="66"/>
      <c r="BK299" s="66"/>
      <c r="BL299" s="28"/>
      <c r="BM299" s="27"/>
      <c r="BN299" s="27"/>
      <c r="BO299" s="17"/>
      <c r="BP299" s="27"/>
      <c r="BQ299" s="27"/>
      <c r="BR299" s="28"/>
      <c r="BS299" s="28"/>
      <c r="BT299" s="17"/>
      <c r="BU299" s="70"/>
    </row>
    <row r="300" spans="1:73" s="22" customFormat="1" ht="136.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0"/>
      <c r="P300" s="20"/>
      <c r="Q300" s="23"/>
      <c r="R300" s="23"/>
      <c r="S300" s="23"/>
      <c r="T300" s="23"/>
      <c r="U300" s="20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196"/>
      <c r="BE300" s="196"/>
      <c r="BF300" s="20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243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0"/>
      <c r="P301" s="20"/>
      <c r="Q301" s="23"/>
      <c r="R301" s="23"/>
      <c r="S301" s="23"/>
      <c r="T301" s="23"/>
      <c r="U301" s="20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196"/>
      <c r="BE301" s="20"/>
      <c r="BF301" s="20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243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0"/>
      <c r="P302" s="20"/>
      <c r="Q302" s="23"/>
      <c r="R302" s="23"/>
      <c r="S302" s="23"/>
      <c r="T302" s="23"/>
      <c r="U302" s="20"/>
      <c r="V302" s="21"/>
      <c r="W302" s="21"/>
      <c r="X302" s="21"/>
      <c r="Y302" s="21"/>
      <c r="Z302" s="21"/>
      <c r="AA302" s="21"/>
      <c r="AB302" s="21"/>
      <c r="AC302" s="21"/>
      <c r="AD302" s="181"/>
      <c r="AE302" s="21"/>
      <c r="AF302" s="21"/>
      <c r="AG302" s="21"/>
      <c r="AH302" s="21"/>
      <c r="AI302" s="21"/>
      <c r="AJ302" s="21"/>
      <c r="AK302" s="21"/>
      <c r="AL302" s="181"/>
      <c r="AM302" s="21"/>
      <c r="AN302" s="21"/>
      <c r="AO302" s="21"/>
      <c r="AP302" s="21"/>
      <c r="AQ302" s="21"/>
      <c r="AR302" s="21"/>
      <c r="AS302" s="21"/>
      <c r="AT302" s="181"/>
      <c r="AU302" s="21"/>
      <c r="AV302" s="181"/>
      <c r="AW302" s="21"/>
      <c r="AX302" s="21"/>
      <c r="AY302" s="21"/>
      <c r="AZ302" s="21"/>
      <c r="BA302" s="21"/>
      <c r="BB302" s="21"/>
      <c r="BC302" s="21"/>
      <c r="BD302" s="196"/>
      <c r="BE302" s="196"/>
      <c r="BF302" s="20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79.2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196"/>
      <c r="O303" s="28"/>
      <c r="P303" s="18"/>
      <c r="Q303" s="28"/>
      <c r="R303" s="28"/>
      <c r="S303" s="28"/>
      <c r="T303" s="28"/>
      <c r="U303" s="28"/>
      <c r="V303" s="21"/>
      <c r="W303" s="21"/>
      <c r="X303" s="21"/>
      <c r="Y303" s="21"/>
      <c r="Z303" s="21"/>
      <c r="AA303" s="21"/>
      <c r="AB303" s="21"/>
      <c r="AC303" s="21"/>
      <c r="AD303" s="181"/>
      <c r="AE303" s="21"/>
      <c r="AF303" s="21"/>
      <c r="AG303" s="21"/>
      <c r="AH303" s="20"/>
      <c r="AI303" s="29"/>
      <c r="AJ303" s="29"/>
      <c r="AK303" s="21"/>
      <c r="AL303" s="196"/>
      <c r="AM303" s="29"/>
      <c r="AN303" s="29"/>
      <c r="AO303" s="21"/>
      <c r="AP303" s="21"/>
      <c r="AQ303" s="21"/>
      <c r="AR303" s="21"/>
      <c r="AS303" s="21"/>
      <c r="AT303" s="196"/>
      <c r="AU303" s="29"/>
      <c r="AV303" s="196"/>
      <c r="AW303" s="29"/>
      <c r="AX303" s="21"/>
      <c r="AY303" s="21"/>
      <c r="AZ303" s="21"/>
      <c r="BA303" s="21"/>
      <c r="BB303" s="20"/>
      <c r="BC303" s="23"/>
      <c r="BD303" s="196"/>
      <c r="BE303" s="29"/>
      <c r="BF303" s="29"/>
      <c r="BG303" s="21"/>
      <c r="BH303" s="21"/>
      <c r="BI303" s="21"/>
      <c r="BJ303" s="21"/>
      <c r="BK303" s="21"/>
      <c r="BL303" s="21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264.7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9"/>
      <c r="P304" s="29"/>
      <c r="Q304" s="29"/>
      <c r="R304" s="29"/>
      <c r="S304" s="29"/>
      <c r="T304" s="29"/>
      <c r="U304" s="29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196"/>
      <c r="BE304" s="196"/>
      <c r="BF304" s="20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249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196"/>
      <c r="BE305" s="182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246.7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9"/>
      <c r="P306" s="29"/>
      <c r="Q306" s="29"/>
      <c r="R306" s="29"/>
      <c r="S306" s="29"/>
      <c r="T306" s="29"/>
      <c r="U306" s="29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181"/>
      <c r="AM306" s="21"/>
      <c r="AN306" s="21"/>
      <c r="AO306" s="21"/>
      <c r="AP306" s="21"/>
      <c r="AQ306" s="21"/>
      <c r="AR306" s="21"/>
      <c r="AS306" s="21"/>
      <c r="AT306" s="181"/>
      <c r="AU306" s="21"/>
      <c r="AV306" s="181"/>
      <c r="AW306" s="21"/>
      <c r="AX306" s="21"/>
      <c r="AY306" s="21"/>
      <c r="AZ306" s="21"/>
      <c r="BA306" s="21"/>
      <c r="BB306" s="20"/>
      <c r="BC306" s="29"/>
      <c r="BD306" s="29"/>
      <c r="BE306" s="29"/>
      <c r="BF306" s="29"/>
      <c r="BG306" s="21"/>
      <c r="BH306" s="21"/>
      <c r="BI306" s="21"/>
      <c r="BJ306" s="21"/>
      <c r="BK306" s="21"/>
      <c r="BL306" s="21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92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3"/>
      <c r="P307" s="20"/>
      <c r="Q307" s="23"/>
      <c r="R307" s="23"/>
      <c r="S307" s="23"/>
      <c r="T307" s="23"/>
      <c r="U307" s="23"/>
      <c r="V307" s="21"/>
      <c r="W307" s="21"/>
      <c r="X307" s="21"/>
      <c r="Y307" s="21"/>
      <c r="Z307" s="21"/>
      <c r="AA307" s="21"/>
      <c r="AB307" s="21"/>
      <c r="AC307" s="21"/>
      <c r="AD307" s="20"/>
      <c r="AE307" s="23"/>
      <c r="AF307" s="23"/>
      <c r="AG307" s="23"/>
      <c r="AH307" s="23"/>
      <c r="AI307" s="29"/>
      <c r="AJ307" s="29"/>
      <c r="AK307" s="21"/>
      <c r="AL307" s="196"/>
      <c r="AM307" s="23"/>
      <c r="AN307" s="23"/>
      <c r="AO307" s="21"/>
      <c r="AP307" s="21"/>
      <c r="AQ307" s="21"/>
      <c r="AR307" s="21"/>
      <c r="AS307" s="21"/>
      <c r="AT307" s="196"/>
      <c r="AU307" s="23"/>
      <c r="AV307" s="196"/>
      <c r="AW307" s="23"/>
      <c r="AX307" s="21"/>
      <c r="AY307" s="21"/>
      <c r="AZ307" s="21"/>
      <c r="BA307" s="21"/>
      <c r="BB307" s="20"/>
      <c r="BC307" s="23"/>
      <c r="BD307" s="196"/>
      <c r="BE307" s="23"/>
      <c r="BF307" s="23"/>
      <c r="BG307" s="21"/>
      <c r="BH307" s="21"/>
      <c r="BI307" s="21"/>
      <c r="BJ307" s="21"/>
      <c r="BK307" s="21"/>
      <c r="BL307" s="21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223.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0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181"/>
      <c r="AE308" s="21"/>
      <c r="AF308" s="21"/>
      <c r="AG308" s="21"/>
      <c r="AH308" s="20"/>
      <c r="AI308" s="29"/>
      <c r="AJ308" s="29"/>
      <c r="AK308" s="21"/>
      <c r="AL308" s="196"/>
      <c r="AM308" s="29"/>
      <c r="AN308" s="29"/>
      <c r="AO308" s="21"/>
      <c r="AP308" s="21"/>
      <c r="AQ308" s="21"/>
      <c r="AR308" s="21"/>
      <c r="AS308" s="21"/>
      <c r="AT308" s="196"/>
      <c r="AU308" s="29"/>
      <c r="AV308" s="196"/>
      <c r="AW308" s="29"/>
      <c r="AX308" s="21"/>
      <c r="AY308" s="21"/>
      <c r="AZ308" s="21"/>
      <c r="BA308" s="21"/>
      <c r="BB308" s="20"/>
      <c r="BC308" s="23"/>
      <c r="BD308" s="196"/>
      <c r="BE308" s="23"/>
      <c r="BF308" s="23"/>
      <c r="BG308" s="21"/>
      <c r="BH308" s="21"/>
      <c r="BI308" s="21"/>
      <c r="BJ308" s="21"/>
      <c r="BK308" s="21"/>
      <c r="BL308" s="21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223.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196"/>
      <c r="O309" s="23"/>
      <c r="P309" s="20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181"/>
      <c r="AE309" s="21"/>
      <c r="AF309" s="21"/>
      <c r="AG309" s="21"/>
      <c r="AH309" s="20"/>
      <c r="AI309" s="29"/>
      <c r="AJ309" s="29"/>
      <c r="AK309" s="21"/>
      <c r="AL309" s="196"/>
      <c r="AM309" s="29"/>
      <c r="AN309" s="29"/>
      <c r="AO309" s="21"/>
      <c r="AP309" s="21"/>
      <c r="AQ309" s="21"/>
      <c r="AR309" s="21"/>
      <c r="AS309" s="21"/>
      <c r="AT309" s="196"/>
      <c r="AU309" s="29"/>
      <c r="AV309" s="196"/>
      <c r="AW309" s="29"/>
      <c r="AX309" s="21"/>
      <c r="AY309" s="21"/>
      <c r="AZ309" s="21"/>
      <c r="BA309" s="21"/>
      <c r="BB309" s="20"/>
      <c r="BC309" s="23"/>
      <c r="BD309" s="196"/>
      <c r="BE309" s="29"/>
      <c r="BF309" s="29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408.7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3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181"/>
      <c r="AE310" s="21"/>
      <c r="AF310" s="21"/>
      <c r="AG310" s="21"/>
      <c r="AH310" s="20"/>
      <c r="AI310" s="29"/>
      <c r="AJ310" s="29"/>
      <c r="AK310" s="21"/>
      <c r="AL310" s="196"/>
      <c r="AM310" s="29"/>
      <c r="AN310" s="29"/>
      <c r="AO310" s="21"/>
      <c r="AP310" s="21"/>
      <c r="AQ310" s="21"/>
      <c r="AR310" s="21"/>
      <c r="AS310" s="21"/>
      <c r="AT310" s="196"/>
      <c r="AU310" s="29"/>
      <c r="AV310" s="196"/>
      <c r="AW310" s="29"/>
      <c r="AX310" s="21"/>
      <c r="AY310" s="21"/>
      <c r="AZ310" s="21"/>
      <c r="BA310" s="21"/>
      <c r="BB310" s="20"/>
      <c r="BC310" s="23"/>
      <c r="BD310" s="196"/>
      <c r="BE310" s="23"/>
      <c r="BF310" s="23"/>
      <c r="BG310" s="21"/>
      <c r="BH310" s="21"/>
      <c r="BI310" s="21"/>
      <c r="BJ310" s="21"/>
      <c r="BK310" s="21"/>
      <c r="BL310" s="21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86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0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181"/>
      <c r="AE311" s="21"/>
      <c r="AF311" s="21"/>
      <c r="AG311" s="21"/>
      <c r="AH311" s="20"/>
      <c r="AI311" s="29"/>
      <c r="AJ311" s="29"/>
      <c r="AK311" s="21"/>
      <c r="AL311" s="196"/>
      <c r="AM311" s="29"/>
      <c r="AN311" s="29"/>
      <c r="AO311" s="21"/>
      <c r="AP311" s="21"/>
      <c r="AQ311" s="21"/>
      <c r="AR311" s="21"/>
      <c r="AS311" s="21"/>
      <c r="AT311" s="196"/>
      <c r="AU311" s="29"/>
      <c r="AV311" s="196"/>
      <c r="AW311" s="29"/>
      <c r="AX311" s="21"/>
      <c r="AY311" s="21"/>
      <c r="AZ311" s="21"/>
      <c r="BA311" s="21"/>
      <c r="BB311" s="20"/>
      <c r="BC311" s="23"/>
      <c r="BD311" s="196"/>
      <c r="BE311" s="29"/>
      <c r="BF311" s="29"/>
      <c r="BG311" s="21"/>
      <c r="BH311" s="21"/>
      <c r="BI311" s="21"/>
      <c r="BJ311" s="21"/>
      <c r="BK311" s="21"/>
      <c r="BL311" s="21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409.6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196"/>
      <c r="O312" s="28"/>
      <c r="P312" s="18"/>
      <c r="Q312" s="28"/>
      <c r="R312" s="28"/>
      <c r="S312" s="28"/>
      <c r="T312" s="28"/>
      <c r="U312" s="28"/>
      <c r="V312" s="21"/>
      <c r="W312" s="21"/>
      <c r="X312" s="21"/>
      <c r="Y312" s="21"/>
      <c r="Z312" s="21"/>
      <c r="AA312" s="21"/>
      <c r="AB312" s="21"/>
      <c r="AC312" s="21"/>
      <c r="AD312" s="181"/>
      <c r="AE312" s="21"/>
      <c r="AF312" s="21"/>
      <c r="AG312" s="21"/>
      <c r="AH312" s="20"/>
      <c r="AI312" s="29"/>
      <c r="AJ312" s="29"/>
      <c r="AK312" s="21"/>
      <c r="AL312" s="196"/>
      <c r="AM312" s="29"/>
      <c r="AN312" s="29"/>
      <c r="AO312" s="21"/>
      <c r="AP312" s="21"/>
      <c r="AQ312" s="21"/>
      <c r="AR312" s="21"/>
      <c r="AS312" s="21"/>
      <c r="AT312" s="196"/>
      <c r="AU312" s="29"/>
      <c r="AV312" s="196"/>
      <c r="AW312" s="29"/>
      <c r="AX312" s="21"/>
      <c r="AY312" s="21"/>
      <c r="AZ312" s="21"/>
      <c r="BA312" s="21"/>
      <c r="BB312" s="20"/>
      <c r="BC312" s="23"/>
      <c r="BD312" s="196"/>
      <c r="BE312" s="29"/>
      <c r="BF312" s="29"/>
      <c r="BG312" s="21"/>
      <c r="BH312" s="21"/>
      <c r="BI312" s="21"/>
      <c r="BJ312" s="21"/>
      <c r="BK312" s="21"/>
      <c r="BL312" s="21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216.7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196"/>
      <c r="O313" s="28"/>
      <c r="P313" s="18"/>
      <c r="Q313" s="28"/>
      <c r="R313" s="28"/>
      <c r="S313" s="28"/>
      <c r="T313" s="28"/>
      <c r="U313" s="28"/>
      <c r="V313" s="21"/>
      <c r="W313" s="21"/>
      <c r="X313" s="21"/>
      <c r="Y313" s="21"/>
      <c r="Z313" s="21"/>
      <c r="AA313" s="21"/>
      <c r="AB313" s="21"/>
      <c r="AC313" s="21"/>
      <c r="AD313" s="181"/>
      <c r="AE313" s="21"/>
      <c r="AF313" s="21"/>
      <c r="AG313" s="21"/>
      <c r="AH313" s="20"/>
      <c r="AI313" s="29"/>
      <c r="AJ313" s="29"/>
      <c r="AK313" s="21"/>
      <c r="AL313" s="196"/>
      <c r="AM313" s="29"/>
      <c r="AN313" s="29"/>
      <c r="AO313" s="21"/>
      <c r="AP313" s="21"/>
      <c r="AQ313" s="21"/>
      <c r="AR313" s="21"/>
      <c r="AS313" s="21"/>
      <c r="AT313" s="196"/>
      <c r="AU313" s="29"/>
      <c r="AV313" s="196"/>
      <c r="AW313" s="29"/>
      <c r="AX313" s="21"/>
      <c r="AY313" s="21"/>
      <c r="AZ313" s="21"/>
      <c r="BA313" s="21"/>
      <c r="BB313" s="20"/>
      <c r="BC313" s="23"/>
      <c r="BD313" s="196"/>
      <c r="BE313" s="29"/>
      <c r="BF313" s="29"/>
      <c r="BG313" s="21"/>
      <c r="BH313" s="21"/>
      <c r="BI313" s="21"/>
      <c r="BJ313" s="21"/>
      <c r="BK313" s="21"/>
      <c r="BL313" s="21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254.2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0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196"/>
      <c r="AE314" s="29"/>
      <c r="AF314" s="29"/>
      <c r="AG314" s="29"/>
      <c r="AH314" s="29"/>
      <c r="AI314" s="21"/>
      <c r="AJ314" s="21"/>
      <c r="AK314" s="21"/>
      <c r="AL314" s="196"/>
      <c r="AM314" s="29"/>
      <c r="AN314" s="29"/>
      <c r="AO314" s="21"/>
      <c r="AP314" s="21"/>
      <c r="AQ314" s="21"/>
      <c r="AR314" s="21"/>
      <c r="AS314" s="21"/>
      <c r="AT314" s="196"/>
      <c r="AU314" s="29"/>
      <c r="AV314" s="196"/>
      <c r="AW314" s="29"/>
      <c r="AX314" s="21"/>
      <c r="AY314" s="21"/>
      <c r="AZ314" s="21"/>
      <c r="BA314" s="21"/>
      <c r="BB314" s="20"/>
      <c r="BC314" s="23"/>
      <c r="BD314" s="196"/>
      <c r="BE314" s="23"/>
      <c r="BF314" s="23"/>
      <c r="BG314" s="21"/>
      <c r="BH314" s="21"/>
      <c r="BI314" s="21"/>
      <c r="BJ314" s="21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47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196"/>
      <c r="O315" s="23"/>
      <c r="P315" s="23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196"/>
      <c r="AE315" s="29"/>
      <c r="AF315" s="29"/>
      <c r="AG315" s="29"/>
      <c r="AH315" s="29"/>
      <c r="AI315" s="21"/>
      <c r="AJ315" s="21"/>
      <c r="AK315" s="21"/>
      <c r="AL315" s="196"/>
      <c r="AM315" s="29"/>
      <c r="AN315" s="29"/>
      <c r="AO315" s="21"/>
      <c r="AP315" s="21"/>
      <c r="AQ315" s="21"/>
      <c r="AR315" s="21"/>
      <c r="AS315" s="21"/>
      <c r="AT315" s="196"/>
      <c r="AU315" s="29"/>
      <c r="AV315" s="196"/>
      <c r="AW315" s="29"/>
      <c r="AX315" s="21"/>
      <c r="AY315" s="21"/>
      <c r="AZ315" s="21"/>
      <c r="BA315" s="21"/>
      <c r="BB315" s="20"/>
      <c r="BC315" s="23"/>
      <c r="BD315" s="196"/>
      <c r="BE315" s="29"/>
      <c r="BF315" s="29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244.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3"/>
      <c r="P316" s="23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196"/>
      <c r="AE316" s="63"/>
      <c r="AF316" s="63"/>
      <c r="AG316" s="63"/>
      <c r="AH316" s="63"/>
      <c r="AI316" s="21"/>
      <c r="AJ316" s="21"/>
      <c r="AK316" s="21"/>
      <c r="AL316" s="196"/>
      <c r="AM316" s="63"/>
      <c r="AN316" s="63"/>
      <c r="AO316" s="21"/>
      <c r="AP316" s="21"/>
      <c r="AQ316" s="21"/>
      <c r="AR316" s="21"/>
      <c r="AS316" s="21"/>
      <c r="AT316" s="196"/>
      <c r="AU316" s="29"/>
      <c r="AV316" s="196"/>
      <c r="AW316" s="23"/>
      <c r="AX316" s="21"/>
      <c r="AY316" s="21"/>
      <c r="AZ316" s="21"/>
      <c r="BA316" s="21"/>
      <c r="BB316" s="20"/>
      <c r="BC316" s="23"/>
      <c r="BD316" s="196"/>
      <c r="BE316" s="23"/>
      <c r="BF316" s="23"/>
      <c r="BG316" s="21"/>
      <c r="BH316" s="20"/>
      <c r="BI316" s="23"/>
      <c r="BJ316" s="20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244.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0"/>
      <c r="Q317" s="23"/>
      <c r="R317" s="23"/>
      <c r="S317" s="20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196"/>
      <c r="AE317" s="63"/>
      <c r="AF317" s="63"/>
      <c r="AG317" s="63"/>
      <c r="AH317" s="63"/>
      <c r="AI317" s="21"/>
      <c r="AJ317" s="21"/>
      <c r="AK317" s="21"/>
      <c r="AL317" s="196"/>
      <c r="AM317" s="63"/>
      <c r="AN317" s="63"/>
      <c r="AO317" s="21"/>
      <c r="AP317" s="21"/>
      <c r="AQ317" s="21"/>
      <c r="AR317" s="21"/>
      <c r="AS317" s="21"/>
      <c r="AT317" s="196"/>
      <c r="AU317" s="29"/>
      <c r="AV317" s="196"/>
      <c r="AW317" s="23"/>
      <c r="AX317" s="21"/>
      <c r="AY317" s="21"/>
      <c r="AZ317" s="21"/>
      <c r="BA317" s="21"/>
      <c r="BB317" s="20"/>
      <c r="BC317" s="23"/>
      <c r="BD317" s="196"/>
      <c r="BE317" s="23"/>
      <c r="BF317" s="23"/>
      <c r="BG317" s="21"/>
      <c r="BH317" s="21"/>
      <c r="BI317" s="21"/>
      <c r="BJ317" s="21"/>
      <c r="BK317" s="21"/>
      <c r="BL317" s="21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244.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1"/>
      <c r="W318" s="21"/>
      <c r="X318" s="21"/>
      <c r="Y318" s="21"/>
      <c r="Z318" s="21"/>
      <c r="AA318" s="21"/>
      <c r="AB318" s="21"/>
      <c r="AC318" s="21"/>
      <c r="AD318" s="196"/>
      <c r="AE318" s="63"/>
      <c r="AF318" s="63"/>
      <c r="AG318" s="63"/>
      <c r="AH318" s="63"/>
      <c r="AI318" s="21"/>
      <c r="AJ318" s="21"/>
      <c r="AK318" s="21"/>
      <c r="AL318" s="196"/>
      <c r="AM318" s="63"/>
      <c r="AN318" s="63"/>
      <c r="AO318" s="21"/>
      <c r="AP318" s="21"/>
      <c r="AQ318" s="21"/>
      <c r="AR318" s="21"/>
      <c r="AS318" s="21"/>
      <c r="AT318" s="196"/>
      <c r="AU318" s="29"/>
      <c r="AV318" s="196"/>
      <c r="AW318" s="23"/>
      <c r="AX318" s="21"/>
      <c r="AY318" s="21"/>
      <c r="AZ318" s="21"/>
      <c r="BA318" s="21"/>
      <c r="BB318" s="20"/>
      <c r="BC318" s="23"/>
      <c r="BD318" s="196"/>
      <c r="BE318" s="23"/>
      <c r="BF318" s="23"/>
      <c r="BG318" s="21"/>
      <c r="BH318" s="20"/>
      <c r="BI318" s="23"/>
      <c r="BJ318" s="23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244.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0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196"/>
      <c r="AE319" s="63"/>
      <c r="AF319" s="63"/>
      <c r="AG319" s="63"/>
      <c r="AH319" s="63"/>
      <c r="AI319" s="21"/>
      <c r="AJ319" s="21"/>
      <c r="AK319" s="21"/>
      <c r="AL319" s="196"/>
      <c r="AM319" s="63"/>
      <c r="AN319" s="63"/>
      <c r="AO319" s="21"/>
      <c r="AP319" s="21"/>
      <c r="AQ319" s="21"/>
      <c r="AR319" s="21"/>
      <c r="AS319" s="21"/>
      <c r="AT319" s="196"/>
      <c r="AU319" s="29"/>
      <c r="AV319" s="196"/>
      <c r="AW319" s="23"/>
      <c r="AX319" s="21"/>
      <c r="AY319" s="21"/>
      <c r="AZ319" s="21"/>
      <c r="BA319" s="21"/>
      <c r="BB319" s="20"/>
      <c r="BC319" s="23"/>
      <c r="BD319" s="196"/>
      <c r="BE319" s="23"/>
      <c r="BF319" s="23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408.7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0"/>
      <c r="Q320" s="20"/>
      <c r="R320" s="20"/>
      <c r="S320" s="20"/>
      <c r="T320" s="20"/>
      <c r="U320" s="23"/>
      <c r="V320" s="21"/>
      <c r="W320" s="21"/>
      <c r="X320" s="21"/>
      <c r="Y320" s="21"/>
      <c r="Z320" s="21"/>
      <c r="AA320" s="21"/>
      <c r="AB320" s="21"/>
      <c r="AC320" s="21"/>
      <c r="AD320" s="196"/>
      <c r="AE320" s="63"/>
      <c r="AF320" s="63"/>
      <c r="AG320" s="63"/>
      <c r="AH320" s="63"/>
      <c r="AI320" s="21"/>
      <c r="AJ320" s="21"/>
      <c r="AK320" s="21"/>
      <c r="AL320" s="196"/>
      <c r="AM320" s="63"/>
      <c r="AN320" s="63"/>
      <c r="AO320" s="21"/>
      <c r="AP320" s="21"/>
      <c r="AQ320" s="21"/>
      <c r="AR320" s="21"/>
      <c r="AS320" s="21"/>
      <c r="AT320" s="196"/>
      <c r="AU320" s="29"/>
      <c r="AV320" s="196"/>
      <c r="AW320" s="23"/>
      <c r="AX320" s="21"/>
      <c r="AY320" s="21"/>
      <c r="AZ320" s="21"/>
      <c r="BA320" s="21"/>
      <c r="BB320" s="20"/>
      <c r="BC320" s="23"/>
      <c r="BD320" s="196"/>
      <c r="BE320" s="23"/>
      <c r="BF320" s="20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246.7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0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196"/>
      <c r="AE321" s="63"/>
      <c r="AF321" s="63"/>
      <c r="AG321" s="63"/>
      <c r="AH321" s="63"/>
      <c r="AI321" s="21"/>
      <c r="AJ321" s="21"/>
      <c r="AK321" s="21"/>
      <c r="AL321" s="196"/>
      <c r="AM321" s="63"/>
      <c r="AN321" s="63"/>
      <c r="AO321" s="21"/>
      <c r="AP321" s="21"/>
      <c r="AQ321" s="21"/>
      <c r="AR321" s="21"/>
      <c r="AS321" s="21"/>
      <c r="AT321" s="196"/>
      <c r="AU321" s="29"/>
      <c r="AV321" s="196"/>
      <c r="AW321" s="23"/>
      <c r="AX321" s="21"/>
      <c r="AY321" s="21"/>
      <c r="AZ321" s="21"/>
      <c r="BA321" s="21"/>
      <c r="BB321" s="20"/>
      <c r="BC321" s="23"/>
      <c r="BD321" s="196"/>
      <c r="BE321" s="23"/>
      <c r="BF321" s="20"/>
      <c r="BG321" s="21"/>
      <c r="BH321" s="20"/>
      <c r="BI321" s="23"/>
      <c r="BJ321" s="23"/>
      <c r="BK321" s="21"/>
      <c r="BL321" s="21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258.7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0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196"/>
      <c r="AE322" s="63"/>
      <c r="AF322" s="63"/>
      <c r="AG322" s="63"/>
      <c r="AH322" s="20"/>
      <c r="AI322" s="21"/>
      <c r="AJ322" s="21"/>
      <c r="AK322" s="21"/>
      <c r="AL322" s="196"/>
      <c r="AM322" s="63"/>
      <c r="AN322" s="20"/>
      <c r="AO322" s="21"/>
      <c r="AP322" s="21"/>
      <c r="AQ322" s="21"/>
      <c r="AR322" s="21"/>
      <c r="AS322" s="21"/>
      <c r="AT322" s="196"/>
      <c r="AU322" s="23"/>
      <c r="AV322" s="196"/>
      <c r="AW322" s="23"/>
      <c r="AX322" s="21"/>
      <c r="AY322" s="21"/>
      <c r="AZ322" s="21"/>
      <c r="BA322" s="21"/>
      <c r="BB322" s="20"/>
      <c r="BC322" s="23"/>
      <c r="BD322" s="196"/>
      <c r="BE322" s="23"/>
      <c r="BF322" s="20"/>
      <c r="BG322" s="21"/>
      <c r="BH322" s="21"/>
      <c r="BI322" s="21"/>
      <c r="BJ322" s="21"/>
      <c r="BK322" s="21"/>
      <c r="BL322" s="21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201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196"/>
      <c r="O323" s="29"/>
      <c r="P323" s="29"/>
      <c r="Q323" s="29"/>
      <c r="R323" s="29"/>
      <c r="S323" s="29"/>
      <c r="T323" s="29"/>
      <c r="U323" s="29"/>
      <c r="V323" s="21"/>
      <c r="W323" s="21"/>
      <c r="X323" s="21"/>
      <c r="Y323" s="21"/>
      <c r="Z323" s="21"/>
      <c r="AA323" s="21"/>
      <c r="AB323" s="21"/>
      <c r="AC323" s="21"/>
      <c r="AD323" s="196"/>
      <c r="AE323" s="63"/>
      <c r="AF323" s="63"/>
      <c r="AG323" s="63"/>
      <c r="AH323" s="20"/>
      <c r="AI323" s="21"/>
      <c r="AJ323" s="21"/>
      <c r="AK323" s="21"/>
      <c r="AL323" s="196"/>
      <c r="AM323" s="63"/>
      <c r="AN323" s="20"/>
      <c r="AO323" s="21"/>
      <c r="AP323" s="21"/>
      <c r="AQ323" s="21"/>
      <c r="AR323" s="21"/>
      <c r="AS323" s="21"/>
      <c r="AT323" s="196"/>
      <c r="AU323" s="23"/>
      <c r="AV323" s="196"/>
      <c r="AW323" s="23"/>
      <c r="AX323" s="21"/>
      <c r="AY323" s="21"/>
      <c r="AZ323" s="21"/>
      <c r="BA323" s="21"/>
      <c r="BB323" s="20"/>
      <c r="BC323" s="23"/>
      <c r="BD323" s="196"/>
      <c r="BE323" s="23"/>
      <c r="BF323" s="20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91.2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0"/>
      <c r="Q324" s="23"/>
      <c r="R324" s="23"/>
      <c r="S324" s="23"/>
      <c r="T324" s="23"/>
      <c r="U324" s="23"/>
      <c r="V324" s="21"/>
      <c r="W324" s="21"/>
      <c r="X324" s="21"/>
      <c r="Y324" s="21"/>
      <c r="Z324" s="21"/>
      <c r="AA324" s="21"/>
      <c r="AB324" s="21"/>
      <c r="AC324" s="21"/>
      <c r="AD324" s="196"/>
      <c r="AE324" s="63"/>
      <c r="AF324" s="63"/>
      <c r="AG324" s="63"/>
      <c r="AH324" s="20"/>
      <c r="AI324" s="21"/>
      <c r="AJ324" s="21"/>
      <c r="AK324" s="21"/>
      <c r="AL324" s="196"/>
      <c r="AM324" s="63"/>
      <c r="AN324" s="20"/>
      <c r="AO324" s="21"/>
      <c r="AP324" s="21"/>
      <c r="AQ324" s="21"/>
      <c r="AR324" s="21"/>
      <c r="AS324" s="21"/>
      <c r="AT324" s="196"/>
      <c r="AU324" s="23"/>
      <c r="AV324" s="196"/>
      <c r="AW324" s="23"/>
      <c r="AX324" s="21"/>
      <c r="AY324" s="21"/>
      <c r="AZ324" s="21"/>
      <c r="BA324" s="21"/>
      <c r="BB324" s="20"/>
      <c r="BC324" s="23"/>
      <c r="BD324" s="196"/>
      <c r="BE324" s="23"/>
      <c r="BF324" s="23"/>
      <c r="BG324" s="21"/>
      <c r="BH324" s="21"/>
      <c r="BI324" s="21"/>
      <c r="BJ324" s="21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91.2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196"/>
      <c r="O325" s="28"/>
      <c r="P325" s="18"/>
      <c r="Q325" s="28"/>
      <c r="R325" s="28"/>
      <c r="S325" s="28"/>
      <c r="T325" s="28"/>
      <c r="U325" s="28"/>
      <c r="V325" s="21"/>
      <c r="W325" s="21"/>
      <c r="X325" s="21"/>
      <c r="Y325" s="21"/>
      <c r="Z325" s="21"/>
      <c r="AA325" s="21"/>
      <c r="AB325" s="21"/>
      <c r="AC325" s="21"/>
      <c r="AD325" s="196"/>
      <c r="AE325" s="63"/>
      <c r="AF325" s="63"/>
      <c r="AG325" s="63"/>
      <c r="AH325" s="20"/>
      <c r="AI325" s="21"/>
      <c r="AJ325" s="21"/>
      <c r="AK325" s="21"/>
      <c r="AL325" s="196"/>
      <c r="AM325" s="63"/>
      <c r="AN325" s="20"/>
      <c r="AO325" s="21"/>
      <c r="AP325" s="21"/>
      <c r="AQ325" s="21"/>
      <c r="AR325" s="21"/>
      <c r="AS325" s="21"/>
      <c r="AT325" s="196"/>
      <c r="AU325" s="23"/>
      <c r="AV325" s="196"/>
      <c r="AW325" s="23"/>
      <c r="AX325" s="21"/>
      <c r="AY325" s="21"/>
      <c r="AZ325" s="21"/>
      <c r="BA325" s="21"/>
      <c r="BB325" s="20"/>
      <c r="BC325" s="23"/>
      <c r="BD325" s="196"/>
      <c r="BE325" s="23"/>
      <c r="BF325" s="20"/>
      <c r="BG325" s="21"/>
      <c r="BH325" s="21"/>
      <c r="BI325" s="21"/>
      <c r="BJ325" s="21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247.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196"/>
      <c r="O326" s="23"/>
      <c r="P326" s="23"/>
      <c r="Q326" s="23"/>
      <c r="R326" s="23"/>
      <c r="S326" s="23"/>
      <c r="T326" s="23"/>
      <c r="U326" s="28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81"/>
      <c r="AM326" s="21"/>
      <c r="AN326" s="21"/>
      <c r="AO326" s="21"/>
      <c r="AP326" s="21"/>
      <c r="AQ326" s="21"/>
      <c r="AR326" s="21"/>
      <c r="AS326" s="21"/>
      <c r="AT326" s="181"/>
      <c r="AU326" s="21"/>
      <c r="AV326" s="181"/>
      <c r="AW326" s="21"/>
      <c r="AX326" s="21"/>
      <c r="AY326" s="21"/>
      <c r="AZ326" s="21"/>
      <c r="BA326" s="21"/>
      <c r="BB326" s="20"/>
      <c r="BC326" s="23"/>
      <c r="BD326" s="196"/>
      <c r="BE326" s="23"/>
      <c r="BF326" s="20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271.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196"/>
      <c r="O327" s="28"/>
      <c r="P327" s="18"/>
      <c r="Q327" s="28"/>
      <c r="R327" s="28"/>
      <c r="S327" s="28"/>
      <c r="T327" s="28"/>
      <c r="U327" s="28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1"/>
      <c r="AM327" s="21"/>
      <c r="AN327" s="21"/>
      <c r="AO327" s="21"/>
      <c r="AP327" s="21"/>
      <c r="AQ327" s="21"/>
      <c r="AR327" s="21"/>
      <c r="AS327" s="21"/>
      <c r="AT327" s="181"/>
      <c r="AU327" s="21"/>
      <c r="AV327" s="181"/>
      <c r="AW327" s="21"/>
      <c r="AX327" s="21"/>
      <c r="AY327" s="21"/>
      <c r="AZ327" s="21"/>
      <c r="BA327" s="21"/>
      <c r="BB327" s="20"/>
      <c r="BC327" s="23"/>
      <c r="BD327" s="196"/>
      <c r="BE327" s="23"/>
      <c r="BF327" s="20"/>
      <c r="BG327" s="21"/>
      <c r="BH327" s="21"/>
      <c r="BI327" s="21"/>
      <c r="BJ327" s="21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261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196"/>
      <c r="O328" s="28"/>
      <c r="P328" s="18"/>
      <c r="Q328" s="28"/>
      <c r="R328" s="28"/>
      <c r="S328" s="28"/>
      <c r="T328" s="28"/>
      <c r="U328" s="28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181"/>
      <c r="AU328" s="21"/>
      <c r="AV328" s="181"/>
      <c r="AW328" s="21"/>
      <c r="AX328" s="21"/>
      <c r="AY328" s="21"/>
      <c r="AZ328" s="21"/>
      <c r="BA328" s="21"/>
      <c r="BB328" s="20"/>
      <c r="BC328" s="23"/>
      <c r="BD328" s="196"/>
      <c r="BE328" s="23"/>
      <c r="BF328" s="20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204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1"/>
      <c r="AM329" s="21"/>
      <c r="AN329" s="21"/>
      <c r="AO329" s="21"/>
      <c r="AP329" s="21"/>
      <c r="AQ329" s="21"/>
      <c r="AR329" s="21"/>
      <c r="AS329" s="21"/>
      <c r="AT329" s="181"/>
      <c r="AU329" s="21"/>
      <c r="AV329" s="181"/>
      <c r="AW329" s="21"/>
      <c r="AX329" s="21"/>
      <c r="AY329" s="21"/>
      <c r="AZ329" s="21"/>
      <c r="BA329" s="21"/>
      <c r="BB329" s="20"/>
      <c r="BC329" s="23"/>
      <c r="BD329" s="196"/>
      <c r="BE329" s="20"/>
      <c r="BF329" s="20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04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196"/>
      <c r="O330" s="20"/>
      <c r="P330" s="20"/>
      <c r="Q330" s="20"/>
      <c r="R330" s="20"/>
      <c r="S330" s="20"/>
      <c r="T330" s="20"/>
      <c r="U330" s="20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1"/>
      <c r="AM330" s="21"/>
      <c r="AN330" s="21"/>
      <c r="AO330" s="21"/>
      <c r="AP330" s="21"/>
      <c r="AQ330" s="21"/>
      <c r="AR330" s="21"/>
      <c r="AS330" s="21"/>
      <c r="AT330" s="181"/>
      <c r="AU330" s="21"/>
      <c r="AV330" s="181"/>
      <c r="AW330" s="21"/>
      <c r="AX330" s="21"/>
      <c r="AY330" s="21"/>
      <c r="AZ330" s="21"/>
      <c r="BA330" s="21"/>
      <c r="BB330" s="20"/>
      <c r="BC330" s="23"/>
      <c r="BD330" s="196"/>
      <c r="BE330" s="23"/>
      <c r="BF330" s="20"/>
      <c r="BG330" s="21"/>
      <c r="BH330" s="21"/>
      <c r="BI330" s="21"/>
      <c r="BJ330" s="21"/>
      <c r="BK330" s="21"/>
      <c r="BL330" s="21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204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196"/>
      <c r="O331" s="28"/>
      <c r="P331" s="18"/>
      <c r="Q331" s="28"/>
      <c r="R331" s="28"/>
      <c r="S331" s="28"/>
      <c r="T331" s="28"/>
      <c r="U331" s="28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181"/>
      <c r="AU331" s="21"/>
      <c r="AV331" s="181"/>
      <c r="AW331" s="21"/>
      <c r="AX331" s="21"/>
      <c r="AY331" s="21"/>
      <c r="AZ331" s="21"/>
      <c r="BA331" s="21"/>
      <c r="BB331" s="20"/>
      <c r="BC331" s="23"/>
      <c r="BD331" s="196"/>
      <c r="BE331" s="23"/>
      <c r="BF331" s="20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283.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0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181"/>
      <c r="AU332" s="21"/>
      <c r="AV332" s="181"/>
      <c r="AW332" s="21"/>
      <c r="AX332" s="21"/>
      <c r="AY332" s="21"/>
      <c r="AZ332" s="21"/>
      <c r="BA332" s="21"/>
      <c r="BB332" s="20"/>
      <c r="BC332" s="23"/>
      <c r="BD332" s="196"/>
      <c r="BE332" s="23"/>
      <c r="BF332" s="20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409.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0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0"/>
      <c r="AI333" s="23"/>
      <c r="AJ333" s="23"/>
      <c r="AK333" s="21"/>
      <c r="AL333" s="196"/>
      <c r="AM333" s="23"/>
      <c r="AN333" s="23"/>
      <c r="AO333" s="21"/>
      <c r="AP333" s="21"/>
      <c r="AQ333" s="21"/>
      <c r="AR333" s="21"/>
      <c r="AS333" s="21"/>
      <c r="AT333" s="196"/>
      <c r="AU333" s="23"/>
      <c r="AV333" s="196"/>
      <c r="AW333" s="23"/>
      <c r="AX333" s="21"/>
      <c r="AY333" s="21"/>
      <c r="AZ333" s="21"/>
      <c r="BA333" s="21"/>
      <c r="BB333" s="20"/>
      <c r="BC333" s="23"/>
      <c r="BD333" s="196"/>
      <c r="BE333" s="23"/>
      <c r="BF333" s="23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14.7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8"/>
      <c r="P334" s="18"/>
      <c r="Q334" s="28"/>
      <c r="R334" s="28"/>
      <c r="S334" s="28"/>
      <c r="T334" s="28"/>
      <c r="U334" s="28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181"/>
      <c r="AU334" s="21"/>
      <c r="AV334" s="181"/>
      <c r="AW334" s="21"/>
      <c r="AX334" s="21"/>
      <c r="AY334" s="21"/>
      <c r="AZ334" s="21"/>
      <c r="BA334" s="21"/>
      <c r="BB334" s="20"/>
      <c r="BC334" s="23"/>
      <c r="BD334" s="196"/>
      <c r="BE334" s="23"/>
      <c r="BF334" s="20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14.7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196"/>
      <c r="O335" s="28"/>
      <c r="P335" s="18"/>
      <c r="Q335" s="28"/>
      <c r="R335" s="28"/>
      <c r="S335" s="28"/>
      <c r="T335" s="28"/>
      <c r="U335" s="28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181"/>
      <c r="AU335" s="21"/>
      <c r="AV335" s="181"/>
      <c r="AW335" s="21"/>
      <c r="AX335" s="21"/>
      <c r="AY335" s="21"/>
      <c r="AZ335" s="21"/>
      <c r="BA335" s="21"/>
      <c r="BB335" s="20"/>
      <c r="BC335" s="23"/>
      <c r="BD335" s="196"/>
      <c r="BE335" s="23"/>
      <c r="BF335" s="20"/>
      <c r="BG335" s="21"/>
      <c r="BH335" s="21"/>
      <c r="BI335" s="21"/>
      <c r="BJ335" s="21"/>
      <c r="BK335" s="21"/>
      <c r="BL335" s="21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14.7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196"/>
      <c r="O336" s="28"/>
      <c r="P336" s="18"/>
      <c r="Q336" s="28"/>
      <c r="R336" s="28"/>
      <c r="S336" s="28"/>
      <c r="T336" s="28"/>
      <c r="U336" s="28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181"/>
      <c r="AU336" s="21"/>
      <c r="AV336" s="181"/>
      <c r="AW336" s="21"/>
      <c r="AX336" s="21"/>
      <c r="AY336" s="21"/>
      <c r="AZ336" s="21"/>
      <c r="BA336" s="21"/>
      <c r="BB336" s="20"/>
      <c r="BC336" s="23"/>
      <c r="BD336" s="196"/>
      <c r="BE336" s="23"/>
      <c r="BF336" s="20"/>
      <c r="BG336" s="21"/>
      <c r="BH336" s="21"/>
      <c r="BI336" s="21"/>
      <c r="BJ336" s="21"/>
      <c r="BK336" s="21"/>
      <c r="BL336" s="21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14.7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196"/>
      <c r="O337" s="28"/>
      <c r="P337" s="18"/>
      <c r="Q337" s="28"/>
      <c r="R337" s="28"/>
      <c r="S337" s="28"/>
      <c r="T337" s="28"/>
      <c r="U337" s="28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181"/>
      <c r="AU337" s="21"/>
      <c r="AV337" s="181"/>
      <c r="AW337" s="21"/>
      <c r="AX337" s="21"/>
      <c r="AY337" s="21"/>
      <c r="AZ337" s="21"/>
      <c r="BA337" s="21"/>
      <c r="BB337" s="20"/>
      <c r="BC337" s="23"/>
      <c r="BD337" s="196"/>
      <c r="BE337" s="23"/>
      <c r="BF337" s="20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14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196"/>
      <c r="O338" s="28"/>
      <c r="P338" s="18"/>
      <c r="Q338" s="28"/>
      <c r="R338" s="28"/>
      <c r="S338" s="28"/>
      <c r="T338" s="28"/>
      <c r="U338" s="28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181"/>
      <c r="AU338" s="21"/>
      <c r="AV338" s="181"/>
      <c r="AW338" s="21"/>
      <c r="AX338" s="21"/>
      <c r="AY338" s="21"/>
      <c r="AZ338" s="21"/>
      <c r="BA338" s="21"/>
      <c r="BB338" s="20"/>
      <c r="BC338" s="23"/>
      <c r="BD338" s="196"/>
      <c r="BE338" s="23"/>
      <c r="BF338" s="20"/>
      <c r="BG338" s="21"/>
      <c r="BH338" s="21"/>
      <c r="BI338" s="21"/>
      <c r="BJ338" s="21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204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0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1"/>
      <c r="AM339" s="21"/>
      <c r="AN339" s="21"/>
      <c r="AO339" s="21"/>
      <c r="AP339" s="21"/>
      <c r="AQ339" s="21"/>
      <c r="AR339" s="21"/>
      <c r="AS339" s="21"/>
      <c r="AT339" s="181"/>
      <c r="AU339" s="21"/>
      <c r="AV339" s="181"/>
      <c r="AW339" s="21"/>
      <c r="AX339" s="21"/>
      <c r="AY339" s="21"/>
      <c r="AZ339" s="21"/>
      <c r="BA339" s="21"/>
      <c r="BB339" s="20"/>
      <c r="BC339" s="23"/>
      <c r="BD339" s="196"/>
      <c r="BE339" s="23"/>
      <c r="BF339" s="20"/>
      <c r="BG339" s="21"/>
      <c r="BH339" s="21"/>
      <c r="BI339" s="21"/>
      <c r="BJ339" s="21"/>
      <c r="BK339" s="21"/>
      <c r="BL339" s="21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204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196"/>
      <c r="O340" s="28"/>
      <c r="P340" s="18"/>
      <c r="Q340" s="28"/>
      <c r="R340" s="28"/>
      <c r="S340" s="28"/>
      <c r="T340" s="28"/>
      <c r="U340" s="28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181"/>
      <c r="AU340" s="21"/>
      <c r="AV340" s="181"/>
      <c r="AW340" s="21"/>
      <c r="AX340" s="21"/>
      <c r="AY340" s="21"/>
      <c r="AZ340" s="21"/>
      <c r="BA340" s="21"/>
      <c r="BB340" s="20"/>
      <c r="BC340" s="23"/>
      <c r="BD340" s="196"/>
      <c r="BE340" s="23"/>
      <c r="BF340" s="20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216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0"/>
      <c r="AK341" s="63"/>
      <c r="AL341" s="181"/>
      <c r="AM341" s="21"/>
      <c r="AN341" s="21"/>
      <c r="AO341" s="21"/>
      <c r="AP341" s="21"/>
      <c r="AQ341" s="21"/>
      <c r="AR341" s="21"/>
      <c r="AS341" s="21"/>
      <c r="AT341" s="181"/>
      <c r="AU341" s="21"/>
      <c r="AV341" s="181"/>
      <c r="AW341" s="21"/>
      <c r="AX341" s="21"/>
      <c r="AY341" s="21"/>
      <c r="AZ341" s="21"/>
      <c r="BA341" s="21"/>
      <c r="BB341" s="20"/>
      <c r="BC341" s="63"/>
      <c r="BD341" s="196"/>
      <c r="BE341" s="63"/>
      <c r="BF341" s="20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58.2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63"/>
      <c r="P342" s="63"/>
      <c r="Q342" s="63"/>
      <c r="R342" s="63"/>
      <c r="S342" s="63"/>
      <c r="T342" s="63"/>
      <c r="U342" s="6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181"/>
      <c r="AU342" s="21"/>
      <c r="AV342" s="181"/>
      <c r="AW342" s="21"/>
      <c r="AX342" s="21"/>
      <c r="AY342" s="21"/>
      <c r="AZ342" s="21"/>
      <c r="BA342" s="21"/>
      <c r="BB342" s="20"/>
      <c r="BC342" s="23"/>
      <c r="BD342" s="196"/>
      <c r="BE342" s="23"/>
      <c r="BF342" s="20"/>
      <c r="BG342" s="21"/>
      <c r="BH342" s="21"/>
      <c r="BI342" s="21"/>
      <c r="BJ342" s="21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41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63"/>
      <c r="P343" s="63"/>
      <c r="Q343" s="63"/>
      <c r="R343" s="63"/>
      <c r="S343" s="63"/>
      <c r="T343" s="63"/>
      <c r="U343" s="6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181"/>
      <c r="AU343" s="21"/>
      <c r="AV343" s="181"/>
      <c r="AW343" s="21"/>
      <c r="AX343" s="21"/>
      <c r="AY343" s="21"/>
      <c r="AZ343" s="21"/>
      <c r="BA343" s="21"/>
      <c r="BB343" s="20"/>
      <c r="BC343" s="23"/>
      <c r="BD343" s="196"/>
      <c r="BE343" s="23"/>
      <c r="BF343" s="20"/>
      <c r="BG343" s="21"/>
      <c r="BH343" s="21"/>
      <c r="BI343" s="21"/>
      <c r="BJ343" s="21"/>
      <c r="BK343" s="21"/>
      <c r="BL343" s="21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256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0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0"/>
      <c r="AI344" s="23"/>
      <c r="AJ344" s="23"/>
      <c r="AK344" s="21"/>
      <c r="AL344" s="196"/>
      <c r="AM344" s="23"/>
      <c r="AN344" s="23"/>
      <c r="AO344" s="21"/>
      <c r="AP344" s="21"/>
      <c r="AQ344" s="21"/>
      <c r="AR344" s="21"/>
      <c r="AS344" s="21"/>
      <c r="AT344" s="196"/>
      <c r="AU344" s="29"/>
      <c r="AV344" s="196"/>
      <c r="AW344" s="23"/>
      <c r="AX344" s="21"/>
      <c r="AY344" s="21"/>
      <c r="AZ344" s="21"/>
      <c r="BA344" s="21"/>
      <c r="BB344" s="20"/>
      <c r="BC344" s="23"/>
      <c r="BD344" s="196"/>
      <c r="BE344" s="23"/>
      <c r="BF344" s="23"/>
      <c r="BG344" s="21"/>
      <c r="BH344" s="21"/>
      <c r="BI344" s="21"/>
      <c r="BJ344" s="21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53.7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3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0"/>
      <c r="AI345" s="23"/>
      <c r="AJ345" s="23"/>
      <c r="AK345" s="21"/>
      <c r="AL345" s="196"/>
      <c r="AM345" s="23"/>
      <c r="AN345" s="23"/>
      <c r="AO345" s="21"/>
      <c r="AP345" s="21"/>
      <c r="AQ345" s="21"/>
      <c r="AR345" s="21"/>
      <c r="AS345" s="21"/>
      <c r="AT345" s="196"/>
      <c r="AU345" s="29"/>
      <c r="AV345" s="196"/>
      <c r="AW345" s="23"/>
      <c r="AX345" s="21"/>
      <c r="AY345" s="21"/>
      <c r="AZ345" s="21"/>
      <c r="BA345" s="21"/>
      <c r="BB345" s="20"/>
      <c r="BC345" s="23"/>
      <c r="BD345" s="196"/>
      <c r="BE345" s="23"/>
      <c r="BF345" s="20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64.2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196"/>
      <c r="O346" s="28"/>
      <c r="P346" s="18"/>
      <c r="Q346" s="28"/>
      <c r="R346" s="28"/>
      <c r="S346" s="28"/>
      <c r="T346" s="28"/>
      <c r="U346" s="28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0"/>
      <c r="AI346" s="23"/>
      <c r="AJ346" s="23"/>
      <c r="AK346" s="21"/>
      <c r="AL346" s="196"/>
      <c r="AM346" s="23"/>
      <c r="AN346" s="23"/>
      <c r="AO346" s="21"/>
      <c r="AP346" s="21"/>
      <c r="AQ346" s="21"/>
      <c r="AR346" s="21"/>
      <c r="AS346" s="21"/>
      <c r="AT346" s="196"/>
      <c r="AU346" s="29"/>
      <c r="AV346" s="196"/>
      <c r="AW346" s="23"/>
      <c r="AX346" s="21"/>
      <c r="AY346" s="21"/>
      <c r="AZ346" s="21"/>
      <c r="BA346" s="21"/>
      <c r="BB346" s="20"/>
      <c r="BC346" s="23"/>
      <c r="BD346" s="196"/>
      <c r="BE346" s="23"/>
      <c r="BF346" s="20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389.2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9"/>
      <c r="P347" s="29"/>
      <c r="Q347" s="29"/>
      <c r="R347" s="29"/>
      <c r="S347" s="29"/>
      <c r="T347" s="29"/>
      <c r="U347" s="29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0"/>
      <c r="AI347" s="29"/>
      <c r="AJ347" s="29"/>
      <c r="AK347" s="21"/>
      <c r="AL347" s="196"/>
      <c r="AM347" s="29"/>
      <c r="AN347" s="29"/>
      <c r="AO347" s="21"/>
      <c r="AP347" s="21"/>
      <c r="AQ347" s="21"/>
      <c r="AR347" s="21"/>
      <c r="AS347" s="21"/>
      <c r="AT347" s="196"/>
      <c r="AU347" s="29"/>
      <c r="AV347" s="196"/>
      <c r="AW347" s="29"/>
      <c r="AX347" s="21"/>
      <c r="AY347" s="21"/>
      <c r="AZ347" s="21"/>
      <c r="BA347" s="21"/>
      <c r="BB347" s="20"/>
      <c r="BC347" s="23"/>
      <c r="BD347" s="196"/>
      <c r="BE347" s="29"/>
      <c r="BF347" s="29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21.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9"/>
      <c r="P348" s="29"/>
      <c r="Q348" s="29"/>
      <c r="R348" s="29"/>
      <c r="S348" s="29"/>
      <c r="T348" s="29"/>
      <c r="U348" s="29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0"/>
      <c r="AI348" s="23"/>
      <c r="AJ348" s="23"/>
      <c r="AK348" s="21"/>
      <c r="AL348" s="196"/>
      <c r="AM348" s="23"/>
      <c r="AN348" s="23"/>
      <c r="AO348" s="21"/>
      <c r="AP348" s="21"/>
      <c r="AQ348" s="21"/>
      <c r="AR348" s="21"/>
      <c r="AS348" s="21"/>
      <c r="AT348" s="196"/>
      <c r="AU348" s="23"/>
      <c r="AV348" s="196"/>
      <c r="AW348" s="23"/>
      <c r="AX348" s="21"/>
      <c r="AY348" s="21"/>
      <c r="AZ348" s="21"/>
      <c r="BA348" s="21"/>
      <c r="BB348" s="20"/>
      <c r="BC348" s="23"/>
      <c r="BD348" s="196"/>
      <c r="BE348" s="23"/>
      <c r="BF348" s="23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21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9"/>
      <c r="P349" s="29"/>
      <c r="Q349" s="29"/>
      <c r="R349" s="29"/>
      <c r="S349" s="29"/>
      <c r="T349" s="29"/>
      <c r="U349" s="29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0"/>
      <c r="AI349" s="23"/>
      <c r="AJ349" s="23"/>
      <c r="AK349" s="21"/>
      <c r="AL349" s="196"/>
      <c r="AM349" s="23"/>
      <c r="AN349" s="23"/>
      <c r="AO349" s="21"/>
      <c r="AP349" s="21"/>
      <c r="AQ349" s="21"/>
      <c r="AR349" s="21"/>
      <c r="AS349" s="21"/>
      <c r="AT349" s="196"/>
      <c r="AU349" s="23"/>
      <c r="AV349" s="196"/>
      <c r="AW349" s="23"/>
      <c r="AX349" s="21"/>
      <c r="AY349" s="21"/>
      <c r="AZ349" s="21"/>
      <c r="BA349" s="21"/>
      <c r="BB349" s="20"/>
      <c r="BC349" s="23"/>
      <c r="BD349" s="196"/>
      <c r="BE349" s="23"/>
      <c r="BF349" s="23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21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9"/>
      <c r="P350" s="29"/>
      <c r="Q350" s="29"/>
      <c r="R350" s="29"/>
      <c r="S350" s="29"/>
      <c r="T350" s="29"/>
      <c r="U350" s="29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0"/>
      <c r="AI350" s="23"/>
      <c r="AJ350" s="23"/>
      <c r="AK350" s="21"/>
      <c r="AL350" s="196"/>
      <c r="AM350" s="23"/>
      <c r="AN350" s="23"/>
      <c r="AO350" s="21"/>
      <c r="AP350" s="21"/>
      <c r="AQ350" s="21"/>
      <c r="AR350" s="21"/>
      <c r="AS350" s="21"/>
      <c r="AT350" s="196"/>
      <c r="AU350" s="23"/>
      <c r="AV350" s="196"/>
      <c r="AW350" s="23"/>
      <c r="AX350" s="21"/>
      <c r="AY350" s="21"/>
      <c r="AZ350" s="21"/>
      <c r="BA350" s="21"/>
      <c r="BB350" s="20"/>
      <c r="BC350" s="23"/>
      <c r="BD350" s="196"/>
      <c r="BE350" s="23"/>
      <c r="BF350" s="23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21.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9"/>
      <c r="P351" s="29"/>
      <c r="Q351" s="29"/>
      <c r="R351" s="29"/>
      <c r="S351" s="29"/>
      <c r="T351" s="29"/>
      <c r="U351" s="29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0"/>
      <c r="AI351" s="23"/>
      <c r="AJ351" s="23"/>
      <c r="AK351" s="21"/>
      <c r="AL351" s="196"/>
      <c r="AM351" s="23"/>
      <c r="AN351" s="23"/>
      <c r="AO351" s="21"/>
      <c r="AP351" s="21"/>
      <c r="AQ351" s="21"/>
      <c r="AR351" s="21"/>
      <c r="AS351" s="21"/>
      <c r="AT351" s="196"/>
      <c r="AU351" s="23"/>
      <c r="AV351" s="196"/>
      <c r="AW351" s="23"/>
      <c r="AX351" s="21"/>
      <c r="AY351" s="21"/>
      <c r="AZ351" s="21"/>
      <c r="BA351" s="21"/>
      <c r="BB351" s="20"/>
      <c r="BC351" s="23"/>
      <c r="BD351" s="196"/>
      <c r="BE351" s="23"/>
      <c r="BF351" s="23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21.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9"/>
      <c r="P352" s="29"/>
      <c r="Q352" s="29"/>
      <c r="R352" s="29"/>
      <c r="S352" s="29"/>
      <c r="T352" s="29"/>
      <c r="U352" s="29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0"/>
      <c r="AI352" s="23"/>
      <c r="AJ352" s="23"/>
      <c r="AK352" s="21"/>
      <c r="AL352" s="196"/>
      <c r="AM352" s="23"/>
      <c r="AN352" s="23"/>
      <c r="AO352" s="21"/>
      <c r="AP352" s="21"/>
      <c r="AQ352" s="21"/>
      <c r="AR352" s="21"/>
      <c r="AS352" s="21"/>
      <c r="AT352" s="196"/>
      <c r="AU352" s="23"/>
      <c r="AV352" s="196"/>
      <c r="AW352" s="23"/>
      <c r="AX352" s="21"/>
      <c r="AY352" s="21"/>
      <c r="AZ352" s="21"/>
      <c r="BA352" s="21"/>
      <c r="BB352" s="20"/>
      <c r="BC352" s="23"/>
      <c r="BD352" s="196"/>
      <c r="BE352" s="23"/>
      <c r="BF352" s="23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409.6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0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1"/>
      <c r="AM353" s="21"/>
      <c r="AN353" s="21"/>
      <c r="AO353" s="21"/>
      <c r="AP353" s="21"/>
      <c r="AQ353" s="21"/>
      <c r="AR353" s="21"/>
      <c r="AS353" s="21"/>
      <c r="AT353" s="181"/>
      <c r="AU353" s="21"/>
      <c r="AV353" s="181"/>
      <c r="AW353" s="21"/>
      <c r="AX353" s="21"/>
      <c r="AY353" s="21"/>
      <c r="AZ353" s="21"/>
      <c r="BA353" s="21"/>
      <c r="BB353" s="20"/>
      <c r="BC353" s="23"/>
      <c r="BD353" s="196"/>
      <c r="BE353" s="23"/>
      <c r="BF353" s="20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409.6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196"/>
      <c r="O354" s="63"/>
      <c r="P354" s="63"/>
      <c r="Q354" s="63"/>
      <c r="R354" s="63"/>
      <c r="S354" s="63"/>
      <c r="T354" s="63"/>
      <c r="U354" s="6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1"/>
      <c r="AM354" s="21"/>
      <c r="AN354" s="21"/>
      <c r="AO354" s="21"/>
      <c r="AP354" s="21"/>
      <c r="AQ354" s="21"/>
      <c r="AR354" s="21"/>
      <c r="AS354" s="21"/>
      <c r="AT354" s="181"/>
      <c r="AU354" s="21"/>
      <c r="AV354" s="181"/>
      <c r="AW354" s="21"/>
      <c r="AX354" s="21"/>
      <c r="AY354" s="21"/>
      <c r="AZ354" s="21"/>
      <c r="BA354" s="21"/>
      <c r="BB354" s="20"/>
      <c r="BC354" s="23"/>
      <c r="BD354" s="196"/>
      <c r="BE354" s="23"/>
      <c r="BF354" s="20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409.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9"/>
      <c r="P355" s="29"/>
      <c r="Q355" s="29"/>
      <c r="R355" s="29"/>
      <c r="S355" s="29"/>
      <c r="T355" s="29"/>
      <c r="U355" s="29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1"/>
      <c r="AM355" s="21"/>
      <c r="AN355" s="21"/>
      <c r="AO355" s="21"/>
      <c r="AP355" s="21"/>
      <c r="AQ355" s="21"/>
      <c r="AR355" s="21"/>
      <c r="AS355" s="21"/>
      <c r="AT355" s="181"/>
      <c r="AU355" s="21"/>
      <c r="AV355" s="181"/>
      <c r="AW355" s="21"/>
      <c r="AX355" s="21"/>
      <c r="AY355" s="21"/>
      <c r="AZ355" s="21"/>
      <c r="BA355" s="21"/>
      <c r="BB355" s="20"/>
      <c r="BC355" s="23"/>
      <c r="BD355" s="196"/>
      <c r="BE355" s="29"/>
      <c r="BF355" s="29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409.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196"/>
      <c r="BE356" s="20"/>
      <c r="BF356" s="20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71.7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196"/>
      <c r="BE357" s="196"/>
      <c r="BF357" s="20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51.2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196"/>
      <c r="O358" s="28"/>
      <c r="P358" s="18"/>
      <c r="Q358" s="28"/>
      <c r="R358" s="28"/>
      <c r="S358" s="28"/>
      <c r="T358" s="28"/>
      <c r="U358" s="28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0"/>
      <c r="AI358" s="23"/>
      <c r="AJ358" s="23"/>
      <c r="AK358" s="21"/>
      <c r="AL358" s="196"/>
      <c r="AM358" s="23"/>
      <c r="AN358" s="23"/>
      <c r="AO358" s="21"/>
      <c r="AP358" s="21"/>
      <c r="AQ358" s="21"/>
      <c r="AR358" s="21"/>
      <c r="AS358" s="21"/>
      <c r="AT358" s="196"/>
      <c r="AU358" s="23"/>
      <c r="AV358" s="196"/>
      <c r="AW358" s="23"/>
      <c r="AX358" s="21"/>
      <c r="AY358" s="21"/>
      <c r="AZ358" s="21"/>
      <c r="BA358" s="21"/>
      <c r="BB358" s="20"/>
      <c r="BC358" s="23"/>
      <c r="BD358" s="196"/>
      <c r="BE358" s="23"/>
      <c r="BF358" s="23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409.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0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0"/>
      <c r="AI359" s="23"/>
      <c r="AJ359" s="23"/>
      <c r="AK359" s="21"/>
      <c r="AL359" s="196"/>
      <c r="AM359" s="23"/>
      <c r="AN359" s="23"/>
      <c r="AO359" s="21"/>
      <c r="AP359" s="21"/>
      <c r="AQ359" s="21"/>
      <c r="AR359" s="21"/>
      <c r="AS359" s="21"/>
      <c r="AT359" s="196"/>
      <c r="AU359" s="23"/>
      <c r="AV359" s="196"/>
      <c r="AW359" s="23"/>
      <c r="AX359" s="21"/>
      <c r="AY359" s="21"/>
      <c r="AZ359" s="21"/>
      <c r="BA359" s="21"/>
      <c r="BB359" s="20"/>
      <c r="BC359" s="23"/>
      <c r="BD359" s="196"/>
      <c r="BE359" s="23"/>
      <c r="BF359" s="23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209.2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196"/>
      <c r="O360" s="28"/>
      <c r="P360" s="18"/>
      <c r="Q360" s="28"/>
      <c r="R360" s="28"/>
      <c r="S360" s="28"/>
      <c r="T360" s="28"/>
      <c r="U360" s="28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0"/>
      <c r="AI360" s="23"/>
      <c r="AJ360" s="23"/>
      <c r="AK360" s="21"/>
      <c r="AL360" s="196"/>
      <c r="AM360" s="23"/>
      <c r="AN360" s="23"/>
      <c r="AO360" s="21"/>
      <c r="AP360" s="21"/>
      <c r="AQ360" s="21"/>
      <c r="AR360" s="21"/>
      <c r="AS360" s="21"/>
      <c r="AT360" s="196"/>
      <c r="AU360" s="23"/>
      <c r="AV360" s="196"/>
      <c r="AW360" s="23"/>
      <c r="AX360" s="21"/>
      <c r="AY360" s="21"/>
      <c r="AZ360" s="21"/>
      <c r="BA360" s="21"/>
      <c r="BB360" s="20"/>
      <c r="BC360" s="23"/>
      <c r="BD360" s="196"/>
      <c r="BE360" s="23"/>
      <c r="BF360" s="23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98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196"/>
      <c r="O361" s="28"/>
      <c r="P361" s="18"/>
      <c r="Q361" s="28"/>
      <c r="R361" s="28"/>
      <c r="S361" s="28"/>
      <c r="T361" s="28"/>
      <c r="U361" s="28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1"/>
      <c r="AM361" s="21"/>
      <c r="AN361" s="21"/>
      <c r="AO361" s="21"/>
      <c r="AP361" s="21"/>
      <c r="AQ361" s="21"/>
      <c r="AR361" s="21"/>
      <c r="AS361" s="21"/>
      <c r="AT361" s="181"/>
      <c r="AU361" s="21"/>
      <c r="AV361" s="181"/>
      <c r="AW361" s="21"/>
      <c r="AX361" s="21"/>
      <c r="AY361" s="21"/>
      <c r="AZ361" s="21"/>
      <c r="BA361" s="21"/>
      <c r="BB361" s="20"/>
      <c r="BC361" s="23"/>
      <c r="BD361" s="196"/>
      <c r="BE361" s="23"/>
      <c r="BF361" s="20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408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196"/>
      <c r="O362" s="28"/>
      <c r="P362" s="18"/>
      <c r="Q362" s="28"/>
      <c r="R362" s="28"/>
      <c r="S362" s="28"/>
      <c r="T362" s="28"/>
      <c r="U362" s="28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81"/>
      <c r="AM362" s="21"/>
      <c r="AN362" s="21"/>
      <c r="AO362" s="21"/>
      <c r="AP362" s="21"/>
      <c r="AQ362" s="21"/>
      <c r="AR362" s="21"/>
      <c r="AS362" s="21"/>
      <c r="AT362" s="181"/>
      <c r="AU362" s="21"/>
      <c r="AV362" s="181"/>
      <c r="AW362" s="21"/>
      <c r="AX362" s="21"/>
      <c r="AY362" s="21"/>
      <c r="AZ362" s="21"/>
      <c r="BA362" s="21"/>
      <c r="BB362" s="20"/>
      <c r="BC362" s="23"/>
      <c r="BD362" s="196"/>
      <c r="BE362" s="23"/>
      <c r="BF362" s="20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54.2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196"/>
      <c r="O363" s="28"/>
      <c r="P363" s="18"/>
      <c r="Q363" s="28"/>
      <c r="R363" s="28"/>
      <c r="S363" s="28"/>
      <c r="T363" s="28"/>
      <c r="U363" s="28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181"/>
      <c r="AM363" s="21"/>
      <c r="AN363" s="21"/>
      <c r="AO363" s="21"/>
      <c r="AP363" s="21"/>
      <c r="AQ363" s="21"/>
      <c r="AR363" s="21"/>
      <c r="AS363" s="21"/>
      <c r="AT363" s="181"/>
      <c r="AU363" s="21"/>
      <c r="AV363" s="181"/>
      <c r="AW363" s="21"/>
      <c r="AX363" s="21"/>
      <c r="AY363" s="21"/>
      <c r="AZ363" s="21"/>
      <c r="BA363" s="21"/>
      <c r="BB363" s="20"/>
      <c r="BC363" s="23"/>
      <c r="BD363" s="196"/>
      <c r="BE363" s="23"/>
      <c r="BF363" s="20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61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9"/>
      <c r="P364" s="29"/>
      <c r="Q364" s="29"/>
      <c r="R364" s="29"/>
      <c r="S364" s="29"/>
      <c r="T364" s="29"/>
      <c r="U364" s="29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181"/>
      <c r="AM364" s="21"/>
      <c r="AN364" s="21"/>
      <c r="AO364" s="21"/>
      <c r="AP364" s="21"/>
      <c r="AQ364" s="21"/>
      <c r="AR364" s="21"/>
      <c r="AS364" s="21"/>
      <c r="AT364" s="181"/>
      <c r="AU364" s="21"/>
      <c r="AV364" s="181"/>
      <c r="AW364" s="21"/>
      <c r="AX364" s="21"/>
      <c r="AY364" s="21"/>
      <c r="AZ364" s="21"/>
      <c r="BA364" s="21"/>
      <c r="BB364" s="20"/>
      <c r="BC364" s="23"/>
      <c r="BD364" s="196"/>
      <c r="BE364" s="23"/>
      <c r="BF364" s="20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49.2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8"/>
      <c r="P365" s="18"/>
      <c r="Q365" s="28"/>
      <c r="R365" s="28"/>
      <c r="S365" s="28"/>
      <c r="T365" s="28"/>
      <c r="U365" s="28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1"/>
      <c r="AM365" s="21"/>
      <c r="AN365" s="21"/>
      <c r="AO365" s="21"/>
      <c r="AP365" s="21"/>
      <c r="AQ365" s="21"/>
      <c r="AR365" s="21"/>
      <c r="AS365" s="21"/>
      <c r="AT365" s="181"/>
      <c r="AU365" s="21"/>
      <c r="AV365" s="181"/>
      <c r="AW365" s="21"/>
      <c r="AX365" s="21"/>
      <c r="AY365" s="21"/>
      <c r="AZ365" s="21"/>
      <c r="BA365" s="21"/>
      <c r="BB365" s="20"/>
      <c r="BC365" s="23"/>
      <c r="BD365" s="196"/>
      <c r="BE365" s="23"/>
      <c r="BF365" s="20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49.2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196"/>
      <c r="O366" s="28"/>
      <c r="P366" s="18"/>
      <c r="Q366" s="28"/>
      <c r="R366" s="28"/>
      <c r="S366" s="28"/>
      <c r="T366" s="28"/>
      <c r="U366" s="28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1"/>
      <c r="AM366" s="21"/>
      <c r="AN366" s="21"/>
      <c r="AO366" s="21"/>
      <c r="AP366" s="21"/>
      <c r="AQ366" s="21"/>
      <c r="AR366" s="21"/>
      <c r="AS366" s="21"/>
      <c r="AT366" s="181"/>
      <c r="AU366" s="21"/>
      <c r="AV366" s="181"/>
      <c r="AW366" s="21"/>
      <c r="AX366" s="21"/>
      <c r="AY366" s="21"/>
      <c r="AZ366" s="21"/>
      <c r="BA366" s="21"/>
      <c r="BB366" s="20"/>
      <c r="BC366" s="23"/>
      <c r="BD366" s="196"/>
      <c r="BE366" s="23"/>
      <c r="BF366" s="20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49.2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196"/>
      <c r="O367" s="23"/>
      <c r="P367" s="23"/>
      <c r="Q367" s="23"/>
      <c r="R367" s="23"/>
      <c r="S367" s="23"/>
      <c r="T367" s="23"/>
      <c r="U367" s="28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181"/>
      <c r="AM367" s="21"/>
      <c r="AN367" s="21"/>
      <c r="AO367" s="21"/>
      <c r="AP367" s="21"/>
      <c r="AQ367" s="21"/>
      <c r="AR367" s="21"/>
      <c r="AS367" s="21"/>
      <c r="AT367" s="181"/>
      <c r="AU367" s="21"/>
      <c r="AV367" s="181"/>
      <c r="AW367" s="21"/>
      <c r="AX367" s="21"/>
      <c r="AY367" s="21"/>
      <c r="AZ367" s="21"/>
      <c r="BA367" s="21"/>
      <c r="BB367" s="20"/>
      <c r="BC367" s="23"/>
      <c r="BD367" s="196"/>
      <c r="BE367" s="23"/>
      <c r="BF367" s="20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49.2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196"/>
      <c r="O368" s="28"/>
      <c r="P368" s="18"/>
      <c r="Q368" s="28"/>
      <c r="R368" s="28"/>
      <c r="S368" s="28"/>
      <c r="T368" s="28"/>
      <c r="U368" s="28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1"/>
      <c r="AM368" s="21"/>
      <c r="AN368" s="21"/>
      <c r="AO368" s="21"/>
      <c r="AP368" s="21"/>
      <c r="AQ368" s="21"/>
      <c r="AR368" s="21"/>
      <c r="AS368" s="21"/>
      <c r="AT368" s="181"/>
      <c r="AU368" s="21"/>
      <c r="AV368" s="181"/>
      <c r="AW368" s="21"/>
      <c r="AX368" s="21"/>
      <c r="AY368" s="21"/>
      <c r="AZ368" s="21"/>
      <c r="BA368" s="21"/>
      <c r="BB368" s="20"/>
      <c r="BC368" s="23"/>
      <c r="BD368" s="196"/>
      <c r="BE368" s="23"/>
      <c r="BF368" s="20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49.2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196"/>
      <c r="O369" s="28"/>
      <c r="P369" s="18"/>
      <c r="Q369" s="28"/>
      <c r="R369" s="28"/>
      <c r="S369" s="28"/>
      <c r="T369" s="28"/>
      <c r="U369" s="28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1"/>
      <c r="AM369" s="21"/>
      <c r="AN369" s="21"/>
      <c r="AO369" s="21"/>
      <c r="AP369" s="21"/>
      <c r="AQ369" s="21"/>
      <c r="AR369" s="21"/>
      <c r="AS369" s="21"/>
      <c r="AT369" s="181"/>
      <c r="AU369" s="21"/>
      <c r="AV369" s="181"/>
      <c r="AW369" s="21"/>
      <c r="AX369" s="21"/>
      <c r="AY369" s="21"/>
      <c r="AZ369" s="21"/>
      <c r="BA369" s="21"/>
      <c r="BB369" s="20"/>
      <c r="BC369" s="23"/>
      <c r="BD369" s="196"/>
      <c r="BE369" s="23"/>
      <c r="BF369" s="20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67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1"/>
      <c r="AM370" s="21"/>
      <c r="AN370" s="21"/>
      <c r="AO370" s="21"/>
      <c r="AP370" s="21"/>
      <c r="AQ370" s="21"/>
      <c r="AR370" s="21"/>
      <c r="AS370" s="21"/>
      <c r="AT370" s="181"/>
      <c r="AU370" s="21"/>
      <c r="AV370" s="181"/>
      <c r="AW370" s="21"/>
      <c r="AX370" s="21"/>
      <c r="AY370" s="21"/>
      <c r="AZ370" s="21"/>
      <c r="BA370" s="21"/>
      <c r="BB370" s="20"/>
      <c r="BC370" s="23"/>
      <c r="BD370" s="196"/>
      <c r="BE370" s="23"/>
      <c r="BF370" s="23"/>
      <c r="BG370" s="21"/>
      <c r="BH370" s="21"/>
      <c r="BI370" s="21"/>
      <c r="BJ370" s="20"/>
      <c r="BK370" s="23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54.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1"/>
      <c r="AM371" s="21"/>
      <c r="AN371" s="21"/>
      <c r="AO371" s="21"/>
      <c r="AP371" s="21"/>
      <c r="AQ371" s="21"/>
      <c r="AR371" s="21"/>
      <c r="AS371" s="21"/>
      <c r="AT371" s="181"/>
      <c r="AU371" s="21"/>
      <c r="AV371" s="181"/>
      <c r="AW371" s="21"/>
      <c r="AX371" s="21"/>
      <c r="AY371" s="21"/>
      <c r="AZ371" s="21"/>
      <c r="BA371" s="21"/>
      <c r="BB371" s="20"/>
      <c r="BC371" s="23"/>
      <c r="BD371" s="196"/>
      <c r="BE371" s="63"/>
      <c r="BF371" s="29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44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181"/>
      <c r="AM372" s="21"/>
      <c r="AN372" s="21"/>
      <c r="AO372" s="21"/>
      <c r="AP372" s="21"/>
      <c r="AQ372" s="21"/>
      <c r="AR372" s="21"/>
      <c r="AS372" s="21"/>
      <c r="AT372" s="181"/>
      <c r="AU372" s="21"/>
      <c r="AV372" s="181"/>
      <c r="AW372" s="21"/>
      <c r="AX372" s="21"/>
      <c r="AY372" s="21"/>
      <c r="AZ372" s="21"/>
      <c r="BA372" s="21"/>
      <c r="BB372" s="20"/>
      <c r="BC372" s="23"/>
      <c r="BD372" s="196"/>
      <c r="BE372" s="63"/>
      <c r="BF372" s="29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409.6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181"/>
      <c r="AM373" s="21"/>
      <c r="AN373" s="21"/>
      <c r="AO373" s="21"/>
      <c r="AP373" s="21"/>
      <c r="AQ373" s="21"/>
      <c r="AR373" s="21"/>
      <c r="AS373" s="21"/>
      <c r="AT373" s="181"/>
      <c r="AU373" s="21"/>
      <c r="AV373" s="181"/>
      <c r="AW373" s="21"/>
      <c r="AX373" s="21"/>
      <c r="AY373" s="21"/>
      <c r="AZ373" s="21"/>
      <c r="BA373" s="21"/>
      <c r="BB373" s="20"/>
      <c r="BC373" s="20"/>
      <c r="BD373" s="20"/>
      <c r="BE373" s="23"/>
      <c r="BF373" s="20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52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81"/>
      <c r="AM374" s="21"/>
      <c r="AN374" s="21"/>
      <c r="AO374" s="21"/>
      <c r="AP374" s="21"/>
      <c r="AQ374" s="21"/>
      <c r="AR374" s="21"/>
      <c r="AS374" s="21"/>
      <c r="AT374" s="181"/>
      <c r="AU374" s="21"/>
      <c r="AV374" s="181"/>
      <c r="AW374" s="21"/>
      <c r="AX374" s="21"/>
      <c r="AY374" s="21"/>
      <c r="AZ374" s="21"/>
      <c r="BA374" s="21"/>
      <c r="BB374" s="20"/>
      <c r="BC374" s="23"/>
      <c r="BD374" s="196"/>
      <c r="BE374" s="23"/>
      <c r="BF374" s="20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20.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9"/>
      <c r="P375" s="29"/>
      <c r="Q375" s="29"/>
      <c r="R375" s="29"/>
      <c r="S375" s="29"/>
      <c r="T375" s="29"/>
      <c r="U375" s="29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181"/>
      <c r="AM375" s="21"/>
      <c r="AN375" s="21"/>
      <c r="AO375" s="21"/>
      <c r="AP375" s="21"/>
      <c r="AQ375" s="21"/>
      <c r="AR375" s="21"/>
      <c r="AS375" s="21"/>
      <c r="AT375" s="181"/>
      <c r="AU375" s="21"/>
      <c r="AV375" s="181"/>
      <c r="AW375" s="21"/>
      <c r="AX375" s="21"/>
      <c r="AY375" s="21"/>
      <c r="AZ375" s="21"/>
      <c r="BA375" s="21"/>
      <c r="BB375" s="20"/>
      <c r="BC375" s="23"/>
      <c r="BD375" s="196"/>
      <c r="BE375" s="29"/>
      <c r="BF375" s="29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20.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181"/>
      <c r="AM376" s="21"/>
      <c r="AN376" s="21"/>
      <c r="AO376" s="21"/>
      <c r="AP376" s="21"/>
      <c r="AQ376" s="21"/>
      <c r="AR376" s="21"/>
      <c r="AS376" s="21"/>
      <c r="AT376" s="181"/>
      <c r="AU376" s="21"/>
      <c r="AV376" s="181"/>
      <c r="AW376" s="21"/>
      <c r="AX376" s="21"/>
      <c r="AY376" s="21"/>
      <c r="AZ376" s="21"/>
      <c r="BA376" s="21"/>
      <c r="BB376" s="20"/>
      <c r="BC376" s="23"/>
      <c r="BD376" s="196"/>
      <c r="BE376" s="20"/>
      <c r="BF376" s="20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20.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181"/>
      <c r="AM377" s="21"/>
      <c r="AN377" s="21"/>
      <c r="AO377" s="21"/>
      <c r="AP377" s="21"/>
      <c r="AQ377" s="21"/>
      <c r="AR377" s="21"/>
      <c r="AS377" s="21"/>
      <c r="AT377" s="181"/>
      <c r="AU377" s="21"/>
      <c r="AV377" s="181"/>
      <c r="AW377" s="21"/>
      <c r="AX377" s="21"/>
      <c r="AY377" s="21"/>
      <c r="AZ377" s="21"/>
      <c r="BA377" s="21"/>
      <c r="BB377" s="20"/>
      <c r="BC377" s="23"/>
      <c r="BD377" s="196"/>
      <c r="BE377" s="23"/>
      <c r="BF377" s="20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409.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9"/>
      <c r="P378" s="29"/>
      <c r="Q378" s="29"/>
      <c r="R378" s="29"/>
      <c r="S378" s="29"/>
      <c r="T378" s="29"/>
      <c r="U378" s="29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0"/>
      <c r="AI378" s="29"/>
      <c r="AJ378" s="29"/>
      <c r="AK378" s="21"/>
      <c r="AL378" s="196"/>
      <c r="AM378" s="29"/>
      <c r="AN378" s="29"/>
      <c r="AO378" s="21"/>
      <c r="AP378" s="21"/>
      <c r="AQ378" s="21"/>
      <c r="AR378" s="21"/>
      <c r="AS378" s="21"/>
      <c r="AT378" s="196"/>
      <c r="AU378" s="29"/>
      <c r="AV378" s="196"/>
      <c r="AW378" s="29"/>
      <c r="AX378" s="21"/>
      <c r="AY378" s="21"/>
      <c r="AZ378" s="21"/>
      <c r="BA378" s="21"/>
      <c r="BB378" s="20"/>
      <c r="BC378" s="23"/>
      <c r="BD378" s="196"/>
      <c r="BE378" s="29"/>
      <c r="BF378" s="29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44.7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9"/>
      <c r="P379" s="29"/>
      <c r="Q379" s="29"/>
      <c r="R379" s="29"/>
      <c r="S379" s="29"/>
      <c r="T379" s="29"/>
      <c r="U379" s="29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0"/>
      <c r="AI379" s="29"/>
      <c r="AJ379" s="29"/>
      <c r="AK379" s="21"/>
      <c r="AL379" s="196"/>
      <c r="AM379" s="29"/>
      <c r="AN379" s="29"/>
      <c r="AO379" s="21"/>
      <c r="AP379" s="21"/>
      <c r="AQ379" s="21"/>
      <c r="AR379" s="21"/>
      <c r="AS379" s="21"/>
      <c r="AT379" s="196"/>
      <c r="AU379" s="29"/>
      <c r="AV379" s="196"/>
      <c r="AW379" s="29"/>
      <c r="AX379" s="21"/>
      <c r="AY379" s="21"/>
      <c r="AZ379" s="21"/>
      <c r="BA379" s="21"/>
      <c r="BB379" s="20"/>
      <c r="BC379" s="23"/>
      <c r="BD379" s="196"/>
      <c r="BE379" s="29"/>
      <c r="BF379" s="29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44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9"/>
      <c r="P380" s="29"/>
      <c r="Q380" s="29"/>
      <c r="R380" s="29"/>
      <c r="S380" s="29"/>
      <c r="T380" s="29"/>
      <c r="U380" s="29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0"/>
      <c r="AI380" s="29"/>
      <c r="AJ380" s="29"/>
      <c r="AK380" s="21"/>
      <c r="AL380" s="196"/>
      <c r="AM380" s="29"/>
      <c r="AN380" s="29"/>
      <c r="AO380" s="21"/>
      <c r="AP380" s="21"/>
      <c r="AQ380" s="21"/>
      <c r="AR380" s="21"/>
      <c r="AS380" s="21"/>
      <c r="AT380" s="196"/>
      <c r="AU380" s="29"/>
      <c r="AV380" s="196"/>
      <c r="AW380" s="29"/>
      <c r="AX380" s="21"/>
      <c r="AY380" s="21"/>
      <c r="AZ380" s="21"/>
      <c r="BA380" s="21"/>
      <c r="BB380" s="20"/>
      <c r="BC380" s="23"/>
      <c r="BD380" s="196"/>
      <c r="BE380" s="29"/>
      <c r="BF380" s="29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44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9"/>
      <c r="P381" s="29"/>
      <c r="Q381" s="29"/>
      <c r="R381" s="29"/>
      <c r="S381" s="29"/>
      <c r="T381" s="29"/>
      <c r="U381" s="29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0"/>
      <c r="AI381" s="29"/>
      <c r="AJ381" s="29"/>
      <c r="AK381" s="21"/>
      <c r="AL381" s="196"/>
      <c r="AM381" s="29"/>
      <c r="AN381" s="29"/>
      <c r="AO381" s="21"/>
      <c r="AP381" s="21"/>
      <c r="AQ381" s="21"/>
      <c r="AR381" s="21"/>
      <c r="AS381" s="21"/>
      <c r="AT381" s="196"/>
      <c r="AU381" s="29"/>
      <c r="AV381" s="196"/>
      <c r="AW381" s="29"/>
      <c r="AX381" s="21"/>
      <c r="AY381" s="21"/>
      <c r="AZ381" s="21"/>
      <c r="BA381" s="21"/>
      <c r="BB381" s="20"/>
      <c r="BC381" s="23"/>
      <c r="BD381" s="196"/>
      <c r="BE381" s="29"/>
      <c r="BF381" s="29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44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9"/>
      <c r="P382" s="29"/>
      <c r="Q382" s="29"/>
      <c r="R382" s="29"/>
      <c r="S382" s="29"/>
      <c r="T382" s="29"/>
      <c r="U382" s="29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0"/>
      <c r="AI382" s="29"/>
      <c r="AJ382" s="29"/>
      <c r="AK382" s="21"/>
      <c r="AL382" s="196"/>
      <c r="AM382" s="29"/>
      <c r="AN382" s="29"/>
      <c r="AO382" s="21"/>
      <c r="AP382" s="21"/>
      <c r="AQ382" s="21"/>
      <c r="AR382" s="21"/>
      <c r="AS382" s="21"/>
      <c r="AT382" s="196"/>
      <c r="AU382" s="29"/>
      <c r="AV382" s="196"/>
      <c r="AW382" s="29"/>
      <c r="AX382" s="21"/>
      <c r="AY382" s="21"/>
      <c r="AZ382" s="21"/>
      <c r="BA382" s="21"/>
      <c r="BB382" s="20"/>
      <c r="BC382" s="23"/>
      <c r="BD382" s="196"/>
      <c r="BE382" s="29"/>
      <c r="BF382" s="29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44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9"/>
      <c r="P383" s="29"/>
      <c r="Q383" s="29"/>
      <c r="R383" s="29"/>
      <c r="S383" s="29"/>
      <c r="T383" s="29"/>
      <c r="U383" s="29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0"/>
      <c r="AI383" s="29"/>
      <c r="AJ383" s="29"/>
      <c r="AK383" s="21"/>
      <c r="AL383" s="196"/>
      <c r="AM383" s="29"/>
      <c r="AN383" s="29"/>
      <c r="AO383" s="21"/>
      <c r="AP383" s="21"/>
      <c r="AQ383" s="21"/>
      <c r="AR383" s="21"/>
      <c r="AS383" s="21"/>
      <c r="AT383" s="196"/>
      <c r="AU383" s="29"/>
      <c r="AV383" s="196"/>
      <c r="AW383" s="29"/>
      <c r="AX383" s="21"/>
      <c r="AY383" s="21"/>
      <c r="AZ383" s="21"/>
      <c r="BA383" s="21"/>
      <c r="BB383" s="20"/>
      <c r="BC383" s="23"/>
      <c r="BD383" s="196"/>
      <c r="BE383" s="29"/>
      <c r="BF383" s="29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409.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9"/>
      <c r="P384" s="29"/>
      <c r="Q384" s="29"/>
      <c r="R384" s="29"/>
      <c r="S384" s="29"/>
      <c r="T384" s="29"/>
      <c r="U384" s="29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1"/>
      <c r="AM384" s="21"/>
      <c r="AN384" s="21"/>
      <c r="AO384" s="21"/>
      <c r="AP384" s="21"/>
      <c r="AQ384" s="21"/>
      <c r="AR384" s="21"/>
      <c r="AS384" s="21"/>
      <c r="AT384" s="181"/>
      <c r="AU384" s="21"/>
      <c r="AV384" s="181"/>
      <c r="AW384" s="21"/>
      <c r="AX384" s="21"/>
      <c r="AY384" s="21"/>
      <c r="AZ384" s="21"/>
      <c r="BA384" s="21"/>
      <c r="BB384" s="20"/>
      <c r="BC384" s="23"/>
      <c r="BD384" s="196"/>
      <c r="BE384" s="63"/>
      <c r="BF384" s="29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408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1"/>
      <c r="AM385" s="21"/>
      <c r="AN385" s="21"/>
      <c r="AO385" s="21"/>
      <c r="AP385" s="21"/>
      <c r="AQ385" s="21"/>
      <c r="AR385" s="21"/>
      <c r="AS385" s="21"/>
      <c r="AT385" s="181"/>
      <c r="AU385" s="21"/>
      <c r="AV385" s="181"/>
      <c r="AW385" s="21"/>
      <c r="AX385" s="21"/>
      <c r="AY385" s="21"/>
      <c r="AZ385" s="21"/>
      <c r="BA385" s="21"/>
      <c r="BB385" s="20"/>
      <c r="BC385" s="23"/>
      <c r="BD385" s="196"/>
      <c r="BE385" s="20"/>
      <c r="BF385" s="20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46.2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1"/>
      <c r="AM386" s="21"/>
      <c r="AN386" s="21"/>
      <c r="AO386" s="21"/>
      <c r="AP386" s="21"/>
      <c r="AQ386" s="21"/>
      <c r="AR386" s="21"/>
      <c r="AS386" s="21"/>
      <c r="AT386" s="181"/>
      <c r="AU386" s="21"/>
      <c r="AV386" s="181"/>
      <c r="AW386" s="21"/>
      <c r="AX386" s="21"/>
      <c r="AY386" s="21"/>
      <c r="AZ386" s="21"/>
      <c r="BA386" s="21"/>
      <c r="BB386" s="20"/>
      <c r="BC386" s="23"/>
      <c r="BD386" s="196"/>
      <c r="BE386" s="63"/>
      <c r="BF386" s="29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408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1"/>
      <c r="AM387" s="21"/>
      <c r="AN387" s="21"/>
      <c r="AO387" s="21"/>
      <c r="AP387" s="21"/>
      <c r="AQ387" s="21"/>
      <c r="AR387" s="21"/>
      <c r="AS387" s="21"/>
      <c r="AT387" s="181"/>
      <c r="AU387" s="21"/>
      <c r="AV387" s="181"/>
      <c r="AW387" s="21"/>
      <c r="AX387" s="21"/>
      <c r="AY387" s="21"/>
      <c r="AZ387" s="21"/>
      <c r="BA387" s="21"/>
      <c r="BB387" s="20"/>
      <c r="BC387" s="23"/>
      <c r="BD387" s="196"/>
      <c r="BE387" s="20"/>
      <c r="BF387" s="20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56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181"/>
      <c r="AU388" s="21"/>
      <c r="AV388" s="181"/>
      <c r="AW388" s="21"/>
      <c r="AX388" s="21"/>
      <c r="AY388" s="21"/>
      <c r="AZ388" s="21"/>
      <c r="BA388" s="21"/>
      <c r="BB388" s="20"/>
      <c r="BC388" s="23"/>
      <c r="BD388" s="196"/>
      <c r="BE388" s="63"/>
      <c r="BF388" s="29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32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9"/>
      <c r="P389" s="29"/>
      <c r="Q389" s="29"/>
      <c r="R389" s="29"/>
      <c r="S389" s="29"/>
      <c r="T389" s="29"/>
      <c r="U389" s="29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1"/>
      <c r="AM389" s="21"/>
      <c r="AN389" s="21"/>
      <c r="AO389" s="21"/>
      <c r="AP389" s="21"/>
      <c r="AQ389" s="21"/>
      <c r="AR389" s="21"/>
      <c r="AS389" s="21"/>
      <c r="AT389" s="181"/>
      <c r="AU389" s="21"/>
      <c r="AV389" s="181"/>
      <c r="AW389" s="21"/>
      <c r="AX389" s="21"/>
      <c r="AY389" s="21"/>
      <c r="AZ389" s="21"/>
      <c r="BA389" s="21"/>
      <c r="BB389" s="20"/>
      <c r="BC389" s="23"/>
      <c r="BD389" s="196"/>
      <c r="BE389" s="29"/>
      <c r="BF389" s="29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132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9"/>
      <c r="P390" s="29"/>
      <c r="Q390" s="29"/>
      <c r="R390" s="29"/>
      <c r="S390" s="29"/>
      <c r="T390" s="29"/>
      <c r="U390" s="29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181"/>
      <c r="AU390" s="21"/>
      <c r="AV390" s="181"/>
      <c r="AW390" s="21"/>
      <c r="AX390" s="21"/>
      <c r="AY390" s="21"/>
      <c r="AZ390" s="21"/>
      <c r="BA390" s="21"/>
      <c r="BB390" s="20"/>
      <c r="BC390" s="23"/>
      <c r="BD390" s="196"/>
      <c r="BE390" s="63"/>
      <c r="BF390" s="29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46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0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1"/>
      <c r="AM391" s="21"/>
      <c r="AN391" s="21"/>
      <c r="AO391" s="21"/>
      <c r="AP391" s="21"/>
      <c r="AQ391" s="21"/>
      <c r="AR391" s="21"/>
      <c r="AS391" s="21"/>
      <c r="AT391" s="181"/>
      <c r="AU391" s="21"/>
      <c r="AV391" s="181"/>
      <c r="AW391" s="21"/>
      <c r="AX391" s="21"/>
      <c r="AY391" s="21"/>
      <c r="AZ391" s="21"/>
      <c r="BA391" s="21"/>
      <c r="BB391" s="20"/>
      <c r="BC391" s="23"/>
      <c r="BD391" s="196"/>
      <c r="BE391" s="23"/>
      <c r="BF391" s="23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84.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3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181"/>
      <c r="AU392" s="21"/>
      <c r="AV392" s="181"/>
      <c r="AW392" s="21"/>
      <c r="AX392" s="21"/>
      <c r="AY392" s="21"/>
      <c r="AZ392" s="21"/>
      <c r="BA392" s="21"/>
      <c r="BB392" s="20"/>
      <c r="BC392" s="23"/>
      <c r="BD392" s="184"/>
      <c r="BE392" s="185"/>
      <c r="BF392" s="29"/>
      <c r="BG392" s="21"/>
      <c r="BH392" s="21"/>
      <c r="BI392" s="21"/>
      <c r="BJ392" s="21"/>
      <c r="BK392" s="21"/>
      <c r="BL392" s="21"/>
      <c r="BM392" s="21"/>
      <c r="BN392" s="193"/>
      <c r="BO392" s="24"/>
      <c r="BP392" s="21"/>
      <c r="BQ392" s="21"/>
      <c r="BR392" s="23"/>
      <c r="BS392" s="23"/>
      <c r="BT392" s="24"/>
      <c r="BU392" s="25"/>
    </row>
    <row r="393" spans="1:73" s="22" customFormat="1" ht="184.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196"/>
      <c r="O393" s="28"/>
      <c r="P393" s="18"/>
      <c r="Q393" s="28"/>
      <c r="R393" s="28"/>
      <c r="S393" s="28"/>
      <c r="T393" s="28"/>
      <c r="U393" s="28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181"/>
      <c r="AU393" s="21"/>
      <c r="AV393" s="181"/>
      <c r="AW393" s="21"/>
      <c r="AX393" s="21"/>
      <c r="AY393" s="21"/>
      <c r="AZ393" s="21"/>
      <c r="BA393" s="21"/>
      <c r="BB393" s="20"/>
      <c r="BC393" s="23"/>
      <c r="BD393" s="184"/>
      <c r="BE393" s="185"/>
      <c r="BF393" s="29"/>
      <c r="BG393" s="21"/>
      <c r="BH393" s="21"/>
      <c r="BI393" s="21"/>
      <c r="BJ393" s="21"/>
      <c r="BK393" s="21"/>
      <c r="BL393" s="21"/>
      <c r="BM393" s="21"/>
      <c r="BN393" s="193"/>
      <c r="BO393" s="24"/>
      <c r="BP393" s="21"/>
      <c r="BQ393" s="21"/>
      <c r="BR393" s="23"/>
      <c r="BS393" s="23"/>
      <c r="BT393" s="24"/>
      <c r="BU393" s="25"/>
    </row>
    <row r="394" spans="1:73" s="22" customFormat="1" ht="184.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181"/>
      <c r="AU394" s="21"/>
      <c r="AV394" s="181"/>
      <c r="AW394" s="21"/>
      <c r="AX394" s="21"/>
      <c r="AY394" s="21"/>
      <c r="AZ394" s="21"/>
      <c r="BA394" s="21"/>
      <c r="BB394" s="20"/>
      <c r="BC394" s="23"/>
      <c r="BD394" s="196"/>
      <c r="BE394" s="20"/>
      <c r="BF394" s="20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84.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1"/>
      <c r="AM395" s="21"/>
      <c r="AN395" s="21"/>
      <c r="AO395" s="21"/>
      <c r="AP395" s="21"/>
      <c r="AQ395" s="21"/>
      <c r="AR395" s="21"/>
      <c r="AS395" s="21"/>
      <c r="AT395" s="181"/>
      <c r="AU395" s="21"/>
      <c r="AV395" s="181"/>
      <c r="AW395" s="21"/>
      <c r="AX395" s="21"/>
      <c r="AY395" s="21"/>
      <c r="AZ395" s="21"/>
      <c r="BA395" s="21"/>
      <c r="BB395" s="20"/>
      <c r="BC395" s="23"/>
      <c r="BD395" s="184"/>
      <c r="BE395" s="185"/>
      <c r="BF395" s="20"/>
      <c r="BG395" s="21"/>
      <c r="BH395" s="21"/>
      <c r="BI395" s="21"/>
      <c r="BJ395" s="21"/>
      <c r="BK395" s="21"/>
      <c r="BL395" s="21"/>
      <c r="BM395" s="21"/>
      <c r="BN395" s="193"/>
      <c r="BO395" s="24"/>
      <c r="BP395" s="21"/>
      <c r="BQ395" s="21"/>
      <c r="BR395" s="23"/>
      <c r="BS395" s="23"/>
      <c r="BT395" s="24"/>
      <c r="BU395" s="25"/>
    </row>
    <row r="396" spans="1:73" s="22" customFormat="1" ht="189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63"/>
      <c r="P396" s="63"/>
      <c r="Q396" s="63"/>
      <c r="R396" s="63"/>
      <c r="S396" s="63"/>
      <c r="T396" s="63"/>
      <c r="U396" s="6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1"/>
      <c r="AM396" s="21"/>
      <c r="AN396" s="21"/>
      <c r="AO396" s="21"/>
      <c r="AP396" s="21"/>
      <c r="AQ396" s="21"/>
      <c r="AR396" s="21"/>
      <c r="AS396" s="21"/>
      <c r="AT396" s="181"/>
      <c r="AU396" s="21"/>
      <c r="AV396" s="181"/>
      <c r="AW396" s="21"/>
      <c r="AX396" s="21"/>
      <c r="AY396" s="21"/>
      <c r="AZ396" s="21"/>
      <c r="BA396" s="21"/>
      <c r="BB396" s="20"/>
      <c r="BC396" s="23"/>
      <c r="BD396" s="184"/>
      <c r="BE396" s="185"/>
      <c r="BF396" s="20"/>
      <c r="BG396" s="21"/>
      <c r="BH396" s="21"/>
      <c r="BI396" s="21"/>
      <c r="BJ396" s="21"/>
      <c r="BK396" s="21"/>
      <c r="BL396" s="21"/>
      <c r="BM396" s="21"/>
      <c r="BN396" s="193"/>
      <c r="BO396" s="24"/>
      <c r="BP396" s="21"/>
      <c r="BQ396" s="21"/>
      <c r="BR396" s="23"/>
      <c r="BS396" s="23"/>
      <c r="BT396" s="24"/>
      <c r="BU396" s="25"/>
    </row>
    <row r="397" spans="1:73" s="22" customFormat="1" ht="184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1"/>
      <c r="AM397" s="21"/>
      <c r="AN397" s="21"/>
      <c r="AO397" s="21"/>
      <c r="AP397" s="21"/>
      <c r="AQ397" s="21"/>
      <c r="AR397" s="21"/>
      <c r="AS397" s="21"/>
      <c r="AT397" s="181"/>
      <c r="AU397" s="21"/>
      <c r="AV397" s="181"/>
      <c r="AW397" s="21"/>
      <c r="AX397" s="21"/>
      <c r="AY397" s="21"/>
      <c r="AZ397" s="21"/>
      <c r="BA397" s="21"/>
      <c r="BB397" s="20"/>
      <c r="BC397" s="23"/>
      <c r="BD397" s="196"/>
      <c r="BE397" s="20"/>
      <c r="BF397" s="20"/>
      <c r="BG397" s="21"/>
      <c r="BH397" s="21"/>
      <c r="BI397" s="21"/>
      <c r="BJ397" s="20"/>
      <c r="BK397" s="23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84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1"/>
      <c r="AM398" s="21"/>
      <c r="AN398" s="21"/>
      <c r="AO398" s="21"/>
      <c r="AP398" s="21"/>
      <c r="AQ398" s="21"/>
      <c r="AR398" s="21"/>
      <c r="AS398" s="21"/>
      <c r="AT398" s="181"/>
      <c r="AU398" s="21"/>
      <c r="AV398" s="181"/>
      <c r="AW398" s="21"/>
      <c r="AX398" s="21"/>
      <c r="AY398" s="21"/>
      <c r="AZ398" s="21"/>
      <c r="BA398" s="21"/>
      <c r="BB398" s="20"/>
      <c r="BC398" s="23"/>
      <c r="BD398" s="186"/>
      <c r="BE398" s="185"/>
      <c r="BF398" s="20"/>
      <c r="BG398" s="21"/>
      <c r="BH398" s="21"/>
      <c r="BI398" s="21"/>
      <c r="BJ398" s="20"/>
      <c r="BK398" s="23"/>
      <c r="BL398" s="23"/>
      <c r="BM398" s="21"/>
      <c r="BN398" s="193"/>
      <c r="BO398" s="24"/>
      <c r="BP398" s="21"/>
      <c r="BQ398" s="21"/>
      <c r="BR398" s="23"/>
      <c r="BS398" s="23"/>
      <c r="BT398" s="24"/>
      <c r="BU398" s="25"/>
    </row>
    <row r="399" spans="1:73" s="22" customFormat="1" ht="184.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9"/>
      <c r="P399" s="29"/>
      <c r="Q399" s="29"/>
      <c r="R399" s="29"/>
      <c r="S399" s="29"/>
      <c r="T399" s="29"/>
      <c r="U399" s="29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1"/>
      <c r="AM399" s="21"/>
      <c r="AN399" s="21"/>
      <c r="AO399" s="21"/>
      <c r="AP399" s="21"/>
      <c r="AQ399" s="21"/>
      <c r="AR399" s="21"/>
      <c r="AS399" s="21"/>
      <c r="AT399" s="181"/>
      <c r="AU399" s="21"/>
      <c r="AV399" s="181"/>
      <c r="AW399" s="21"/>
      <c r="AX399" s="21"/>
      <c r="AY399" s="21"/>
      <c r="AZ399" s="21"/>
      <c r="BA399" s="21"/>
      <c r="BB399" s="20"/>
      <c r="BC399" s="23"/>
      <c r="BD399" s="196"/>
      <c r="BE399" s="29"/>
      <c r="BF399" s="29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84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9"/>
      <c r="P400" s="29"/>
      <c r="Q400" s="29"/>
      <c r="R400" s="29"/>
      <c r="S400" s="29"/>
      <c r="T400" s="29"/>
      <c r="U400" s="29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1"/>
      <c r="AM400" s="21"/>
      <c r="AN400" s="21"/>
      <c r="AO400" s="21"/>
      <c r="AP400" s="21"/>
      <c r="AQ400" s="21"/>
      <c r="AR400" s="21"/>
      <c r="AS400" s="21"/>
      <c r="AT400" s="181"/>
      <c r="AU400" s="21"/>
      <c r="AV400" s="181"/>
      <c r="AW400" s="21"/>
      <c r="AX400" s="21"/>
      <c r="AY400" s="21"/>
      <c r="AZ400" s="21"/>
      <c r="BA400" s="21"/>
      <c r="BB400" s="20"/>
      <c r="BC400" s="23"/>
      <c r="BD400" s="196"/>
      <c r="BE400" s="23"/>
      <c r="BF400" s="20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84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9"/>
      <c r="P401" s="29"/>
      <c r="Q401" s="29"/>
      <c r="R401" s="29"/>
      <c r="S401" s="29"/>
      <c r="T401" s="29"/>
      <c r="U401" s="29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1"/>
      <c r="AM401" s="21"/>
      <c r="AN401" s="21"/>
      <c r="AO401" s="21"/>
      <c r="AP401" s="21"/>
      <c r="AQ401" s="21"/>
      <c r="AR401" s="21"/>
      <c r="AS401" s="21"/>
      <c r="AT401" s="181"/>
      <c r="AU401" s="21"/>
      <c r="AV401" s="181"/>
      <c r="AW401" s="21"/>
      <c r="AX401" s="21"/>
      <c r="AY401" s="21"/>
      <c r="AZ401" s="21"/>
      <c r="BA401" s="21"/>
      <c r="BB401" s="20"/>
      <c r="BC401" s="23"/>
      <c r="BD401" s="196"/>
      <c r="BE401" s="29"/>
      <c r="BF401" s="29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184.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9"/>
      <c r="P402" s="29"/>
      <c r="Q402" s="29"/>
      <c r="R402" s="29"/>
      <c r="S402" s="29"/>
      <c r="T402" s="29"/>
      <c r="U402" s="29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1"/>
      <c r="AM402" s="21"/>
      <c r="AN402" s="21"/>
      <c r="AO402" s="21"/>
      <c r="AP402" s="21"/>
      <c r="AQ402" s="21"/>
      <c r="AR402" s="21"/>
      <c r="AS402" s="21"/>
      <c r="AT402" s="181"/>
      <c r="AU402" s="21"/>
      <c r="AV402" s="181"/>
      <c r="AW402" s="21"/>
      <c r="AX402" s="21"/>
      <c r="AY402" s="21"/>
      <c r="AZ402" s="21"/>
      <c r="BA402" s="21"/>
      <c r="BB402" s="20"/>
      <c r="BC402" s="23"/>
      <c r="BD402" s="196"/>
      <c r="BE402" s="23"/>
      <c r="BF402" s="20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212.2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3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196"/>
      <c r="BE403" s="23"/>
      <c r="BF403" s="23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409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0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196"/>
      <c r="BE404" s="23"/>
      <c r="BF404" s="23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86.7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196"/>
      <c r="O405" s="28"/>
      <c r="P405" s="18"/>
      <c r="Q405" s="28"/>
      <c r="R405" s="28"/>
      <c r="S405" s="28"/>
      <c r="T405" s="28"/>
      <c r="U405" s="28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181"/>
      <c r="BE405" s="21"/>
      <c r="BF405" s="21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222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196"/>
      <c r="BE406" s="23"/>
      <c r="BF406" s="23"/>
      <c r="BG406" s="21"/>
      <c r="BH406" s="21"/>
      <c r="BI406" s="21"/>
      <c r="BJ406" s="21"/>
      <c r="BK406" s="21"/>
      <c r="BL406" s="20"/>
      <c r="BM406" s="23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222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0"/>
      <c r="P407" s="20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181"/>
      <c r="BE407" s="21"/>
      <c r="BF407" s="21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22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0"/>
      <c r="P408" s="20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181"/>
      <c r="BE408" s="21"/>
      <c r="BF408" s="21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57.2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0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196"/>
      <c r="BE409" s="23"/>
      <c r="BF409" s="23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182.2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196"/>
      <c r="O410" s="28"/>
      <c r="P410" s="18"/>
      <c r="Q410" s="28"/>
      <c r="R410" s="28"/>
      <c r="S410" s="28"/>
      <c r="T410" s="28"/>
      <c r="U410" s="2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181"/>
      <c r="BE410" s="21"/>
      <c r="BF410" s="21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229.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9"/>
      <c r="P411" s="29"/>
      <c r="Q411" s="29"/>
      <c r="R411" s="29"/>
      <c r="S411" s="29"/>
      <c r="T411" s="29"/>
      <c r="U411" s="29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181"/>
      <c r="BE411" s="21"/>
      <c r="BF411" s="21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409.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3"/>
      <c r="P412" s="20"/>
      <c r="Q412" s="23"/>
      <c r="R412" s="23"/>
      <c r="S412" s="23"/>
      <c r="T412" s="23"/>
      <c r="U412" s="23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0"/>
      <c r="AI412" s="23"/>
      <c r="AJ412" s="23"/>
      <c r="AK412" s="23"/>
      <c r="AL412" s="196"/>
      <c r="AM412" s="23"/>
      <c r="AN412" s="23"/>
      <c r="AO412" s="21"/>
      <c r="AP412" s="21"/>
      <c r="AQ412" s="21"/>
      <c r="AR412" s="21"/>
      <c r="AS412" s="21"/>
      <c r="AT412" s="196"/>
      <c r="AU412" s="23"/>
      <c r="AV412" s="196"/>
      <c r="AW412" s="23"/>
      <c r="AX412" s="21"/>
      <c r="AY412" s="21"/>
      <c r="AZ412" s="21"/>
      <c r="BA412" s="21"/>
      <c r="BB412" s="20"/>
      <c r="BC412" s="23"/>
      <c r="BD412" s="196"/>
      <c r="BE412" s="23"/>
      <c r="BF412" s="23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41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8"/>
      <c r="P413" s="18"/>
      <c r="Q413" s="28"/>
      <c r="R413" s="28"/>
      <c r="S413" s="28"/>
      <c r="T413" s="28"/>
      <c r="U413" s="28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0"/>
      <c r="AK413" s="23"/>
      <c r="AL413" s="23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0"/>
      <c r="BC413" s="23"/>
      <c r="BD413" s="196"/>
      <c r="BE413" s="23"/>
      <c r="BF413" s="23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41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196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0"/>
      <c r="AK414" s="23"/>
      <c r="AL414" s="23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0"/>
      <c r="BC414" s="23"/>
      <c r="BD414" s="196"/>
      <c r="BE414" s="23"/>
      <c r="BF414" s="23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41.7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196"/>
      <c r="O415" s="23"/>
      <c r="P415" s="23"/>
      <c r="Q415" s="23"/>
      <c r="R415" s="23"/>
      <c r="S415" s="23"/>
      <c r="T415" s="23"/>
      <c r="U415" s="28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0"/>
      <c r="AK415" s="23"/>
      <c r="AL415" s="23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0"/>
      <c r="BC415" s="23"/>
      <c r="BD415" s="196"/>
      <c r="BE415" s="23"/>
      <c r="BF415" s="23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41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196"/>
      <c r="O416" s="28"/>
      <c r="P416" s="18"/>
      <c r="Q416" s="28"/>
      <c r="R416" s="28"/>
      <c r="S416" s="28"/>
      <c r="T416" s="28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0"/>
      <c r="AK416" s="23"/>
      <c r="AL416" s="23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0"/>
      <c r="BC416" s="23"/>
      <c r="BD416" s="196"/>
      <c r="BE416" s="23"/>
      <c r="BF416" s="23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41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196"/>
      <c r="O417" s="28"/>
      <c r="P417" s="18"/>
      <c r="Q417" s="28"/>
      <c r="R417" s="28"/>
      <c r="S417" s="28"/>
      <c r="T417" s="28"/>
      <c r="U417" s="2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0"/>
      <c r="AK417" s="23"/>
      <c r="AL417" s="23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0"/>
      <c r="BC417" s="23"/>
      <c r="BD417" s="196"/>
      <c r="BE417" s="23"/>
      <c r="BF417" s="23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201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0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196"/>
      <c r="BE418" s="23"/>
      <c r="BF418" s="23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201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196"/>
      <c r="O419" s="28"/>
      <c r="P419" s="1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181"/>
      <c r="BE419" s="21"/>
      <c r="BF419" s="21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01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3"/>
      <c r="P420" s="20"/>
      <c r="Q420" s="23"/>
      <c r="R420" s="23"/>
      <c r="S420" s="23"/>
      <c r="T420" s="23"/>
      <c r="U420" s="23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196"/>
      <c r="BE420" s="23"/>
      <c r="BF420" s="23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201.7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196"/>
      <c r="O421" s="28"/>
      <c r="P421" s="18"/>
      <c r="Q421" s="28"/>
      <c r="R421" s="28"/>
      <c r="S421" s="28"/>
      <c r="T421" s="28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181"/>
      <c r="BE421" s="21"/>
      <c r="BF421" s="21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409.6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3"/>
      <c r="P422" s="20"/>
      <c r="Q422" s="20"/>
      <c r="R422" s="20"/>
      <c r="S422" s="20"/>
      <c r="T422" s="20"/>
      <c r="U422" s="23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181"/>
      <c r="BE422" s="21"/>
      <c r="BF422" s="21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01.7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3"/>
      <c r="P423" s="20"/>
      <c r="Q423" s="20"/>
      <c r="R423" s="20"/>
      <c r="S423" s="20"/>
      <c r="T423" s="20"/>
      <c r="U423" s="23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181"/>
      <c r="BE423" s="21"/>
      <c r="BF423" s="21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01.7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3"/>
      <c r="P424" s="20"/>
      <c r="Q424" s="23"/>
      <c r="R424" s="23"/>
      <c r="S424" s="23"/>
      <c r="T424" s="23"/>
      <c r="U424" s="23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0"/>
      <c r="AK424" s="23"/>
      <c r="AL424" s="23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0"/>
      <c r="BC424" s="23"/>
      <c r="BD424" s="196"/>
      <c r="BE424" s="23"/>
      <c r="BF424" s="23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01.7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3"/>
      <c r="P425" s="20"/>
      <c r="Q425" s="28"/>
      <c r="R425" s="28"/>
      <c r="S425" s="28"/>
      <c r="T425" s="28"/>
      <c r="U425" s="28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181"/>
      <c r="BE425" s="21"/>
      <c r="BF425" s="21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201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3"/>
      <c r="P426" s="20"/>
      <c r="Q426" s="20"/>
      <c r="R426" s="20"/>
      <c r="S426" s="20"/>
      <c r="T426" s="20"/>
      <c r="U426" s="23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181"/>
      <c r="BE426" s="21"/>
      <c r="BF426" s="21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201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196"/>
      <c r="O427" s="28"/>
      <c r="P427" s="18"/>
      <c r="Q427" s="28"/>
      <c r="R427" s="28"/>
      <c r="S427" s="28"/>
      <c r="T427" s="28"/>
      <c r="U427" s="28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181"/>
      <c r="BE427" s="21"/>
      <c r="BF427" s="21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259.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9"/>
      <c r="P428" s="29"/>
      <c r="Q428" s="29"/>
      <c r="R428" s="29"/>
      <c r="S428" s="29"/>
      <c r="T428" s="29"/>
      <c r="U428" s="29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196"/>
      <c r="BE428" s="29"/>
      <c r="BF428" s="29"/>
      <c r="BG428" s="21"/>
      <c r="BH428" s="21"/>
      <c r="BI428" s="21"/>
      <c r="BJ428" s="20"/>
      <c r="BK428" s="63"/>
      <c r="BL428" s="29"/>
      <c r="BM428" s="21"/>
      <c r="BN428" s="193"/>
      <c r="BO428" s="24"/>
      <c r="BP428" s="21"/>
      <c r="BQ428" s="21"/>
      <c r="BR428" s="23"/>
      <c r="BS428" s="23"/>
      <c r="BT428" s="24"/>
      <c r="BU428" s="25"/>
    </row>
    <row r="429" spans="1:73" s="22" customFormat="1" ht="244.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0"/>
      <c r="P429" s="20"/>
      <c r="Q429" s="29"/>
      <c r="R429" s="29"/>
      <c r="S429" s="29"/>
      <c r="T429" s="29"/>
      <c r="U429" s="29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196"/>
      <c r="BE429" s="187"/>
      <c r="BF429" s="29"/>
      <c r="BG429" s="21"/>
      <c r="BH429" s="21"/>
      <c r="BI429" s="21"/>
      <c r="BJ429" s="20"/>
      <c r="BK429" s="63"/>
      <c r="BL429" s="29"/>
      <c r="BM429" s="21"/>
      <c r="BN429" s="193"/>
      <c r="BO429" s="24"/>
      <c r="BP429" s="21"/>
      <c r="BQ429" s="21"/>
      <c r="BR429" s="23"/>
      <c r="BS429" s="23"/>
      <c r="BT429" s="24"/>
      <c r="BU429" s="25"/>
    </row>
    <row r="430" spans="1:73" s="22" customFormat="1" ht="219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63"/>
      <c r="P430" s="63"/>
      <c r="Q430" s="63"/>
      <c r="R430" s="63"/>
      <c r="S430" s="63"/>
      <c r="T430" s="63"/>
      <c r="U430" s="63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186"/>
      <c r="BE430" s="188"/>
      <c r="BF430" s="189"/>
      <c r="BG430" s="21"/>
      <c r="BH430" s="21"/>
      <c r="BI430" s="21"/>
      <c r="BJ430" s="21"/>
      <c r="BK430" s="21"/>
      <c r="BL430" s="21"/>
      <c r="BM430" s="21"/>
      <c r="BN430" s="193"/>
      <c r="BO430" s="24"/>
      <c r="BP430" s="21"/>
      <c r="BQ430" s="21"/>
      <c r="BR430" s="23"/>
      <c r="BS430" s="23"/>
      <c r="BT430" s="24"/>
      <c r="BU430" s="25"/>
    </row>
    <row r="431" spans="1:73" s="22" customFormat="1" ht="219.7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9"/>
      <c r="P431" s="29"/>
      <c r="Q431" s="29"/>
      <c r="R431" s="29"/>
      <c r="S431" s="29"/>
      <c r="T431" s="29"/>
      <c r="U431" s="29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196"/>
      <c r="BE431" s="29"/>
      <c r="BF431" s="29"/>
      <c r="BG431" s="21"/>
      <c r="BH431" s="21"/>
      <c r="BI431" s="21"/>
      <c r="BJ431" s="21"/>
      <c r="BK431" s="21"/>
      <c r="BL431" s="21"/>
      <c r="BM431" s="21"/>
      <c r="BN431" s="193"/>
      <c r="BO431" s="24"/>
      <c r="BP431" s="21"/>
      <c r="BQ431" s="21"/>
      <c r="BR431" s="23"/>
      <c r="BS431" s="23"/>
      <c r="BT431" s="24"/>
      <c r="BU431" s="25"/>
    </row>
    <row r="432" spans="1:73" s="22" customFormat="1" ht="219.7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9"/>
      <c r="P432" s="29"/>
      <c r="Q432" s="29"/>
      <c r="R432" s="29"/>
      <c r="S432" s="29"/>
      <c r="T432" s="29"/>
      <c r="U432" s="29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186"/>
      <c r="BE432" s="188"/>
      <c r="BF432" s="189"/>
      <c r="BG432" s="21"/>
      <c r="BH432" s="21"/>
      <c r="BI432" s="21"/>
      <c r="BJ432" s="21"/>
      <c r="BK432" s="21"/>
      <c r="BL432" s="21"/>
      <c r="BM432" s="21"/>
      <c r="BN432" s="193"/>
      <c r="BO432" s="24"/>
      <c r="BP432" s="21"/>
      <c r="BQ432" s="21"/>
      <c r="BR432" s="23"/>
      <c r="BS432" s="23"/>
      <c r="BT432" s="24"/>
      <c r="BU432" s="25"/>
    </row>
    <row r="433" spans="1:75" s="22" customFormat="1" ht="409.6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9"/>
      <c r="P433" s="29"/>
      <c r="Q433" s="29"/>
      <c r="R433" s="29"/>
      <c r="S433" s="29"/>
      <c r="T433" s="29"/>
      <c r="U433" s="29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196"/>
      <c r="BE433" s="29"/>
      <c r="BF433" s="20"/>
      <c r="BG433" s="21"/>
      <c r="BH433" s="21"/>
      <c r="BI433" s="21"/>
      <c r="BJ433" s="21"/>
      <c r="BK433" s="21"/>
      <c r="BL433" s="21"/>
      <c r="BM433" s="21"/>
      <c r="BN433" s="193"/>
      <c r="BO433" s="24"/>
      <c r="BP433" s="21"/>
      <c r="BQ433" s="21"/>
      <c r="BR433" s="23"/>
      <c r="BS433" s="23"/>
      <c r="BT433" s="24"/>
      <c r="BU433" s="25"/>
    </row>
    <row r="434" spans="1:75" s="22" customFormat="1" ht="409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9"/>
      <c r="P434" s="29"/>
      <c r="Q434" s="29"/>
      <c r="R434" s="29"/>
      <c r="S434" s="29"/>
      <c r="T434" s="29"/>
      <c r="U434" s="29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0"/>
      <c r="AI434" s="29"/>
      <c r="AJ434" s="29"/>
      <c r="AK434" s="21"/>
      <c r="AL434" s="196"/>
      <c r="AM434" s="29"/>
      <c r="AN434" s="29"/>
      <c r="AO434" s="21"/>
      <c r="AP434" s="21"/>
      <c r="AQ434" s="21"/>
      <c r="AR434" s="21"/>
      <c r="AS434" s="21"/>
      <c r="AT434" s="196"/>
      <c r="AU434" s="29"/>
      <c r="AV434" s="196"/>
      <c r="AW434" s="29"/>
      <c r="AX434" s="21"/>
      <c r="AY434" s="21"/>
      <c r="AZ434" s="21"/>
      <c r="BA434" s="21"/>
      <c r="BB434" s="21"/>
      <c r="BC434" s="21"/>
      <c r="BD434" s="196"/>
      <c r="BE434" s="29"/>
      <c r="BF434" s="29"/>
      <c r="BG434" s="21"/>
      <c r="BH434" s="21"/>
      <c r="BI434" s="21"/>
      <c r="BJ434" s="21"/>
      <c r="BK434" s="21"/>
      <c r="BL434" s="21"/>
      <c r="BM434" s="21"/>
      <c r="BN434" s="193"/>
      <c r="BO434" s="24"/>
      <c r="BP434" s="21"/>
      <c r="BQ434" s="21"/>
      <c r="BR434" s="23"/>
      <c r="BS434" s="23"/>
      <c r="BT434" s="24"/>
      <c r="BU434" s="25"/>
    </row>
    <row r="435" spans="1:75" s="22" customFormat="1" ht="137.2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9"/>
      <c r="P435" s="29"/>
      <c r="Q435" s="29"/>
      <c r="R435" s="29"/>
      <c r="S435" s="29"/>
      <c r="T435" s="29"/>
      <c r="U435" s="29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186"/>
      <c r="BE435" s="188"/>
      <c r="BF435" s="189"/>
      <c r="BG435" s="21"/>
      <c r="BH435" s="21"/>
      <c r="BI435" s="21"/>
      <c r="BJ435" s="21"/>
      <c r="BK435" s="21"/>
      <c r="BL435" s="21"/>
      <c r="BM435" s="21"/>
      <c r="BN435" s="193"/>
      <c r="BO435" s="24"/>
      <c r="BP435" s="21"/>
      <c r="BQ435" s="21"/>
      <c r="BR435" s="23"/>
      <c r="BS435" s="23"/>
      <c r="BT435" s="24"/>
      <c r="BU435" s="25"/>
    </row>
    <row r="436" spans="1:75" s="22" customFormat="1" ht="137.2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9"/>
      <c r="P436" s="29"/>
      <c r="Q436" s="29"/>
      <c r="R436" s="29"/>
      <c r="S436" s="29"/>
      <c r="T436" s="29"/>
      <c r="U436" s="29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186"/>
      <c r="BE436" s="188"/>
      <c r="BF436" s="189"/>
      <c r="BG436" s="21"/>
      <c r="BH436" s="21"/>
      <c r="BI436" s="21"/>
      <c r="BJ436" s="21"/>
      <c r="BK436" s="21"/>
      <c r="BL436" s="21"/>
      <c r="BM436" s="21"/>
      <c r="BN436" s="193"/>
      <c r="BO436" s="24"/>
      <c r="BP436" s="21"/>
      <c r="BQ436" s="21"/>
      <c r="BR436" s="23"/>
      <c r="BS436" s="23"/>
      <c r="BT436" s="24"/>
      <c r="BU436" s="25"/>
    </row>
    <row r="437" spans="1:75" s="22" customFormat="1" ht="137.2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9"/>
      <c r="P437" s="29"/>
      <c r="Q437" s="29"/>
      <c r="R437" s="29"/>
      <c r="S437" s="29"/>
      <c r="T437" s="29"/>
      <c r="U437" s="29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186"/>
      <c r="BE437" s="188"/>
      <c r="BF437" s="189"/>
      <c r="BG437" s="21"/>
      <c r="BH437" s="21"/>
      <c r="BI437" s="21"/>
      <c r="BJ437" s="21"/>
      <c r="BK437" s="21"/>
      <c r="BL437" s="21"/>
      <c r="BM437" s="21"/>
      <c r="BN437" s="193"/>
      <c r="BO437" s="24"/>
      <c r="BP437" s="21"/>
      <c r="BQ437" s="21"/>
      <c r="BR437" s="23"/>
      <c r="BS437" s="23"/>
      <c r="BT437" s="24"/>
      <c r="BU437" s="25"/>
    </row>
    <row r="438" spans="1:75" s="22" customFormat="1" ht="137.2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9"/>
      <c r="P438" s="29"/>
      <c r="Q438" s="29"/>
      <c r="R438" s="29"/>
      <c r="S438" s="29"/>
      <c r="T438" s="29"/>
      <c r="U438" s="29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186"/>
      <c r="BE438" s="188"/>
      <c r="BF438" s="189"/>
      <c r="BG438" s="21"/>
      <c r="BH438" s="21"/>
      <c r="BI438" s="21"/>
      <c r="BJ438" s="21"/>
      <c r="BK438" s="21"/>
      <c r="BL438" s="21"/>
      <c r="BM438" s="21"/>
      <c r="BN438" s="193"/>
      <c r="BO438" s="24"/>
      <c r="BP438" s="21"/>
      <c r="BQ438" s="21"/>
      <c r="BR438" s="23"/>
      <c r="BS438" s="23"/>
      <c r="BT438" s="24"/>
      <c r="BU438" s="25"/>
    </row>
    <row r="439" spans="1:75" s="22" customFormat="1" ht="137.2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9"/>
      <c r="P439" s="29"/>
      <c r="Q439" s="29"/>
      <c r="R439" s="29"/>
      <c r="S439" s="29"/>
      <c r="T439" s="29"/>
      <c r="U439" s="29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186"/>
      <c r="BE439" s="188"/>
      <c r="BF439" s="189"/>
      <c r="BG439" s="21"/>
      <c r="BH439" s="21"/>
      <c r="BI439" s="21"/>
      <c r="BJ439" s="21"/>
      <c r="BK439" s="21"/>
      <c r="BL439" s="21"/>
      <c r="BM439" s="21"/>
      <c r="BN439" s="193"/>
      <c r="BO439" s="24"/>
      <c r="BP439" s="21"/>
      <c r="BQ439" s="21"/>
      <c r="BR439" s="23"/>
      <c r="BS439" s="23"/>
      <c r="BT439" s="24"/>
      <c r="BU439" s="25"/>
    </row>
    <row r="440" spans="1:75" s="22" customFormat="1" ht="291.7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9"/>
      <c r="P440" s="29"/>
      <c r="Q440" s="29"/>
      <c r="R440" s="29"/>
      <c r="S440" s="29"/>
      <c r="T440" s="29"/>
      <c r="U440" s="29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0"/>
      <c r="BC440" s="21"/>
      <c r="BD440" s="196"/>
      <c r="BE440" s="29"/>
      <c r="BF440" s="20"/>
      <c r="BG440" s="23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5" s="22" customFormat="1" ht="291.7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9"/>
      <c r="P441" s="29"/>
      <c r="Q441" s="29"/>
      <c r="R441" s="29"/>
      <c r="S441" s="29"/>
      <c r="T441" s="29"/>
      <c r="U441" s="29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0"/>
      <c r="BC441" s="21"/>
      <c r="BD441" s="196"/>
      <c r="BE441" s="182"/>
      <c r="BF441" s="20"/>
      <c r="BG441" s="23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5" s="22" customFormat="1" ht="197.2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3"/>
      <c r="P442" s="23"/>
      <c r="Q442" s="23"/>
      <c r="R442" s="23"/>
      <c r="S442" s="23"/>
      <c r="T442" s="23"/>
      <c r="U442" s="20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196"/>
      <c r="BE442" s="20"/>
      <c r="BF442" s="20"/>
      <c r="BG442" s="21"/>
      <c r="BH442" s="21"/>
      <c r="BI442" s="21"/>
      <c r="BJ442" s="21"/>
      <c r="BK442" s="21"/>
      <c r="BL442" s="21"/>
      <c r="BM442" s="21"/>
      <c r="BN442" s="193"/>
      <c r="BO442" s="24"/>
      <c r="BP442" s="21"/>
      <c r="BQ442" s="21"/>
      <c r="BR442" s="23"/>
      <c r="BS442" s="23"/>
      <c r="BT442" s="24"/>
      <c r="BU442" s="25"/>
    </row>
    <row r="443" spans="1:75" s="22" customFormat="1" ht="197.2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3"/>
      <c r="P443" s="23"/>
      <c r="Q443" s="23"/>
      <c r="R443" s="23"/>
      <c r="S443" s="23"/>
      <c r="T443" s="23"/>
      <c r="U443" s="20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184"/>
      <c r="BE443" s="189"/>
      <c r="BF443" s="189"/>
      <c r="BG443" s="21"/>
      <c r="BH443" s="21"/>
      <c r="BI443" s="21"/>
      <c r="BJ443" s="21"/>
      <c r="BK443" s="21"/>
      <c r="BL443" s="21"/>
      <c r="BM443" s="21"/>
      <c r="BN443" s="193"/>
      <c r="BO443" s="24"/>
      <c r="BP443" s="21"/>
      <c r="BQ443" s="21"/>
      <c r="BR443" s="23"/>
      <c r="BS443" s="23"/>
      <c r="BT443" s="24"/>
      <c r="BU443" s="25"/>
    </row>
    <row r="444" spans="1:75" s="22" customFormat="1" ht="279.7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190"/>
      <c r="P444" s="190"/>
      <c r="Q444" s="190"/>
      <c r="R444" s="190"/>
      <c r="S444" s="190"/>
      <c r="T444" s="190"/>
      <c r="U444" s="190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196"/>
      <c r="BE444" s="63"/>
      <c r="BF444" s="63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5" s="22" customFormat="1" ht="171.7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3"/>
      <c r="P445" s="23"/>
      <c r="Q445" s="23"/>
      <c r="R445" s="23"/>
      <c r="S445" s="23"/>
      <c r="T445" s="23"/>
      <c r="U445" s="23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196"/>
      <c r="BE445" s="23"/>
      <c r="BF445" s="23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5" s="22" customFormat="1" ht="129.7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3"/>
      <c r="P446" s="23"/>
      <c r="Q446" s="23"/>
      <c r="R446" s="23"/>
      <c r="S446" s="23"/>
      <c r="T446" s="23"/>
      <c r="U446" s="23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191"/>
      <c r="BE446" s="29"/>
      <c r="BF446" s="29"/>
      <c r="BG446" s="21"/>
      <c r="BH446" s="21"/>
      <c r="BI446" s="21"/>
      <c r="BJ446" s="21"/>
      <c r="BK446" s="21"/>
      <c r="BL446" s="21"/>
      <c r="BM446" s="21"/>
      <c r="BN446" s="193"/>
      <c r="BO446" s="24"/>
      <c r="BP446" s="21"/>
      <c r="BQ446" s="21"/>
      <c r="BR446" s="23"/>
      <c r="BS446" s="23"/>
      <c r="BT446" s="24"/>
      <c r="BU446" s="25"/>
    </row>
    <row r="447" spans="1:75" s="22" customFormat="1" ht="187.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9"/>
      <c r="O447" s="29"/>
      <c r="P447" s="29"/>
      <c r="Q447" s="29"/>
      <c r="R447" s="29"/>
      <c r="S447" s="29"/>
      <c r="T447" s="29"/>
      <c r="U447" s="29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196"/>
      <c r="BE447" s="23"/>
      <c r="BF447" s="23"/>
      <c r="BG447" s="21"/>
      <c r="BH447" s="21"/>
      <c r="BI447" s="21"/>
      <c r="BJ447" s="21"/>
      <c r="BK447" s="21"/>
      <c r="BL447" s="21"/>
      <c r="BM447" s="23"/>
      <c r="BN447" s="21"/>
      <c r="BO447" s="24"/>
      <c r="BP447" s="21"/>
      <c r="BQ447" s="21"/>
      <c r="BR447" s="21"/>
      <c r="BS447" s="21"/>
      <c r="BT447" s="23"/>
      <c r="BU447" s="24"/>
      <c r="BV447" s="25"/>
      <c r="BW447" s="30"/>
    </row>
    <row r="448" spans="1:75" s="22" customFormat="1" ht="187.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196"/>
      <c r="O448" s="28"/>
      <c r="P448" s="18"/>
      <c r="Q448" s="28"/>
      <c r="R448" s="28"/>
      <c r="S448" s="28"/>
      <c r="T448" s="28"/>
      <c r="U448" s="28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21"/>
      <c r="BE448" s="21"/>
      <c r="BF448" s="21"/>
      <c r="BG448" s="21"/>
      <c r="BH448" s="21"/>
      <c r="BI448" s="21"/>
      <c r="BJ448" s="21"/>
      <c r="BK448" s="21"/>
      <c r="BL448" s="21"/>
      <c r="BM448" s="23"/>
      <c r="BN448" s="21"/>
      <c r="BO448" s="24"/>
      <c r="BP448" s="25"/>
      <c r="BQ448" s="21"/>
      <c r="BR448" s="21"/>
      <c r="BS448" s="21"/>
      <c r="BT448" s="23"/>
      <c r="BU448" s="24"/>
      <c r="BV448" s="25"/>
      <c r="BW448" s="30"/>
    </row>
    <row r="449" spans="1:75" s="22" customFormat="1" ht="409.6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3"/>
      <c r="P449" s="23"/>
      <c r="Q449" s="23"/>
      <c r="R449" s="23"/>
      <c r="S449" s="23"/>
      <c r="T449" s="23"/>
      <c r="U449" s="23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3"/>
      <c r="AV449" s="21"/>
      <c r="AW449" s="23"/>
      <c r="AX449" s="21"/>
      <c r="AY449" s="21"/>
      <c r="AZ449" s="21"/>
      <c r="BA449" s="21"/>
      <c r="BB449" s="21"/>
      <c r="BC449" s="21"/>
      <c r="BD449" s="21"/>
      <c r="BE449" s="21"/>
      <c r="BF449" s="21"/>
      <c r="BG449" s="21"/>
      <c r="BH449" s="21"/>
      <c r="BI449" s="21"/>
      <c r="BJ449" s="21"/>
      <c r="BK449" s="21"/>
      <c r="BL449" s="21"/>
      <c r="BM449" s="23"/>
      <c r="BN449" s="21"/>
      <c r="BO449" s="24"/>
      <c r="BP449" s="25"/>
      <c r="BQ449" s="21"/>
      <c r="BR449" s="21"/>
      <c r="BS449" s="21"/>
      <c r="BT449" s="23"/>
      <c r="BU449" s="24"/>
      <c r="BV449" s="25"/>
      <c r="BW449" s="30"/>
    </row>
    <row r="450" spans="1:75" s="22" customFormat="1" ht="409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3"/>
      <c r="P450" s="23"/>
      <c r="Q450" s="23"/>
      <c r="R450" s="23"/>
      <c r="S450" s="23"/>
      <c r="T450" s="23"/>
      <c r="U450" s="23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196"/>
      <c r="BE450" s="23"/>
      <c r="BF450" s="23"/>
      <c r="BG450" s="21"/>
      <c r="BH450" s="21"/>
      <c r="BI450" s="21"/>
      <c r="BJ450" s="21"/>
      <c r="BK450" s="21"/>
      <c r="BL450" s="21"/>
      <c r="BM450" s="23"/>
      <c r="BN450" s="21"/>
      <c r="BO450" s="24"/>
      <c r="BP450" s="25"/>
      <c r="BQ450" s="21"/>
      <c r="BR450" s="21"/>
      <c r="BS450" s="21"/>
      <c r="BT450" s="23"/>
      <c r="BU450" s="24"/>
      <c r="BV450" s="25"/>
      <c r="BW450" s="30"/>
    </row>
    <row r="451" spans="1:75" s="22" customFormat="1" ht="194.2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196"/>
      <c r="O451" s="28"/>
      <c r="P451" s="18"/>
      <c r="Q451" s="28"/>
      <c r="R451" s="28"/>
      <c r="S451" s="28"/>
      <c r="T451" s="28"/>
      <c r="U451" s="28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21"/>
      <c r="BE451" s="21"/>
      <c r="BF451" s="21"/>
      <c r="BG451" s="21"/>
      <c r="BH451" s="21"/>
      <c r="BI451" s="21"/>
      <c r="BJ451" s="21"/>
      <c r="BK451" s="21"/>
      <c r="BL451" s="21"/>
      <c r="BM451" s="23"/>
      <c r="BN451" s="21"/>
      <c r="BO451" s="24"/>
      <c r="BP451" s="25"/>
      <c r="BQ451" s="36"/>
      <c r="BR451" s="36"/>
      <c r="BS451" s="36"/>
      <c r="BT451" s="40"/>
      <c r="BU451" s="26"/>
      <c r="BV451" s="36"/>
      <c r="BW451" s="30"/>
    </row>
    <row r="452" spans="1:75" s="22" customFormat="1" ht="219.7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21"/>
      <c r="BE452" s="21"/>
      <c r="BF452" s="21"/>
      <c r="BG452" s="21"/>
      <c r="BH452" s="21"/>
      <c r="BI452" s="21"/>
      <c r="BJ452" s="21"/>
      <c r="BK452" s="21"/>
      <c r="BL452" s="21"/>
      <c r="BM452" s="21"/>
      <c r="BN452" s="21"/>
      <c r="BO452" s="24"/>
      <c r="BP452" s="25"/>
      <c r="BQ452" s="36"/>
      <c r="BR452" s="36"/>
      <c r="BS452" s="36"/>
      <c r="BT452" s="40"/>
      <c r="BU452" s="26"/>
      <c r="BV452" s="36"/>
      <c r="BW452" s="30"/>
    </row>
    <row r="453" spans="1:75" s="22" customFormat="1" ht="198.7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18"/>
      <c r="M453" s="20"/>
      <c r="N453" s="21"/>
      <c r="O453" s="182"/>
      <c r="P453" s="182"/>
      <c r="Q453" s="182"/>
      <c r="R453" s="182"/>
      <c r="S453" s="182"/>
      <c r="T453" s="182"/>
      <c r="U453" s="182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21"/>
      <c r="BE453" s="21"/>
      <c r="BF453" s="21"/>
      <c r="BG453" s="21"/>
      <c r="BH453" s="21"/>
      <c r="BI453" s="21"/>
      <c r="BJ453" s="21"/>
      <c r="BK453" s="21"/>
      <c r="BL453" s="21"/>
      <c r="BM453" s="23"/>
      <c r="BN453" s="21"/>
      <c r="BO453" s="24"/>
      <c r="BP453" s="25"/>
      <c r="BQ453" s="21"/>
      <c r="BR453" s="21"/>
      <c r="BS453" s="21"/>
      <c r="BT453" s="23"/>
      <c r="BU453" s="24"/>
      <c r="BV453" s="25"/>
      <c r="BW453" s="30"/>
    </row>
    <row r="454" spans="1:75" s="22" customFormat="1" ht="198.7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18"/>
      <c r="M454" s="20"/>
      <c r="N454" s="21"/>
      <c r="O454" s="23"/>
      <c r="P454" s="23"/>
      <c r="Q454" s="23"/>
      <c r="R454" s="23"/>
      <c r="S454" s="23"/>
      <c r="T454" s="23"/>
      <c r="U454" s="23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21"/>
      <c r="BE454" s="21"/>
      <c r="BF454" s="21"/>
      <c r="BG454" s="21"/>
      <c r="BH454" s="21"/>
      <c r="BI454" s="21"/>
      <c r="BJ454" s="21"/>
      <c r="BK454" s="21"/>
      <c r="BL454" s="21"/>
      <c r="BM454" s="23"/>
      <c r="BN454" s="21"/>
      <c r="BO454" s="24"/>
      <c r="BP454" s="25"/>
      <c r="BQ454" s="21"/>
      <c r="BR454" s="21"/>
      <c r="BS454" s="21"/>
      <c r="BT454" s="23"/>
      <c r="BU454" s="24"/>
      <c r="BV454" s="25"/>
      <c r="BW454" s="30"/>
    </row>
    <row r="455" spans="1:75" s="22" customFormat="1" ht="198.7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18"/>
      <c r="M455" s="20"/>
      <c r="N455" s="21"/>
      <c r="O455" s="28"/>
      <c r="P455" s="18"/>
      <c r="Q455" s="28"/>
      <c r="R455" s="28"/>
      <c r="S455" s="28"/>
      <c r="T455" s="28"/>
      <c r="U455" s="28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1"/>
      <c r="BE455" s="21"/>
      <c r="BF455" s="21"/>
      <c r="BG455" s="21"/>
      <c r="BH455" s="21"/>
      <c r="BI455" s="21"/>
      <c r="BJ455" s="21"/>
      <c r="BK455" s="21"/>
      <c r="BL455" s="21"/>
      <c r="BM455" s="23"/>
      <c r="BN455" s="21"/>
      <c r="BO455" s="24"/>
      <c r="BP455" s="25"/>
      <c r="BQ455" s="21"/>
      <c r="BR455" s="21"/>
      <c r="BS455" s="21"/>
      <c r="BT455" s="23"/>
      <c r="BU455" s="24"/>
      <c r="BV455" s="25"/>
      <c r="BW455" s="30"/>
    </row>
    <row r="456" spans="1:75" s="22" customFormat="1" ht="146.2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18"/>
      <c r="M456" s="20"/>
      <c r="N456" s="21"/>
      <c r="O456" s="28"/>
      <c r="P456" s="18"/>
      <c r="Q456" s="28"/>
      <c r="R456" s="28"/>
      <c r="S456" s="28"/>
      <c r="T456" s="28"/>
      <c r="U456" s="28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1"/>
      <c r="BE456" s="21"/>
      <c r="BF456" s="21"/>
      <c r="BG456" s="21"/>
      <c r="BH456" s="21"/>
      <c r="BI456" s="21"/>
      <c r="BJ456" s="21"/>
      <c r="BK456" s="21"/>
      <c r="BL456" s="21"/>
      <c r="BM456" s="23"/>
      <c r="BN456" s="21"/>
      <c r="BO456" s="24"/>
      <c r="BP456" s="25"/>
      <c r="BQ456" s="21"/>
      <c r="BR456" s="21"/>
      <c r="BS456" s="21"/>
      <c r="BT456" s="23"/>
      <c r="BU456" s="24"/>
      <c r="BV456" s="25"/>
      <c r="BW456" s="30"/>
    </row>
    <row r="457" spans="1:75" s="22" customFormat="1" ht="227.2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18"/>
      <c r="M457" s="20"/>
      <c r="N457" s="21"/>
      <c r="O457" s="28"/>
      <c r="P457" s="18"/>
      <c r="Q457" s="28"/>
      <c r="R457" s="28"/>
      <c r="S457" s="28"/>
      <c r="T457" s="28"/>
      <c r="U457" s="28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  <c r="BJ457" s="21"/>
      <c r="BK457" s="21"/>
      <c r="BL457" s="21"/>
      <c r="BM457" s="23"/>
      <c r="BN457" s="21"/>
      <c r="BO457" s="24"/>
      <c r="BP457" s="25"/>
      <c r="BQ457" s="21"/>
      <c r="BR457" s="21"/>
      <c r="BS457" s="21"/>
      <c r="BT457" s="23"/>
      <c r="BU457" s="24"/>
      <c r="BV457" s="25"/>
      <c r="BW457" s="30"/>
    </row>
    <row r="458" spans="1:75" s="22" customFormat="1" ht="154.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18"/>
      <c r="M458" s="20"/>
      <c r="N458" s="21"/>
      <c r="O458" s="28"/>
      <c r="P458" s="28"/>
      <c r="Q458" s="28"/>
      <c r="R458" s="28"/>
      <c r="S458" s="28"/>
      <c r="T458" s="28"/>
      <c r="U458" s="28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1"/>
      <c r="BE458" s="21"/>
      <c r="BF458" s="21"/>
      <c r="BG458" s="21"/>
      <c r="BH458" s="21"/>
      <c r="BI458" s="21"/>
      <c r="BJ458" s="21"/>
      <c r="BK458" s="21"/>
      <c r="BL458" s="21"/>
      <c r="BM458" s="23"/>
      <c r="BN458" s="21"/>
      <c r="BO458" s="24"/>
      <c r="BP458" s="25"/>
      <c r="BQ458" s="21"/>
      <c r="BR458" s="21"/>
      <c r="BS458" s="21"/>
      <c r="BT458" s="23"/>
      <c r="BU458" s="24"/>
      <c r="BV458" s="25"/>
      <c r="BW458" s="30"/>
    </row>
    <row r="459" spans="1:75" s="22" customFormat="1" ht="154.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18"/>
      <c r="M459" s="20"/>
      <c r="N459" s="21"/>
      <c r="O459" s="28"/>
      <c r="P459" s="18"/>
      <c r="Q459" s="28"/>
      <c r="R459" s="28"/>
      <c r="S459" s="28"/>
      <c r="T459" s="28"/>
      <c r="U459" s="28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21"/>
      <c r="BG459" s="21"/>
      <c r="BH459" s="21"/>
      <c r="BI459" s="21"/>
      <c r="BJ459" s="21"/>
      <c r="BK459" s="21"/>
      <c r="BL459" s="21"/>
      <c r="BM459" s="23"/>
      <c r="BN459" s="21"/>
      <c r="BO459" s="24"/>
      <c r="BP459" s="25"/>
      <c r="BQ459" s="36"/>
      <c r="BR459" s="36"/>
      <c r="BS459" s="36"/>
      <c r="BT459" s="40"/>
      <c r="BU459" s="26"/>
      <c r="BV459" s="36"/>
      <c r="BW459" s="30"/>
    </row>
    <row r="460" spans="1:75" s="22" customFormat="1" ht="182.2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18"/>
      <c r="M460" s="20"/>
      <c r="N460" s="21"/>
      <c r="O460" s="23"/>
      <c r="P460" s="23"/>
      <c r="Q460" s="23"/>
      <c r="R460" s="23"/>
      <c r="S460" s="23"/>
      <c r="T460" s="23"/>
      <c r="U460" s="23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21"/>
      <c r="BG460" s="21"/>
      <c r="BH460" s="21"/>
      <c r="BI460" s="21"/>
      <c r="BJ460" s="21"/>
      <c r="BK460" s="21"/>
      <c r="BL460" s="23"/>
      <c r="BM460" s="21"/>
      <c r="BN460" s="21"/>
      <c r="BO460" s="24"/>
      <c r="BP460" s="25"/>
      <c r="BQ460" s="36"/>
      <c r="BR460" s="36"/>
      <c r="BS460" s="36"/>
      <c r="BT460" s="40"/>
      <c r="BU460" s="26"/>
      <c r="BV460" s="36"/>
      <c r="BW460" s="30"/>
    </row>
    <row r="461" spans="1:75" s="22" customFormat="1" ht="182.2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18"/>
      <c r="M461" s="20"/>
      <c r="N461" s="21"/>
      <c r="O461" s="23"/>
      <c r="P461" s="23"/>
      <c r="Q461" s="23"/>
      <c r="R461" s="23"/>
      <c r="S461" s="23"/>
      <c r="T461" s="23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21"/>
      <c r="BE461" s="21"/>
      <c r="BF461" s="21"/>
      <c r="BG461" s="21"/>
      <c r="BH461" s="21"/>
      <c r="BI461" s="21"/>
      <c r="BJ461" s="21"/>
      <c r="BK461" s="21"/>
      <c r="BL461" s="21"/>
      <c r="BM461" s="21"/>
      <c r="BN461" s="21"/>
      <c r="BO461" s="24"/>
      <c r="BP461" s="25"/>
      <c r="BQ461" s="36"/>
      <c r="BR461" s="36"/>
      <c r="BS461" s="36"/>
      <c r="BT461" s="40"/>
      <c r="BU461" s="26"/>
      <c r="BV461" s="36"/>
      <c r="BW461" s="30"/>
    </row>
    <row r="462" spans="1:75" s="22" customFormat="1" ht="312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18"/>
      <c r="M462" s="20"/>
      <c r="N462" s="21"/>
      <c r="O462" s="28"/>
      <c r="P462" s="28"/>
      <c r="Q462" s="28"/>
      <c r="R462" s="28"/>
      <c r="S462" s="28"/>
      <c r="T462" s="28"/>
      <c r="U462" s="28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181"/>
      <c r="BE462" s="21"/>
      <c r="BF462" s="21"/>
      <c r="BG462" s="23"/>
      <c r="BH462" s="21"/>
      <c r="BI462" s="21"/>
      <c r="BJ462" s="21"/>
      <c r="BK462" s="21"/>
      <c r="BL462" s="23"/>
      <c r="BM462" s="21"/>
      <c r="BN462" s="21"/>
      <c r="BO462" s="24"/>
      <c r="BP462" s="25"/>
      <c r="BQ462" s="26"/>
    </row>
    <row r="463" spans="1:75" s="22" customFormat="1" ht="174.7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18"/>
      <c r="M463" s="20"/>
      <c r="N463" s="21"/>
      <c r="O463" s="28"/>
      <c r="P463" s="18"/>
      <c r="Q463" s="28"/>
      <c r="R463" s="28"/>
      <c r="S463" s="28"/>
      <c r="T463" s="28"/>
      <c r="U463" s="28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21"/>
      <c r="BE463" s="21"/>
      <c r="BF463" s="21"/>
      <c r="BG463" s="23"/>
      <c r="BH463" s="21"/>
      <c r="BI463" s="21"/>
      <c r="BJ463" s="21"/>
      <c r="BK463" s="21"/>
      <c r="BL463" s="23"/>
      <c r="BM463" s="21"/>
      <c r="BN463" s="21"/>
      <c r="BO463" s="24"/>
      <c r="BP463" s="25"/>
      <c r="BQ463" s="26"/>
    </row>
    <row r="464" spans="1:75" s="22" customFormat="1" ht="167.2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18"/>
      <c r="M464" s="20"/>
      <c r="N464" s="21"/>
      <c r="O464" s="23"/>
      <c r="P464" s="23"/>
      <c r="Q464" s="23"/>
      <c r="R464" s="23"/>
      <c r="S464" s="23"/>
      <c r="T464" s="23"/>
      <c r="U464" s="23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181"/>
      <c r="BE464" s="21"/>
      <c r="BF464" s="21"/>
      <c r="BG464" s="23"/>
      <c r="BH464" s="21"/>
      <c r="BI464" s="21"/>
      <c r="BJ464" s="21"/>
      <c r="BK464" s="21"/>
      <c r="BL464" s="23"/>
      <c r="BM464" s="21"/>
      <c r="BN464" s="21"/>
      <c r="BO464" s="24"/>
      <c r="BP464" s="25"/>
      <c r="BQ464" s="26"/>
    </row>
    <row r="465" spans="1:73" s="22" customFormat="1" ht="167.2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18"/>
      <c r="M465" s="20"/>
      <c r="N465" s="21"/>
      <c r="O465" s="23"/>
      <c r="P465" s="23"/>
      <c r="Q465" s="23"/>
      <c r="R465" s="23"/>
      <c r="S465" s="23"/>
      <c r="T465" s="23"/>
      <c r="U465" s="23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21"/>
      <c r="BE465" s="21"/>
      <c r="BF465" s="21"/>
      <c r="BG465" s="23"/>
      <c r="BH465" s="21"/>
      <c r="BI465" s="21"/>
      <c r="BJ465" s="21"/>
      <c r="BK465" s="21"/>
      <c r="BL465" s="23"/>
      <c r="BM465" s="21"/>
      <c r="BN465" s="21"/>
      <c r="BO465" s="24"/>
      <c r="BP465" s="25"/>
      <c r="BQ465" s="26"/>
    </row>
    <row r="466" spans="1:73" s="22" customFormat="1" ht="167.2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18"/>
      <c r="M466" s="20"/>
      <c r="N466" s="21"/>
      <c r="O466" s="23"/>
      <c r="P466" s="23"/>
      <c r="Q466" s="28"/>
      <c r="R466" s="28"/>
      <c r="S466" s="28"/>
      <c r="T466" s="28"/>
      <c r="U466" s="28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21"/>
      <c r="BE466" s="21"/>
      <c r="BF466" s="21"/>
      <c r="BG466" s="23"/>
      <c r="BH466" s="21"/>
      <c r="BI466" s="21"/>
      <c r="BJ466" s="21"/>
      <c r="BK466" s="21"/>
      <c r="BL466" s="23"/>
      <c r="BM466" s="21"/>
      <c r="BN466" s="21"/>
      <c r="BO466" s="24"/>
      <c r="BP466" s="25"/>
      <c r="BQ466" s="26"/>
    </row>
    <row r="467" spans="1:73" s="22" customFormat="1" ht="372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18"/>
      <c r="M467" s="20"/>
      <c r="N467" s="21"/>
      <c r="O467" s="18"/>
      <c r="P467" s="18"/>
      <c r="Q467" s="18"/>
      <c r="R467" s="18"/>
      <c r="S467" s="18"/>
      <c r="T467" s="18"/>
      <c r="U467" s="18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21"/>
      <c r="BE467" s="21"/>
      <c r="BF467" s="21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1"/>
      <c r="BS467" s="21"/>
    </row>
    <row r="468" spans="1:73" s="22" customFormat="1" ht="257.2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18"/>
      <c r="M468" s="20"/>
      <c r="N468" s="21"/>
      <c r="O468" s="18"/>
      <c r="P468" s="18"/>
      <c r="Q468" s="27"/>
      <c r="R468" s="27"/>
      <c r="S468" s="27"/>
      <c r="T468" s="27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21"/>
      <c r="BE468" s="21"/>
      <c r="BF468" s="21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1"/>
      <c r="BS468" s="21"/>
    </row>
    <row r="469" spans="1:73" s="22" customFormat="1" ht="254.2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18"/>
      <c r="M469" s="20"/>
      <c r="N469" s="21"/>
      <c r="O469" s="18"/>
      <c r="P469" s="18"/>
      <c r="Q469" s="27"/>
      <c r="R469" s="27"/>
      <c r="S469" s="27"/>
      <c r="T469" s="27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21"/>
      <c r="BE469" s="21"/>
      <c r="BF469" s="21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1"/>
      <c r="BS469" s="21"/>
    </row>
    <row r="470" spans="1:73" s="22" customFormat="1" ht="319.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18"/>
      <c r="M470" s="20"/>
      <c r="N470" s="21"/>
      <c r="O470" s="23"/>
      <c r="P470" s="23"/>
      <c r="Q470" s="23"/>
      <c r="R470" s="23"/>
      <c r="S470" s="23"/>
      <c r="T470" s="23"/>
      <c r="U470" s="28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21"/>
      <c r="BE470" s="21"/>
      <c r="BF470" s="21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1"/>
      <c r="BS470" s="21"/>
    </row>
    <row r="471" spans="1:73" s="22" customFormat="1" ht="409.6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18"/>
      <c r="M471" s="18"/>
      <c r="N471" s="18"/>
      <c r="O471" s="28"/>
      <c r="P471" s="18"/>
      <c r="Q471" s="28"/>
      <c r="R471" s="28"/>
      <c r="S471" s="28"/>
      <c r="T471" s="28"/>
      <c r="U471" s="28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21"/>
      <c r="BE471" s="21"/>
      <c r="BF471" s="21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1"/>
      <c r="BS471" s="21"/>
    </row>
    <row r="472" spans="1:73" s="22" customFormat="1" ht="141.7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18"/>
      <c r="M472" s="20"/>
      <c r="N472" s="21"/>
      <c r="O472" s="23"/>
      <c r="P472" s="23"/>
      <c r="Q472" s="23"/>
      <c r="R472" s="23"/>
      <c r="S472" s="23"/>
      <c r="T472" s="23"/>
      <c r="U472" s="28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21"/>
      <c r="BE472" s="21"/>
      <c r="BF472" s="21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1"/>
      <c r="BS472" s="21"/>
    </row>
    <row r="473" spans="1:73" s="22" customFormat="1" ht="141.7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18"/>
      <c r="M473" s="20"/>
      <c r="N473" s="18"/>
      <c r="O473" s="23"/>
      <c r="P473" s="23"/>
      <c r="Q473" s="23"/>
      <c r="R473" s="23"/>
      <c r="S473" s="23"/>
      <c r="T473" s="23"/>
      <c r="U473" s="23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21"/>
      <c r="BE473" s="21"/>
      <c r="BF473" s="21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1"/>
      <c r="BS473" s="21"/>
    </row>
    <row r="474" spans="1:73" s="22" customFormat="1" ht="292.5" customHeight="1" x14ac:dyDescent="0.45">
      <c r="A474" s="17"/>
      <c r="B474" s="18"/>
      <c r="C474" s="176"/>
      <c r="D474" s="19"/>
      <c r="E474" s="19"/>
      <c r="F474" s="20"/>
      <c r="G474" s="18"/>
      <c r="H474" s="18"/>
      <c r="I474" s="18"/>
      <c r="J474" s="18"/>
      <c r="K474" s="18"/>
      <c r="L474" s="18"/>
      <c r="M474" s="20"/>
      <c r="N474" s="21"/>
      <c r="O474" s="27"/>
      <c r="P474" s="18"/>
      <c r="Q474" s="27"/>
      <c r="R474" s="27"/>
      <c r="S474" s="27"/>
      <c r="T474" s="27"/>
      <c r="U474" s="27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21"/>
      <c r="BE474" s="21"/>
      <c r="BF474" s="21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1"/>
      <c r="BS474" s="24"/>
      <c r="BT474" s="25"/>
      <c r="BU474" s="26"/>
    </row>
    <row r="475" spans="1:73" s="22" customFormat="1" ht="177" customHeight="1" x14ac:dyDescent="0.45">
      <c r="A475" s="17"/>
      <c r="B475" s="18"/>
      <c r="C475" s="176"/>
      <c r="D475" s="19"/>
      <c r="E475" s="19"/>
      <c r="F475" s="20"/>
      <c r="G475" s="18"/>
      <c r="H475" s="18"/>
      <c r="I475" s="18"/>
      <c r="J475" s="18"/>
      <c r="K475" s="18"/>
      <c r="L475" s="18"/>
      <c r="M475" s="20"/>
      <c r="N475" s="21"/>
      <c r="O475" s="18"/>
      <c r="P475" s="18"/>
      <c r="Q475" s="27"/>
      <c r="R475" s="27"/>
      <c r="S475" s="27"/>
      <c r="T475" s="27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21"/>
      <c r="BE475" s="21"/>
      <c r="BF475" s="21"/>
      <c r="BG475" s="21"/>
      <c r="BH475" s="21"/>
      <c r="BI475" s="21"/>
      <c r="BJ475" s="21"/>
      <c r="BK475" s="21"/>
      <c r="BL475" s="21"/>
      <c r="BM475" s="21"/>
      <c r="BN475" s="21"/>
      <c r="BO475" s="21"/>
      <c r="BP475" s="21"/>
      <c r="BQ475" s="21"/>
      <c r="BR475" s="21"/>
      <c r="BS475" s="24"/>
      <c r="BT475" s="25"/>
      <c r="BU475" s="26"/>
    </row>
  </sheetData>
  <autoFilter ref="A2:BW3"/>
  <mergeCells count="6">
    <mergeCell ref="A1:BT1"/>
    <mergeCell ref="M191:M192"/>
    <mergeCell ref="M6:M7"/>
    <mergeCell ref="A9:K9"/>
    <mergeCell ref="J3:J8"/>
    <mergeCell ref="K3:K8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2019-05-15T10:33:58Z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