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ЗП_МСП_Комплектующие РЗА\Приложение №7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закупки'!$A$5:$P$27</definedName>
    <definedName name="_xlnm.Print_Area" localSheetId="0">'Расчет НМЦ лота закупки'!$A$1:$S$27</definedName>
  </definedNames>
  <calcPr calcId="152511"/>
</workbook>
</file>

<file path=xl/calcChain.xml><?xml version="1.0" encoding="utf-8"?>
<calcChain xmlns="http://schemas.openxmlformats.org/spreadsheetml/2006/main">
  <c r="S24" i="1" l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6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S6" i="1" l="1"/>
  <c r="S25" i="1" s="1"/>
  <c r="J7" i="1"/>
  <c r="J25" i="1" s="1"/>
  <c r="M6" i="1"/>
  <c r="M25" i="1" s="1"/>
  <c r="G6" i="1"/>
  <c r="G25" i="1" s="1"/>
  <c r="S27" i="1" l="1"/>
  <c r="S26" i="1" s="1"/>
  <c r="G27" i="1" l="1"/>
  <c r="G26" i="1" s="1"/>
  <c r="J27" i="1" l="1"/>
  <c r="J26" i="1" s="1"/>
  <c r="M27" i="1"/>
  <c r="M26" i="1" s="1"/>
  <c r="P23" i="1" l="1"/>
  <c r="P18" i="1"/>
  <c r="P10" i="1"/>
  <c r="P8" i="1"/>
  <c r="P21" i="1"/>
  <c r="P13" i="1"/>
  <c r="P24" i="1"/>
  <c r="P12" i="1"/>
  <c r="P7" i="1"/>
  <c r="P19" i="1"/>
  <c r="P14" i="1"/>
  <c r="P11" i="1"/>
  <c r="P9" i="1"/>
  <c r="P15" i="1"/>
  <c r="P22" i="1"/>
  <c r="P20" i="1"/>
  <c r="P17" i="1"/>
  <c r="P16" i="1"/>
  <c r="P6" i="1"/>
  <c r="P25" i="1" s="1"/>
  <c r="P27" i="1" s="1"/>
</calcChain>
</file>

<file path=xl/sharedStrings.xml><?xml version="1.0" encoding="utf-8"?>
<sst xmlns="http://schemas.openxmlformats.org/spreadsheetml/2006/main" count="67" uniqueCount="37">
  <si>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</si>
  <si>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</si>
  <si>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</si>
  <si>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</si>
  <si>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</si>
  <si>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</si>
  <si>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</si>
  <si>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</si>
  <si>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</si>
  <si>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</si>
  <si>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</si>
  <si>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</si>
  <si>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</si>
  <si>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</si>
  <si>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 xml:space="preserve">КП №2 </t>
  </si>
  <si>
    <t xml:space="preserve">КП №3 </t>
  </si>
  <si>
    <t>ШТ</t>
  </si>
  <si>
    <t>Блок конденсаторов БК 402 УХЛ4</t>
  </si>
  <si>
    <t>БП БПЗ-401 УХЛ4</t>
  </si>
  <si>
    <t>Реле времени РВМ-12</t>
  </si>
  <si>
    <t>Реле времени РСВ-13-18 УХЛ4</t>
  </si>
  <si>
    <t>Реле напряжения РН-53/60Д</t>
  </si>
  <si>
    <t>Реле напряжения РН-54/160</t>
  </si>
  <si>
    <t>Реле напряжения РН-54/320</t>
  </si>
  <si>
    <t>Реле напряжения РНФ 1М</t>
  </si>
  <si>
    <t>Реле промежуточное РП-255 220В 2А</t>
  </si>
  <si>
    <t>Реле РПВ-258 220В 1А</t>
  </si>
  <si>
    <t>Реле тока РНТ-565</t>
  </si>
  <si>
    <t>Реле тока РТ-40/6</t>
  </si>
  <si>
    <t>Реле промежуточное РП-25 220В</t>
  </si>
  <si>
    <t>Реле указательное РУ-21 0,16А перем. ток</t>
  </si>
  <si>
    <t>Реле тока РТ-40/10 УХЛ4</t>
  </si>
  <si>
    <t>Реле тока РТ-40/20</t>
  </si>
  <si>
    <t>Устройство РС80-МР-12310</t>
  </si>
  <si>
    <t>Реле промежуточное РП-23 220В</t>
  </si>
  <si>
    <t>Реле тока Парма РТД-2</t>
  </si>
  <si>
    <t>Расчет начальной максимальной цены лота/закупки (Лот 309В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</si>
</sst>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view="pageBreakPreview" zoomScale="80" zoomScaleNormal="112" zoomScaleSheetLayoutView="80" workbookViewId="0">
      <selection activeCell="Q8" sqref="Q8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48.85546875" style="4" customWidth="1"/>
    <col min="4" max="4" width="4.42578125" style="1" bestFit="1" customWidth="1"/>
    <col min="5" max="5" width="9.2851562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6.85546875" style="1" customWidth="1"/>
    <col min="15" max="15" width="15.28515625" style="1" customWidth="1"/>
    <col min="16" max="16" width="16.42578125" style="1" customWidth="1"/>
    <col min="17" max="17" width="7" style="12" customWidth="1"/>
    <col min="18" max="18" width="12.28515625" style="12" customWidth="1"/>
    <col min="19" max="19" width="13.5703125" style="12" customWidth="1"/>
    <col min="20" max="16384" width="9.140625" style="1"/>
  </cols>
  <sheetData>
    <row r="1" spans="1:19" x14ac:dyDescent="0.25">
      <c r="S1" s="15" t="s">
        <v>12</v>
      </c>
    </row>
    <row r="2" spans="1:19" s="3" customFormat="1" ht="27.75" customHeight="1" x14ac:dyDescent="0.2">
      <c r="A2" s="27" t="s">
        <v>36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 x14ac:dyDescent="0.25">
      <c r="B3" s="5"/>
      <c r="C3" s="6"/>
    </row>
    <row r="4" spans="1:19" ht="15.75" customHeight="1" x14ac:dyDescent="0.25">
      <c r="A4" s="29" t="s">
        <v>2</v>
      </c>
      <c r="B4" s="28" t="s">
        <v>6</v>
      </c>
      <c r="C4" s="28" t="s">
        <v>0</v>
      </c>
      <c r="D4" s="28" t="s">
        <v>1</v>
      </c>
      <c r="E4" s="35" t="s">
        <v>8</v>
      </c>
      <c r="F4" s="36"/>
      <c r="G4" s="37"/>
      <c r="H4" s="32" t="s">
        <v>11</v>
      </c>
      <c r="I4" s="33"/>
      <c r="J4" s="34"/>
      <c r="K4" s="31" t="s">
        <v>13</v>
      </c>
      <c r="L4" s="31"/>
      <c r="M4" s="31"/>
      <c r="N4" s="31" t="s">
        <v>14</v>
      </c>
      <c r="O4" s="31"/>
      <c r="P4" s="31"/>
      <c r="Q4" s="31" t="s">
        <v>15</v>
      </c>
      <c r="R4" s="31"/>
      <c r="S4" s="31"/>
    </row>
    <row r="5" spans="1:19" s="3" customFormat="1" ht="31.5" customHeight="1" x14ac:dyDescent="0.25">
      <c r="A5" s="29"/>
      <c r="B5" s="28"/>
      <c r="C5" s="28"/>
      <c r="D5" s="28"/>
      <c r="E5" s="23" t="s">
        <v>4</v>
      </c>
      <c r="F5" s="23" t="s">
        <v>5</v>
      </c>
      <c r="G5" s="23" t="s">
        <v>7</v>
      </c>
      <c r="H5" s="23" t="s">
        <v>4</v>
      </c>
      <c r="I5" s="7" t="s">
        <v>5</v>
      </c>
      <c r="J5" s="23" t="s">
        <v>7</v>
      </c>
      <c r="K5" s="23" t="s">
        <v>4</v>
      </c>
      <c r="L5" s="23" t="s">
        <v>5</v>
      </c>
      <c r="M5" s="23" t="s">
        <v>7</v>
      </c>
      <c r="N5" s="23" t="s">
        <v>4</v>
      </c>
      <c r="O5" s="23" t="s">
        <v>5</v>
      </c>
      <c r="P5" s="23" t="s">
        <v>7</v>
      </c>
      <c r="Q5" s="23" t="s">
        <v>4</v>
      </c>
      <c r="R5" s="23" t="s">
        <v>5</v>
      </c>
      <c r="S5" s="23" t="s">
        <v>7</v>
      </c>
    </row>
    <row r="6" spans="1:19" s="3" customFormat="1" ht="15.75" customHeight="1" x14ac:dyDescent="0.25">
      <c r="A6" s="24">
        <v>1</v>
      </c>
      <c r="B6" s="16">
        <v>2321938</v>
      </c>
      <c r="C6" s="16" t="s">
        <v>17</v>
      </c>
      <c r="D6" s="17" t="s">
        <v>16</v>
      </c>
      <c r="E6" s="26">
        <v>5</v>
      </c>
      <c r="F6" s="17">
        <v>4050</v>
      </c>
      <c r="G6" s="17">
        <f>E6*F6</f>
        <v>20250</v>
      </c>
      <c r="H6" s="16">
        <v>5</v>
      </c>
      <c r="I6" s="17">
        <v>3457.79</v>
      </c>
      <c r="J6" s="17">
        <f t="shared" ref="J6:J24" si="0">H6*I6</f>
        <v>17288.95</v>
      </c>
      <c r="K6" s="16">
        <v>5</v>
      </c>
      <c r="L6" s="17">
        <v>4050</v>
      </c>
      <c r="M6" s="17">
        <f>K6*L6</f>
        <v>20250</v>
      </c>
      <c r="N6" s="16">
        <v>5</v>
      </c>
      <c r="O6" s="17">
        <v>4296.6500000000005</v>
      </c>
      <c r="P6" s="17">
        <f>O6*N6</f>
        <v>21483.250000000004</v>
      </c>
      <c r="Q6" s="16">
        <v>5</v>
      </c>
      <c r="R6" s="17">
        <v>4171.5</v>
      </c>
      <c r="S6" s="17">
        <f>Q6*R6</f>
        <v>20857.5</v>
      </c>
    </row>
    <row r="7" spans="1:19" s="3" customFormat="1" ht="15.75" customHeight="1" x14ac:dyDescent="0.25">
      <c r="A7" s="24">
        <v>2</v>
      </c>
      <c r="B7" s="16">
        <v>2000879</v>
      </c>
      <c r="C7" s="16" t="s">
        <v>18</v>
      </c>
      <c r="D7" s="17" t="s">
        <v>16</v>
      </c>
      <c r="E7" s="26">
        <v>5</v>
      </c>
      <c r="F7" s="17">
        <v>19470</v>
      </c>
      <c r="G7" s="17">
        <f t="shared" ref="G7:G24" si="1">E7*F7</f>
        <v>97350</v>
      </c>
      <c r="H7" s="16">
        <v>5</v>
      </c>
      <c r="I7" s="17">
        <v>17339.919999999998</v>
      </c>
      <c r="J7" s="17">
        <f t="shared" si="0"/>
        <v>86699.599999999991</v>
      </c>
      <c r="K7" s="16">
        <v>5</v>
      </c>
      <c r="L7" s="17">
        <v>19470</v>
      </c>
      <c r="M7" s="17">
        <f t="shared" ref="M7:M24" si="2">K7*L7</f>
        <v>97350</v>
      </c>
      <c r="N7" s="16">
        <v>5</v>
      </c>
      <c r="O7" s="17">
        <v>20655.716666666667</v>
      </c>
      <c r="P7" s="17">
        <f t="shared" ref="P7:P24" si="3">O7*N7</f>
        <v>103278.58333333334</v>
      </c>
      <c r="Q7" s="16">
        <v>5</v>
      </c>
      <c r="R7" s="17">
        <v>20054.099999999999</v>
      </c>
      <c r="S7" s="17">
        <f t="shared" ref="S7:S24" si="4">Q7*R7</f>
        <v>100270.5</v>
      </c>
    </row>
    <row r="8" spans="1:19" s="3" customFormat="1" ht="15.75" customHeight="1" x14ac:dyDescent="0.25">
      <c r="A8" s="24">
        <v>3</v>
      </c>
      <c r="B8" s="16">
        <v>2037137</v>
      </c>
      <c r="C8" s="16" t="s">
        <v>19</v>
      </c>
      <c r="D8" s="17" t="s">
        <v>16</v>
      </c>
      <c r="E8" s="26">
        <v>2</v>
      </c>
      <c r="F8" s="17">
        <v>10800</v>
      </c>
      <c r="G8" s="17">
        <f t="shared" si="1"/>
        <v>21600</v>
      </c>
      <c r="H8" s="16">
        <v>2</v>
      </c>
      <c r="I8" s="17">
        <v>9748.77</v>
      </c>
      <c r="J8" s="17">
        <f t="shared" si="0"/>
        <v>19497.54</v>
      </c>
      <c r="K8" s="16">
        <v>2</v>
      </c>
      <c r="L8" s="17">
        <v>10800</v>
      </c>
      <c r="M8" s="17">
        <f t="shared" si="2"/>
        <v>21600</v>
      </c>
      <c r="N8" s="16">
        <v>2</v>
      </c>
      <c r="O8" s="17">
        <v>11457.716666666667</v>
      </c>
      <c r="P8" s="17">
        <f t="shared" si="3"/>
        <v>22915.433333333334</v>
      </c>
      <c r="Q8" s="16">
        <v>2</v>
      </c>
      <c r="R8" s="17">
        <v>11124</v>
      </c>
      <c r="S8" s="17">
        <f t="shared" si="4"/>
        <v>22248</v>
      </c>
    </row>
    <row r="9" spans="1:19" s="3" customFormat="1" ht="15.75" customHeight="1" x14ac:dyDescent="0.25">
      <c r="A9" s="24">
        <v>4</v>
      </c>
      <c r="B9" s="16">
        <v>2034414</v>
      </c>
      <c r="C9" s="16" t="s">
        <v>20</v>
      </c>
      <c r="D9" s="17" t="s">
        <v>16</v>
      </c>
      <c r="E9" s="26">
        <v>6</v>
      </c>
      <c r="F9" s="17">
        <v>10800</v>
      </c>
      <c r="G9" s="17">
        <f t="shared" si="1"/>
        <v>64800</v>
      </c>
      <c r="H9" s="16">
        <v>6</v>
      </c>
      <c r="I9" s="17">
        <v>8229.5400000000009</v>
      </c>
      <c r="J9" s="17">
        <f t="shared" si="0"/>
        <v>49377.240000000005</v>
      </c>
      <c r="K9" s="16">
        <v>6</v>
      </c>
      <c r="L9" s="17">
        <v>10800</v>
      </c>
      <c r="M9" s="17">
        <f t="shared" si="2"/>
        <v>64800</v>
      </c>
      <c r="N9" s="16">
        <v>6</v>
      </c>
      <c r="O9" s="17">
        <v>11457.716666666667</v>
      </c>
      <c r="P9" s="17">
        <f t="shared" si="3"/>
        <v>68746.3</v>
      </c>
      <c r="Q9" s="16">
        <v>6</v>
      </c>
      <c r="R9" s="17">
        <v>11124</v>
      </c>
      <c r="S9" s="17">
        <f t="shared" si="4"/>
        <v>66744</v>
      </c>
    </row>
    <row r="10" spans="1:19" s="3" customFormat="1" ht="15.75" customHeight="1" x14ac:dyDescent="0.25">
      <c r="A10" s="24">
        <v>5</v>
      </c>
      <c r="B10" s="16">
        <v>2008438</v>
      </c>
      <c r="C10" s="16" t="s">
        <v>21</v>
      </c>
      <c r="D10" s="17" t="s">
        <v>16</v>
      </c>
      <c r="E10" s="26">
        <v>3</v>
      </c>
      <c r="F10" s="17">
        <v>2300</v>
      </c>
      <c r="G10" s="17">
        <f t="shared" si="1"/>
        <v>6900</v>
      </c>
      <c r="H10" s="16">
        <v>3</v>
      </c>
      <c r="I10" s="17">
        <v>2040.48</v>
      </c>
      <c r="J10" s="17">
        <f t="shared" si="0"/>
        <v>6121.4400000000005</v>
      </c>
      <c r="K10" s="16">
        <v>3</v>
      </c>
      <c r="L10" s="17">
        <v>2300</v>
      </c>
      <c r="M10" s="17">
        <f t="shared" si="2"/>
        <v>6900</v>
      </c>
      <c r="N10" s="16">
        <v>3</v>
      </c>
      <c r="O10" s="17">
        <v>2440.0666666666666</v>
      </c>
      <c r="P10" s="17">
        <f t="shared" si="3"/>
        <v>7320.2</v>
      </c>
      <c r="Q10" s="16">
        <v>3</v>
      </c>
      <c r="R10" s="17">
        <v>2369</v>
      </c>
      <c r="S10" s="17">
        <f t="shared" si="4"/>
        <v>7107</v>
      </c>
    </row>
    <row r="11" spans="1:19" s="3" customFormat="1" ht="15.75" customHeight="1" x14ac:dyDescent="0.25">
      <c r="A11" s="24">
        <v>6</v>
      </c>
      <c r="B11" s="16">
        <v>2116520</v>
      </c>
      <c r="C11" s="16" t="s">
        <v>22</v>
      </c>
      <c r="D11" s="17" t="s">
        <v>16</v>
      </c>
      <c r="E11" s="26">
        <v>1</v>
      </c>
      <c r="F11" s="17">
        <v>2300</v>
      </c>
      <c r="G11" s="17">
        <f t="shared" si="1"/>
        <v>2300</v>
      </c>
      <c r="H11" s="16">
        <v>1</v>
      </c>
      <c r="I11" s="17">
        <v>1945.01</v>
      </c>
      <c r="J11" s="17">
        <f t="shared" si="0"/>
        <v>1945.01</v>
      </c>
      <c r="K11" s="16">
        <v>1</v>
      </c>
      <c r="L11" s="17">
        <v>2300</v>
      </c>
      <c r="M11" s="17">
        <f t="shared" si="2"/>
        <v>2300</v>
      </c>
      <c r="N11" s="16">
        <v>1</v>
      </c>
      <c r="O11" s="17">
        <v>2440.0666666666666</v>
      </c>
      <c r="P11" s="17">
        <f t="shared" si="3"/>
        <v>2440.0666666666666</v>
      </c>
      <c r="Q11" s="16">
        <v>1</v>
      </c>
      <c r="R11" s="17">
        <v>2369</v>
      </c>
      <c r="S11" s="17">
        <f t="shared" si="4"/>
        <v>2369</v>
      </c>
    </row>
    <row r="12" spans="1:19" s="3" customFormat="1" ht="15.75" customHeight="1" x14ac:dyDescent="0.25">
      <c r="A12" s="24">
        <v>7</v>
      </c>
      <c r="B12" s="16">
        <v>2001825</v>
      </c>
      <c r="C12" s="16" t="s">
        <v>23</v>
      </c>
      <c r="D12" s="17" t="s">
        <v>16</v>
      </c>
      <c r="E12" s="26">
        <v>1</v>
      </c>
      <c r="F12" s="17">
        <v>2300</v>
      </c>
      <c r="G12" s="17">
        <f t="shared" si="1"/>
        <v>2300</v>
      </c>
      <c r="H12" s="16">
        <v>1</v>
      </c>
      <c r="I12" s="17">
        <v>1687.59</v>
      </c>
      <c r="J12" s="17">
        <f t="shared" si="0"/>
        <v>1687.59</v>
      </c>
      <c r="K12" s="16">
        <v>1</v>
      </c>
      <c r="L12" s="17">
        <v>2300</v>
      </c>
      <c r="M12" s="17">
        <f t="shared" si="2"/>
        <v>2300</v>
      </c>
      <c r="N12" s="16">
        <v>1</v>
      </c>
      <c r="O12" s="17">
        <v>2440.0666666666666</v>
      </c>
      <c r="P12" s="17">
        <f t="shared" si="3"/>
        <v>2440.0666666666666</v>
      </c>
      <c r="Q12" s="16">
        <v>1</v>
      </c>
      <c r="R12" s="17">
        <v>2369</v>
      </c>
      <c r="S12" s="17">
        <f t="shared" si="4"/>
        <v>2369</v>
      </c>
    </row>
    <row r="13" spans="1:19" s="3" customFormat="1" ht="15.75" customHeight="1" x14ac:dyDescent="0.25">
      <c r="A13" s="24">
        <v>8</v>
      </c>
      <c r="B13" s="16">
        <v>2030984</v>
      </c>
      <c r="C13" s="16" t="s">
        <v>24</v>
      </c>
      <c r="D13" s="17" t="s">
        <v>16</v>
      </c>
      <c r="E13" s="26">
        <v>1</v>
      </c>
      <c r="F13" s="17">
        <v>8490</v>
      </c>
      <c r="G13" s="17">
        <f t="shared" si="1"/>
        <v>8490</v>
      </c>
      <c r="H13" s="16">
        <v>1</v>
      </c>
      <c r="I13" s="17">
        <v>7329.87</v>
      </c>
      <c r="J13" s="17">
        <f t="shared" si="0"/>
        <v>7329.87</v>
      </c>
      <c r="K13" s="16">
        <v>1</v>
      </c>
      <c r="L13" s="17">
        <v>8490</v>
      </c>
      <c r="M13" s="17">
        <f t="shared" si="2"/>
        <v>8490</v>
      </c>
      <c r="N13" s="16">
        <v>1</v>
      </c>
      <c r="O13" s="17">
        <v>9007.0416666666679</v>
      </c>
      <c r="P13" s="17">
        <f t="shared" si="3"/>
        <v>9007.0416666666679</v>
      </c>
      <c r="Q13" s="16">
        <v>1</v>
      </c>
      <c r="R13" s="17">
        <v>8744.7000000000007</v>
      </c>
      <c r="S13" s="17">
        <f t="shared" si="4"/>
        <v>8744.7000000000007</v>
      </c>
    </row>
    <row r="14" spans="1:19" s="3" customFormat="1" ht="15.75" customHeight="1" x14ac:dyDescent="0.25">
      <c r="A14" s="24">
        <v>9</v>
      </c>
      <c r="B14" s="16">
        <v>2290994</v>
      </c>
      <c r="C14" s="16" t="s">
        <v>25</v>
      </c>
      <c r="D14" s="17" t="s">
        <v>16</v>
      </c>
      <c r="E14" s="26">
        <v>7</v>
      </c>
      <c r="F14" s="17">
        <v>2800</v>
      </c>
      <c r="G14" s="17">
        <f t="shared" si="1"/>
        <v>19600</v>
      </c>
      <c r="H14" s="16">
        <v>7</v>
      </c>
      <c r="I14" s="17">
        <v>2236.7600000000002</v>
      </c>
      <c r="J14" s="17">
        <f t="shared" si="0"/>
        <v>15657.320000000002</v>
      </c>
      <c r="K14" s="16">
        <v>7</v>
      </c>
      <c r="L14" s="17">
        <v>2800</v>
      </c>
      <c r="M14" s="17">
        <f t="shared" si="2"/>
        <v>19600</v>
      </c>
      <c r="N14" s="16">
        <v>7</v>
      </c>
      <c r="O14" s="17">
        <v>2970.5166666666669</v>
      </c>
      <c r="P14" s="17">
        <f t="shared" si="3"/>
        <v>20793.616666666669</v>
      </c>
      <c r="Q14" s="16">
        <v>7</v>
      </c>
      <c r="R14" s="17">
        <v>2884</v>
      </c>
      <c r="S14" s="17">
        <f t="shared" si="4"/>
        <v>20188</v>
      </c>
    </row>
    <row r="15" spans="1:19" s="3" customFormat="1" ht="15.75" customHeight="1" x14ac:dyDescent="0.25">
      <c r="A15" s="24">
        <v>10</v>
      </c>
      <c r="B15" s="16">
        <v>2124825</v>
      </c>
      <c r="C15" s="16" t="s">
        <v>26</v>
      </c>
      <c r="D15" s="17" t="s">
        <v>16</v>
      </c>
      <c r="E15" s="26">
        <v>1</v>
      </c>
      <c r="F15" s="17">
        <v>15000</v>
      </c>
      <c r="G15" s="17">
        <f t="shared" si="1"/>
        <v>15000</v>
      </c>
      <c r="H15" s="16">
        <v>1</v>
      </c>
      <c r="I15" s="17">
        <v>17180.900000000001</v>
      </c>
      <c r="J15" s="17">
        <f t="shared" si="0"/>
        <v>17180.900000000001</v>
      </c>
      <c r="K15" s="16">
        <v>1</v>
      </c>
      <c r="L15" s="17">
        <v>15000</v>
      </c>
      <c r="M15" s="17">
        <f t="shared" si="2"/>
        <v>15000</v>
      </c>
      <c r="N15" s="16">
        <v>1</v>
      </c>
      <c r="O15" s="17">
        <v>15913.500000000002</v>
      </c>
      <c r="P15" s="17">
        <f t="shared" si="3"/>
        <v>15913.500000000002</v>
      </c>
      <c r="Q15" s="16">
        <v>1</v>
      </c>
      <c r="R15" s="17">
        <v>15450</v>
      </c>
      <c r="S15" s="17">
        <f t="shared" si="4"/>
        <v>15450</v>
      </c>
    </row>
    <row r="16" spans="1:19" s="3" customFormat="1" ht="15.75" customHeight="1" x14ac:dyDescent="0.25">
      <c r="A16" s="24">
        <v>11</v>
      </c>
      <c r="B16" s="16">
        <v>2116521</v>
      </c>
      <c r="C16" s="16" t="s">
        <v>27</v>
      </c>
      <c r="D16" s="17" t="s">
        <v>16</v>
      </c>
      <c r="E16" s="26">
        <v>1</v>
      </c>
      <c r="F16" s="17">
        <v>10600</v>
      </c>
      <c r="G16" s="17">
        <f t="shared" si="1"/>
        <v>10600</v>
      </c>
      <c r="H16" s="16">
        <v>1</v>
      </c>
      <c r="I16" s="17">
        <v>8860.59</v>
      </c>
      <c r="J16" s="17">
        <f t="shared" si="0"/>
        <v>8860.59</v>
      </c>
      <c r="K16" s="16">
        <v>1</v>
      </c>
      <c r="L16" s="17">
        <v>10600</v>
      </c>
      <c r="M16" s="17">
        <f t="shared" si="2"/>
        <v>10600</v>
      </c>
      <c r="N16" s="16">
        <v>1</v>
      </c>
      <c r="O16" s="17">
        <v>11245.541666666666</v>
      </c>
      <c r="P16" s="17">
        <f t="shared" si="3"/>
        <v>11245.541666666666</v>
      </c>
      <c r="Q16" s="16">
        <v>1</v>
      </c>
      <c r="R16" s="17">
        <v>10918</v>
      </c>
      <c r="S16" s="17">
        <f t="shared" si="4"/>
        <v>10918</v>
      </c>
    </row>
    <row r="17" spans="1:19" s="3" customFormat="1" ht="15.75" customHeight="1" x14ac:dyDescent="0.25">
      <c r="A17" s="24">
        <v>12</v>
      </c>
      <c r="B17" s="16">
        <v>2120548</v>
      </c>
      <c r="C17" s="16" t="s">
        <v>28</v>
      </c>
      <c r="D17" s="17" t="s">
        <v>16</v>
      </c>
      <c r="E17" s="26">
        <v>1</v>
      </c>
      <c r="F17" s="17">
        <v>2460</v>
      </c>
      <c r="G17" s="17">
        <f t="shared" si="1"/>
        <v>2460</v>
      </c>
      <c r="H17" s="16">
        <v>1</v>
      </c>
      <c r="I17" s="17">
        <v>1807.26</v>
      </c>
      <c r="J17" s="17">
        <f t="shared" si="0"/>
        <v>1807.26</v>
      </c>
      <c r="K17" s="16">
        <v>1</v>
      </c>
      <c r="L17" s="17">
        <v>2460</v>
      </c>
      <c r="M17" s="17">
        <f t="shared" si="2"/>
        <v>2460</v>
      </c>
      <c r="N17" s="16">
        <v>1</v>
      </c>
      <c r="O17" s="17">
        <v>2609.8083333333334</v>
      </c>
      <c r="P17" s="17">
        <f t="shared" si="3"/>
        <v>2609.8083333333334</v>
      </c>
      <c r="Q17" s="16">
        <v>1</v>
      </c>
      <c r="R17" s="17">
        <v>2533.8000000000002</v>
      </c>
      <c r="S17" s="17">
        <f t="shared" si="4"/>
        <v>2533.8000000000002</v>
      </c>
    </row>
    <row r="18" spans="1:19" s="3" customFormat="1" ht="15.75" customHeight="1" x14ac:dyDescent="0.25">
      <c r="A18" s="24">
        <v>13</v>
      </c>
      <c r="B18" s="16">
        <v>2116523</v>
      </c>
      <c r="C18" s="16" t="s">
        <v>29</v>
      </c>
      <c r="D18" s="17" t="s">
        <v>16</v>
      </c>
      <c r="E18" s="26">
        <v>4</v>
      </c>
      <c r="F18" s="17">
        <v>1560</v>
      </c>
      <c r="G18" s="17">
        <f t="shared" si="1"/>
        <v>6240</v>
      </c>
      <c r="H18" s="16">
        <v>4</v>
      </c>
      <c r="I18" s="17">
        <v>1338.71</v>
      </c>
      <c r="J18" s="17">
        <f t="shared" si="0"/>
        <v>5354.84</v>
      </c>
      <c r="K18" s="16">
        <v>4</v>
      </c>
      <c r="L18" s="17">
        <v>1560</v>
      </c>
      <c r="M18" s="17">
        <f t="shared" si="2"/>
        <v>6240</v>
      </c>
      <c r="N18" s="16">
        <v>4</v>
      </c>
      <c r="O18" s="17">
        <v>1655</v>
      </c>
      <c r="P18" s="17">
        <f t="shared" si="3"/>
        <v>6620</v>
      </c>
      <c r="Q18" s="16">
        <v>4</v>
      </c>
      <c r="R18" s="17">
        <v>1606.8</v>
      </c>
      <c r="S18" s="17">
        <f t="shared" si="4"/>
        <v>6427.2</v>
      </c>
    </row>
    <row r="19" spans="1:19" s="3" customFormat="1" ht="15.75" customHeight="1" x14ac:dyDescent="0.25">
      <c r="A19" s="24">
        <v>14</v>
      </c>
      <c r="B19" s="16">
        <v>2230709</v>
      </c>
      <c r="C19" s="16" t="s">
        <v>30</v>
      </c>
      <c r="D19" s="17" t="s">
        <v>16</v>
      </c>
      <c r="E19" s="26">
        <v>31</v>
      </c>
      <c r="F19" s="17">
        <v>1400</v>
      </c>
      <c r="G19" s="17">
        <f t="shared" si="1"/>
        <v>43400</v>
      </c>
      <c r="H19" s="16">
        <v>31</v>
      </c>
      <c r="I19" s="17">
        <v>1417.7</v>
      </c>
      <c r="J19" s="17">
        <f t="shared" si="0"/>
        <v>43948.700000000004</v>
      </c>
      <c r="K19" s="16">
        <v>31</v>
      </c>
      <c r="L19" s="17">
        <v>1400</v>
      </c>
      <c r="M19" s="17">
        <f t="shared" si="2"/>
        <v>43400</v>
      </c>
      <c r="N19" s="16">
        <v>31</v>
      </c>
      <c r="O19" s="17">
        <v>1485.258064516129</v>
      </c>
      <c r="P19" s="17">
        <f t="shared" si="3"/>
        <v>46043</v>
      </c>
      <c r="Q19" s="16">
        <v>31</v>
      </c>
      <c r="R19" s="17">
        <v>1442</v>
      </c>
      <c r="S19" s="17">
        <f t="shared" si="4"/>
        <v>44702</v>
      </c>
    </row>
    <row r="20" spans="1:19" s="3" customFormat="1" ht="15.75" customHeight="1" x14ac:dyDescent="0.25">
      <c r="A20" s="24">
        <v>15</v>
      </c>
      <c r="B20" s="16">
        <v>2036406</v>
      </c>
      <c r="C20" s="16" t="s">
        <v>31</v>
      </c>
      <c r="D20" s="17" t="s">
        <v>16</v>
      </c>
      <c r="E20" s="26">
        <v>2</v>
      </c>
      <c r="F20" s="17">
        <v>2450</v>
      </c>
      <c r="G20" s="17">
        <f t="shared" si="1"/>
        <v>4900</v>
      </c>
      <c r="H20" s="16">
        <v>2</v>
      </c>
      <c r="I20" s="17">
        <v>2269.1799999999998</v>
      </c>
      <c r="J20" s="17">
        <f t="shared" si="0"/>
        <v>4538.3599999999997</v>
      </c>
      <c r="K20" s="16">
        <v>2</v>
      </c>
      <c r="L20" s="17">
        <v>2450</v>
      </c>
      <c r="M20" s="17">
        <f t="shared" si="2"/>
        <v>4900</v>
      </c>
      <c r="N20" s="16">
        <v>2</v>
      </c>
      <c r="O20" s="17">
        <v>2599.2083333333335</v>
      </c>
      <c r="P20" s="17">
        <f t="shared" si="3"/>
        <v>5198.416666666667</v>
      </c>
      <c r="Q20" s="16">
        <v>2</v>
      </c>
      <c r="R20" s="17">
        <v>2523.5</v>
      </c>
      <c r="S20" s="17">
        <f t="shared" si="4"/>
        <v>5047</v>
      </c>
    </row>
    <row r="21" spans="1:19" s="3" customFormat="1" ht="15.75" customHeight="1" x14ac:dyDescent="0.25">
      <c r="A21" s="24">
        <v>16</v>
      </c>
      <c r="B21" s="16">
        <v>2002879</v>
      </c>
      <c r="C21" s="16" t="s">
        <v>32</v>
      </c>
      <c r="D21" s="17" t="s">
        <v>16</v>
      </c>
      <c r="E21" s="26">
        <v>2</v>
      </c>
      <c r="F21" s="17">
        <v>2450</v>
      </c>
      <c r="G21" s="17">
        <f t="shared" si="1"/>
        <v>4900</v>
      </c>
      <c r="H21" s="16">
        <v>2</v>
      </c>
      <c r="I21" s="17">
        <v>2118.33</v>
      </c>
      <c r="J21" s="17">
        <f t="shared" si="0"/>
        <v>4236.66</v>
      </c>
      <c r="K21" s="16">
        <v>2</v>
      </c>
      <c r="L21" s="17">
        <v>2450</v>
      </c>
      <c r="M21" s="17">
        <f t="shared" si="2"/>
        <v>4900</v>
      </c>
      <c r="N21" s="16">
        <v>2</v>
      </c>
      <c r="O21" s="17">
        <v>2599.2083333333335</v>
      </c>
      <c r="P21" s="17">
        <f t="shared" si="3"/>
        <v>5198.416666666667</v>
      </c>
      <c r="Q21" s="16">
        <v>2</v>
      </c>
      <c r="R21" s="17">
        <v>2523.5</v>
      </c>
      <c r="S21" s="17">
        <f t="shared" si="4"/>
        <v>5047</v>
      </c>
    </row>
    <row r="22" spans="1:19" s="3" customFormat="1" ht="15.75" customHeight="1" x14ac:dyDescent="0.25">
      <c r="A22" s="24">
        <v>17</v>
      </c>
      <c r="B22" s="16">
        <v>2371110</v>
      </c>
      <c r="C22" s="16" t="s">
        <v>33</v>
      </c>
      <c r="D22" s="17" t="s">
        <v>16</v>
      </c>
      <c r="E22" s="26">
        <v>55</v>
      </c>
      <c r="F22" s="17">
        <v>40000</v>
      </c>
      <c r="G22" s="17">
        <f t="shared" si="1"/>
        <v>2200000</v>
      </c>
      <c r="H22" s="16">
        <v>55</v>
      </c>
      <c r="I22" s="17">
        <v>28364.7</v>
      </c>
      <c r="J22" s="17">
        <f t="shared" si="0"/>
        <v>1560058.5</v>
      </c>
      <c r="K22" s="16">
        <v>55</v>
      </c>
      <c r="L22" s="17">
        <v>40000</v>
      </c>
      <c r="M22" s="17">
        <f t="shared" si="2"/>
        <v>2200000</v>
      </c>
      <c r="N22" s="16">
        <v>55</v>
      </c>
      <c r="O22" s="17">
        <v>42436</v>
      </c>
      <c r="P22" s="17">
        <f t="shared" si="3"/>
        <v>2333980</v>
      </c>
      <c r="Q22" s="16">
        <v>55</v>
      </c>
      <c r="R22" s="17">
        <v>41200</v>
      </c>
      <c r="S22" s="17">
        <f t="shared" si="4"/>
        <v>2266000</v>
      </c>
    </row>
    <row r="23" spans="1:19" s="3" customFormat="1" ht="15.75" customHeight="1" x14ac:dyDescent="0.25">
      <c r="A23" s="24">
        <v>18</v>
      </c>
      <c r="B23" s="16">
        <v>2120742</v>
      </c>
      <c r="C23" s="16" t="s">
        <v>34</v>
      </c>
      <c r="D23" s="17" t="s">
        <v>16</v>
      </c>
      <c r="E23" s="26">
        <v>4</v>
      </c>
      <c r="F23" s="17">
        <v>1560</v>
      </c>
      <c r="G23" s="17">
        <f t="shared" si="1"/>
        <v>6240</v>
      </c>
      <c r="H23" s="16">
        <v>4</v>
      </c>
      <c r="I23" s="17">
        <v>1379.04</v>
      </c>
      <c r="J23" s="17">
        <f t="shared" si="0"/>
        <v>5516.16</v>
      </c>
      <c r="K23" s="16">
        <v>4</v>
      </c>
      <c r="L23" s="17">
        <v>1560</v>
      </c>
      <c r="M23" s="17">
        <f t="shared" si="2"/>
        <v>6240</v>
      </c>
      <c r="N23" s="16">
        <v>4</v>
      </c>
      <c r="O23" s="17">
        <v>1655</v>
      </c>
      <c r="P23" s="17">
        <f t="shared" si="3"/>
        <v>6620</v>
      </c>
      <c r="Q23" s="16">
        <v>4</v>
      </c>
      <c r="R23" s="17">
        <v>1606.8</v>
      </c>
      <c r="S23" s="17">
        <f t="shared" si="4"/>
        <v>6427.2</v>
      </c>
    </row>
    <row r="24" spans="1:19" s="3" customFormat="1" ht="15.75" customHeight="1" x14ac:dyDescent="0.25">
      <c r="A24" s="24">
        <v>19</v>
      </c>
      <c r="B24" s="16">
        <v>2373122</v>
      </c>
      <c r="C24" s="16" t="s">
        <v>35</v>
      </c>
      <c r="D24" s="17" t="s">
        <v>16</v>
      </c>
      <c r="E24" s="26">
        <v>5</v>
      </c>
      <c r="F24" s="17">
        <v>45000</v>
      </c>
      <c r="G24" s="17">
        <f t="shared" si="1"/>
        <v>225000</v>
      </c>
      <c r="H24" s="16">
        <v>5</v>
      </c>
      <c r="I24" s="17">
        <v>40560</v>
      </c>
      <c r="J24" s="17">
        <f t="shared" si="0"/>
        <v>202800</v>
      </c>
      <c r="K24" s="16">
        <v>5</v>
      </c>
      <c r="L24" s="17">
        <v>45000</v>
      </c>
      <c r="M24" s="17">
        <f t="shared" si="2"/>
        <v>225000</v>
      </c>
      <c r="N24" s="16">
        <v>5</v>
      </c>
      <c r="O24" s="17">
        <v>47740.5</v>
      </c>
      <c r="P24" s="17">
        <f t="shared" si="3"/>
        <v>238702.5</v>
      </c>
      <c r="Q24" s="16">
        <v>5</v>
      </c>
      <c r="R24" s="17">
        <v>46350</v>
      </c>
      <c r="S24" s="17">
        <f t="shared" si="4"/>
        <v>231750</v>
      </c>
    </row>
    <row r="25" spans="1:19" s="9" customFormat="1" ht="14.25" x14ac:dyDescent="0.25">
      <c r="A25" s="30" t="s">
        <v>9</v>
      </c>
      <c r="B25" s="30"/>
      <c r="C25" s="30"/>
      <c r="D25" s="7"/>
      <c r="E25" s="18"/>
      <c r="F25" s="21"/>
      <c r="G25" s="21">
        <f>SUM(G6:G24)</f>
        <v>2762330</v>
      </c>
      <c r="H25" s="19"/>
      <c r="I25" s="19"/>
      <c r="J25" s="25">
        <f>SUM(J6:J24)</f>
        <v>2059906.53</v>
      </c>
      <c r="K25" s="19"/>
      <c r="L25" s="19"/>
      <c r="M25" s="25">
        <f>SUM(M6:M24)</f>
        <v>2762330</v>
      </c>
      <c r="N25" s="19"/>
      <c r="O25" s="19"/>
      <c r="P25" s="25">
        <f>SUM(P6:P24)</f>
        <v>2930555.7416666667</v>
      </c>
      <c r="Q25" s="19"/>
      <c r="R25" s="19"/>
      <c r="S25" s="25">
        <f>SUM(S6:S24)</f>
        <v>2845199.9000000004</v>
      </c>
    </row>
    <row r="26" spans="1:19" s="11" customFormat="1" x14ac:dyDescent="0.25">
      <c r="A26" s="30" t="s">
        <v>10</v>
      </c>
      <c r="B26" s="30"/>
      <c r="C26" s="30"/>
      <c r="D26" s="10"/>
      <c r="E26" s="18"/>
      <c r="F26" s="21"/>
      <c r="G26" s="21">
        <f>G27-G25</f>
        <v>552466</v>
      </c>
      <c r="H26" s="8"/>
      <c r="I26" s="8"/>
      <c r="J26" s="21">
        <f>J27-J25</f>
        <v>411981.3060000001</v>
      </c>
      <c r="K26" s="18"/>
      <c r="L26" s="18"/>
      <c r="M26" s="18">
        <f>M27-M25</f>
        <v>552466</v>
      </c>
      <c r="N26" s="18"/>
      <c r="O26" s="18"/>
      <c r="P26" s="20">
        <v>90373.85</v>
      </c>
      <c r="Q26" s="18"/>
      <c r="R26" s="18"/>
      <c r="S26" s="20">
        <f>S27-S25</f>
        <v>569039.98</v>
      </c>
    </row>
    <row r="27" spans="1:19" s="11" customFormat="1" x14ac:dyDescent="0.25">
      <c r="A27" s="30" t="s">
        <v>3</v>
      </c>
      <c r="B27" s="30"/>
      <c r="C27" s="30"/>
      <c r="D27" s="14"/>
      <c r="E27" s="18"/>
      <c r="F27" s="21"/>
      <c r="G27" s="21">
        <f>G25*1.2</f>
        <v>3314796</v>
      </c>
      <c r="H27" s="13"/>
      <c r="I27" s="13"/>
      <c r="J27" s="21">
        <f>J25*1.2</f>
        <v>2471887.8360000001</v>
      </c>
      <c r="K27" s="18"/>
      <c r="L27" s="18"/>
      <c r="M27" s="18">
        <f>M25*1.2</f>
        <v>3314796</v>
      </c>
      <c r="N27" s="18"/>
      <c r="O27" s="18"/>
      <c r="P27" s="22">
        <f>P25*1.2</f>
        <v>3516666.89</v>
      </c>
      <c r="Q27" s="18"/>
      <c r="R27" s="18"/>
      <c r="S27" s="22">
        <f>S25*1.2</f>
        <v>3414239.8800000004</v>
      </c>
    </row>
  </sheetData>
  <mergeCells count="13">
    <mergeCell ref="A27:C27"/>
    <mergeCell ref="A26:C26"/>
    <mergeCell ref="Q4:S4"/>
    <mergeCell ref="N4:P4"/>
    <mergeCell ref="H4:J4"/>
    <mergeCell ref="E4:G4"/>
    <mergeCell ref="D4:D5"/>
    <mergeCell ref="K4:M4"/>
    <mergeCell ref="A2:S2"/>
    <mergeCell ref="C4:C5"/>
    <mergeCell ref="B4:B5"/>
    <mergeCell ref="A4:A5"/>
    <mergeCell ref="A25:C25"/>
  </mergeCells>
  <printOptions horizontalCentered="1"/>
  <pageMargins left="0.25" right="0.25" top="0.75" bottom="0.75" header="0.3" footer="0.3"/>
  <pageSetup paperSize="9" scale="58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2022-03-21T05:34:06Z</dcterms:modified>
</cp:coreProperties>
</file>