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шаблон!$A$2:$BW$46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шаблон!$A$1:$BP$22</definedName>
  </definedNames>
  <calcPr calcId="145621" refMode="R1C1"/>
</workbook>
</file>

<file path=xl/calcChain.xml><?xml version="1.0" encoding="utf-8"?>
<calcChain xmlns="http://schemas.openxmlformats.org/spreadsheetml/2006/main">
  <c r="AN17" i="4" l="1"/>
  <c r="AO17" i="4"/>
  <c r="AQ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R17" i="4"/>
  <c r="AS17" i="4"/>
  <c r="AU17" i="4"/>
  <c r="AV17" i="4"/>
  <c r="AW17" i="4"/>
  <c r="AX17" i="4"/>
  <c r="AY17" i="4"/>
  <c r="AZ17" i="4"/>
  <c r="BA17" i="4"/>
  <c r="BB17" i="4"/>
  <c r="BC17" i="4"/>
  <c r="BD17" i="4"/>
  <c r="BE17" i="4"/>
  <c r="BF17" i="4"/>
  <c r="BG17" i="4"/>
  <c r="BH17" i="4"/>
  <c r="BI17" i="4"/>
  <c r="BJ17" i="4"/>
  <c r="BK17" i="4"/>
  <c r="BL17" i="4"/>
  <c r="BM17" i="4"/>
  <c r="BN17" i="4"/>
  <c r="P17" i="4"/>
  <c r="Q17" i="4"/>
  <c r="R17" i="4"/>
  <c r="S17" i="4"/>
  <c r="T17" i="4"/>
  <c r="U17" i="4"/>
  <c r="O13" i="4"/>
  <c r="P13" i="4"/>
  <c r="Q13" i="4"/>
  <c r="R13" i="4"/>
  <c r="S13" i="4"/>
  <c r="T13" i="4"/>
  <c r="U13" i="4"/>
  <c r="N13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N15" i="4"/>
  <c r="O17" i="4"/>
  <c r="R16" i="4"/>
  <c r="O16" i="4"/>
  <c r="T16" i="4" s="1"/>
  <c r="BE15" i="4"/>
  <c r="Q14" i="4"/>
  <c r="O14" i="4"/>
  <c r="R14" i="4" s="1"/>
  <c r="BN13" i="4"/>
  <c r="AQ13" i="4"/>
  <c r="BN15" i="4" l="1"/>
  <c r="U14" i="4"/>
  <c r="T14" i="4"/>
  <c r="Q16" i="4"/>
  <c r="U16" i="4" s="1"/>
  <c r="N12" i="4" l="1"/>
  <c r="O12" i="4" s="1"/>
  <c r="S11" i="4"/>
  <c r="P11" i="4"/>
  <c r="N10" i="4"/>
  <c r="O10" i="4" s="1"/>
  <c r="S9" i="4"/>
  <c r="P9" i="4"/>
  <c r="T10" i="4" l="1"/>
  <c r="T9" i="4" s="1"/>
  <c r="O9" i="4"/>
  <c r="T12" i="4"/>
  <c r="T11" i="4" s="1"/>
  <c r="Q12" i="4"/>
  <c r="R12" i="4"/>
  <c r="R11" i="4" s="1"/>
  <c r="O11" i="4"/>
  <c r="R10" i="4"/>
  <c r="R9" i="4" s="1"/>
  <c r="Q10" i="4"/>
  <c r="U12" i="4" l="1"/>
  <c r="Q11" i="4"/>
  <c r="U10" i="4"/>
  <c r="Q9" i="4"/>
  <c r="U11" i="4" l="1"/>
  <c r="BE11" i="4"/>
  <c r="U9" i="4"/>
  <c r="BE9" i="4"/>
  <c r="N8" i="4" l="1"/>
  <c r="O8" i="4" s="1"/>
  <c r="T8" i="4" s="1"/>
  <c r="U7" i="4"/>
  <c r="O7" i="4" s="1"/>
  <c r="U6" i="4"/>
  <c r="O6" i="4" s="1"/>
  <c r="U5" i="4"/>
  <c r="O5" i="4" s="1"/>
  <c r="N5" i="4"/>
  <c r="N4" i="4"/>
  <c r="O4" i="4" s="1"/>
  <c r="S3" i="4"/>
  <c r="P3" i="4"/>
  <c r="AU3" i="4"/>
  <c r="AM3" i="4"/>
  <c r="R4" i="4" l="1"/>
  <c r="O3" i="4"/>
  <c r="T4" i="4"/>
  <c r="T3" i="4" s="1"/>
  <c r="Q4" i="4"/>
  <c r="R8" i="4"/>
  <c r="Q8" i="4"/>
  <c r="R3" i="4" l="1"/>
  <c r="U4" i="4"/>
  <c r="Q3" i="4"/>
  <c r="U8" i="4"/>
  <c r="BE3" i="4" s="1"/>
  <c r="U3" i="4" l="1"/>
  <c r="AI3" i="4"/>
  <c r="BN3" i="4" l="1"/>
  <c r="BN9" i="4"/>
  <c r="BN11" i="4"/>
  <c r="BS3" i="4" l="1"/>
  <c r="BT3" i="4" s="1"/>
  <c r="BS9" i="4"/>
  <c r="BT9" i="4" s="1"/>
  <c r="BS11" i="4"/>
  <c r="BT11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/>
  <c r="S42" i="2"/>
  <c r="S41" i="2"/>
  <c r="P42" i="2"/>
  <c r="T42" i="2"/>
  <c r="BB41" i="2" s="1"/>
  <c r="BK41" i="2" s="1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T41" i="2"/>
  <c r="P41" i="2"/>
  <c r="T72" i="2"/>
  <c r="P70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S17" i="2" s="1"/>
  <c r="O11" i="2"/>
  <c r="R11" i="2"/>
  <c r="M12" i="2"/>
  <c r="N12" i="2"/>
  <c r="S12" i="2" s="1"/>
  <c r="R8" i="2"/>
  <c r="O8" i="2"/>
  <c r="N10" i="2"/>
  <c r="Q10" i="2"/>
  <c r="M10" i="2"/>
  <c r="M9" i="2"/>
  <c r="N9" i="2" s="1"/>
  <c r="Q22" i="2"/>
  <c r="Q21" i="2" s="1"/>
  <c r="N11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BB25" i="2" s="1"/>
  <c r="BK25" i="2" s="1"/>
  <c r="T24" i="2"/>
  <c r="Q44" i="2"/>
  <c r="Q43" i="2"/>
  <c r="N43" i="2"/>
  <c r="S44" i="2"/>
  <c r="S43" i="2" s="1"/>
  <c r="P44" i="2"/>
  <c r="T44" i="2" s="1"/>
  <c r="BB23" i="2"/>
  <c r="BK23" i="2" s="1"/>
  <c r="T23" i="2"/>
  <c r="T25" i="2"/>
  <c r="BB27" i="2"/>
  <c r="BK27" i="2" s="1"/>
  <c r="T27" i="2"/>
  <c r="AF29" i="2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R49" i="2"/>
  <c r="O49" i="2"/>
  <c r="P83" i="2"/>
  <c r="Q81" i="2"/>
  <c r="S82" i="2"/>
  <c r="S81" i="2" s="1"/>
  <c r="P82" i="2"/>
  <c r="Q51" i="2"/>
  <c r="S52" i="2"/>
  <c r="S51" i="2"/>
  <c r="P52" i="2"/>
  <c r="Q50" i="2"/>
  <c r="Q49" i="2" s="1"/>
  <c r="N49" i="2"/>
  <c r="S50" i="2"/>
  <c r="S49" i="2"/>
  <c r="P50" i="2"/>
  <c r="M5" i="2"/>
  <c r="M4" i="2"/>
  <c r="N5" i="2"/>
  <c r="S5" i="2" s="1"/>
  <c r="T4" i="2"/>
  <c r="N4" i="2"/>
  <c r="N3" i="2" s="1"/>
  <c r="R3" i="2"/>
  <c r="O3" i="2"/>
  <c r="AZ3" i="2"/>
  <c r="T82" i="2"/>
  <c r="BB81" i="2"/>
  <c r="P81" i="2"/>
  <c r="T83" i="2"/>
  <c r="BF81" i="2" s="1"/>
  <c r="T52" i="2"/>
  <c r="T51" i="2" s="1"/>
  <c r="P51" i="2"/>
  <c r="T50" i="2"/>
  <c r="BB49" i="2" s="1"/>
  <c r="BK49" i="2" s="1"/>
  <c r="P49" i="2"/>
  <c r="Q5" i="2"/>
  <c r="Q3" i="2" s="1"/>
  <c r="P5" i="2"/>
  <c r="P3" i="2" s="1"/>
  <c r="T81" i="2"/>
  <c r="BB51" i="2"/>
  <c r="BK51" i="2" s="1"/>
  <c r="T49" i="2"/>
  <c r="M86" i="2"/>
  <c r="M85" i="2"/>
  <c r="N86" i="2"/>
  <c r="P86" i="2" s="1"/>
  <c r="N85" i="2"/>
  <c r="S85" i="2" s="1"/>
  <c r="R84" i="2"/>
  <c r="O84" i="2"/>
  <c r="Q85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T20" i="2" s="1"/>
  <c r="S20" i="2"/>
  <c r="S18" i="2"/>
  <c r="P6" i="2"/>
  <c r="Q7" i="2"/>
  <c r="Q6" i="2" s="1"/>
  <c r="P60" i="2"/>
  <c r="P53" i="2"/>
  <c r="P18" i="2"/>
  <c r="T18" i="2" l="1"/>
  <c r="BB18" i="2"/>
  <c r="BK18" i="2"/>
  <c r="P84" i="2"/>
  <c r="BK81" i="2"/>
  <c r="N13" i="2"/>
  <c r="S14" i="2"/>
  <c r="S13" i="2" s="1"/>
  <c r="Q14" i="2"/>
  <c r="Q13" i="2" s="1"/>
  <c r="P14" i="2"/>
  <c r="T85" i="2"/>
  <c r="S84" i="2"/>
  <c r="S3" i="2"/>
  <c r="T5" i="2"/>
  <c r="S9" i="2"/>
  <c r="S8" i="2" s="1"/>
  <c r="N8" i="2"/>
  <c r="P9" i="2"/>
  <c r="Q9" i="2"/>
  <c r="Q8" i="2" s="1"/>
  <c r="S11" i="2"/>
  <c r="T12" i="2"/>
  <c r="S16" i="2"/>
  <c r="T17" i="2"/>
  <c r="BB29" i="2"/>
  <c r="BK29" i="2" s="1"/>
  <c r="T29" i="2"/>
  <c r="S68" i="2"/>
  <c r="P68" i="2"/>
  <c r="Q68" i="2"/>
  <c r="S74" i="2"/>
  <c r="S73" i="2" s="1"/>
  <c r="Q74" i="2"/>
  <c r="Q73" i="2" s="1"/>
  <c r="P74" i="2"/>
  <c r="N73" i="2"/>
  <c r="T7" i="2"/>
  <c r="T54" i="2"/>
  <c r="T61" i="2"/>
  <c r="N19" i="2"/>
  <c r="N18" i="2" s="1"/>
  <c r="Q86" i="2"/>
  <c r="Q84" i="2" s="1"/>
  <c r="N84" i="2"/>
  <c r="BB43" i="2"/>
  <c r="BK43" i="2" s="1"/>
  <c r="T43" i="2"/>
  <c r="P36" i="2"/>
  <c r="Q36" i="2"/>
  <c r="Q35" i="2" s="1"/>
  <c r="S36" i="2"/>
  <c r="S35" i="2" s="1"/>
  <c r="N35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N51" i="2"/>
  <c r="N81" i="2"/>
  <c r="P78" i="2"/>
  <c r="N16" i="2"/>
  <c r="T78" i="2" l="1"/>
  <c r="P77" i="2"/>
  <c r="T76" i="2"/>
  <c r="P75" i="2"/>
  <c r="T65" i="2"/>
  <c r="P64" i="2"/>
  <c r="T53" i="2"/>
  <c r="BB53" i="2"/>
  <c r="BK53" i="2" s="1"/>
  <c r="BB16" i="2"/>
  <c r="BK16" i="2" s="1"/>
  <c r="T16" i="2"/>
  <c r="BB11" i="2"/>
  <c r="BK11" i="2" s="1"/>
  <c r="T11" i="2"/>
  <c r="T3" i="2"/>
  <c r="BB3" i="2"/>
  <c r="BK3" i="2" s="1"/>
  <c r="T14" i="2"/>
  <c r="P13" i="2"/>
  <c r="T86" i="2"/>
  <c r="BF84" i="2" s="1"/>
  <c r="BB62" i="2"/>
  <c r="BK62" i="2" s="1"/>
  <c r="T62" i="2"/>
  <c r="T36" i="2"/>
  <c r="P35" i="2"/>
  <c r="BB60" i="2"/>
  <c r="BK60" i="2" s="1"/>
  <c r="T60" i="2"/>
  <c r="BH6" i="2"/>
  <c r="BK6" i="2" s="1"/>
  <c r="T6" i="2"/>
  <c r="T74" i="2"/>
  <c r="P73" i="2"/>
  <c r="T68" i="2"/>
  <c r="BB64" i="2" s="1"/>
  <c r="T9" i="2"/>
  <c r="P8" i="2"/>
  <c r="BB84" i="2"/>
  <c r="BK84" i="2" s="1"/>
  <c r="T84" i="2"/>
  <c r="BB73" i="2" l="1"/>
  <c r="BK73" i="2" s="1"/>
  <c r="T73" i="2"/>
  <c r="BB35" i="2"/>
  <c r="BK35" i="2" s="1"/>
  <c r="T35" i="2"/>
  <c r="BB8" i="2"/>
  <c r="BK8" i="2" s="1"/>
  <c r="T8" i="2"/>
  <c r="BB13" i="2"/>
  <c r="BK13" i="2" s="1"/>
  <c r="T13" i="2"/>
  <c r="AF64" i="2"/>
  <c r="BK64" i="2" s="1"/>
  <c r="T64" i="2"/>
  <c r="BB75" i="2"/>
  <c r="BK75" i="2" s="1"/>
  <c r="T75" i="2"/>
  <c r="T77" i="2"/>
  <c r="BB77" i="2"/>
  <c r="BK77" i="2" s="1"/>
</calcChain>
</file>

<file path=xl/sharedStrings.xml><?xml version="1.0" encoding="utf-8"?>
<sst xmlns="http://schemas.openxmlformats.org/spreadsheetml/2006/main" count="514" uniqueCount="370">
  <si>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</si>
  <si>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</si>
  <si>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</si>
  <si>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</si>
  <si>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</si>
  <si>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</si>
  <si>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</si>
  <si>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</si>
  <si>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</si>
  <si>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</si>
  <si>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</si>
  <si>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</si>
  <si>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</si>
  <si>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</si>
  <si>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</si>
  <si>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</si>
  <si>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</si>
  <si>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</si>
  <si>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</si>
  <si>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</si>
  <si>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</si>
  <si>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</si>
  <si>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</si>
  <si>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</si>
  <si>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</si>
  <si>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</si>
  <si>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</si>
  <si>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</si>
  <si>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</si>
  <si>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</si>
  <si>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</si>
  <si>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</si>
  <si>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</si>
  <si>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</si>
  <si>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</si>
  <si>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</si>
  <si>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</si>
  <si>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</si>
  <si>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</si>
  <si>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</si>
  <si>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</si>
  <si>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</si>
  <si>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</si>
  <si>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</si>
  <si>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</si>
  <si>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</si>
  <si>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</si>
  <si>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</si>
  <si>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</si>
  <si>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</si>
  <si>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</si>
  <si>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</si>
  <si>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</si>
  <si>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</si>
  <si>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</si>
  <si>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</si>
  <si>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</si>
  <si>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</si>
  <si>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</si>
  <si>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</si>
  <si>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</si>
  <si>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</si>
  <si>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</si>
  <si>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</si>
  <si>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</si>
  <si>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</si>
  <si>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</si>
  <si>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</si>
  <si>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</si>
  <si>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</si>
  <si>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</si>
  <si>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</si>
  <si>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</si>
  <si>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</si>
  <si>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</si>
  <si>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</si>
  <si>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</si>
  <si>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</si>
  <si>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</si>
  <si>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</si>
  <si>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</si>
  <si>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</si>
  <si>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</si>
  <si>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</si>
  <si>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</si>
  <si>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</si>
  <si>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</si>
  <si>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</si>
  <si>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</si>
  <si>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</si>
  <si>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</si>
  <si>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</si>
  <si>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</si>
  <si>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</si>
  <si>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</si>
  <si>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</si>
  <si>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</si>
  <si>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</si>
  <si>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</si>
  <si>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</si>
  <si>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</si>
  <si>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</si>
  <si>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</si>
  <si>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</si>
  <si>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</si>
  <si>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</si>
  <si>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</si>
  <si>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</si>
  <si>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</si>
  <si>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</si>
  <si>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</si>
  <si>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</si>
  <si>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</si>
  <si>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</si>
  <si>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</si>
  <si>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</si>
  <si>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</si>
  <si>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</si>
  <si>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</si>
  <si>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</si>
  <si>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</si>
  <si>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</si>
  <si>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</si>
  <si>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</si>
  <si>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</si>
  <si>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</si>
  <si>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</si>
  <si>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</si>
  <si>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</si>
  <si>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</si>
  <si>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</si>
  <si>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</si>
  <si>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</si>
  <si>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</si>
  <si>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</si>
  <si>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</si>
  <si>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</si>
  <si>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</si>
  <si>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</si>
  <si>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</si>
  <si>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</si>
  <si>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</si>
  <si>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</si>
  <si>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</si>
  <si>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</si>
  <si>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</si>
  <si>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</si>
  <si>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</si>
  <si>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</si>
  <si>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</si>
  <si>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</si>
  <si>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</si>
  <si>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</si>
  <si>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</si>
  <si>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</si>
  <si>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</si>
  <si>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</si>
  <si>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</si>
  <si>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</si>
  <si>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</si>
  <si>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</si>
  <si>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</si>
  <si>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</si>
  <si>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</si>
  <si>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</si>
  <si>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</si>
  <si>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</si>
  <si>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</si>
  <si>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</si>
  <si>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</si>
  <si>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</si>
  <si>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</si>
  <si>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</si>
  <si>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</si>
  <si>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</si>
  <si>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</si>
  <si>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</si>
  <si>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</si>
  <si>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</si>
  <si>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</si>
  <si>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</si>
  <si>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</si>
  <si>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</si>
  <si>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</si>
  <si>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</si>
  <si>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</si>
  <si>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</si>
  <si>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</si>
  <si>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</si>
  <si>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</si>
  <si>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</si>
  <si>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</si>
  <si>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</si>
  <si>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</si>
  <si>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</si>
  <si>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</si>
  <si>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</si>
  <si>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</si>
  <si>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</si>
  <si>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</si>
  <si>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</si>
  <si>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</si>
  <si>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</si>
  <si>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</si>
  <si>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</si>
  <si>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</si>
  <si>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</si>
  <si>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</si>
  <si>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</si>
  <si>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</si>
  <si>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</si>
  <si>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</si>
  <si>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</si>
  <si>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</si>
  <si>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</si>
  <si>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</si>
  <si>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</si>
  <si>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</si>
  <si>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</si>
  <si>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</si>
  <si>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</si>
  <si>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</si>
  <si>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</si>
  <si>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</si>
  <si>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</si>
  <si>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</si>
  <si>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</si>
  <si>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</si>
  <si>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</si>
  <si>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</si>
  <si>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</si>
  <si>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</si>
  <si>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</si>
  <si>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</si>
  <si>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</si>
  <si>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</si>
  <si>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</si>
  <si>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</si>
  <si>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</si>
  <si>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</si>
  <si>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</si>
  <si>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</si>
  <si>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</si>
  <si>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</si>
  <si>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</si>
  <si>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</si>
  <si>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</si>
  <si>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</si>
  <si>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</si>
  <si>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</si>
  <si>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</si>
  <si>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</si>
  <si>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</si>
  <si>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</si>
  <si>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</si>
  <si>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</si>
  <si>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</si>
  <si>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</si>
  <si>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</si>
  <si>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</si>
  <si>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</si>
  <si>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</si>
  <si>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</si>
  <si>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</si>
  <si>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</si>
  <si>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</si>
  <si>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</si>
  <si>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</si>
  <si>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</si>
  <si>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</si>
  <si>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</si>
  <si>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</si>
  <si>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</si>
  <si>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</si>
  <si>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</si>
  <si>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</si>
  <si>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</si>
  <si>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</si>
  <si>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</si>
  <si>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</si>
  <si>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</si>
  <si>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</si>
  <si>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</si>
  <si>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</si>
  <si>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</si>
  <si>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</si>
  <si>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</si>
  <si>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</si>
  <si>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</si>
  <si>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</si>
  <si>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</si>
  <si>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</si>
  <si>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</si>
  <si>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</si>
  <si>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</si>
  <si>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</si>
  <si>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</si>
  <si>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</si>
  <si>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</si>
  <si>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</si>
  <si>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</si>
  <si>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</si>
  <si>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</si>
  <si>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</si>
  <si>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</si>
  <si>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</si>
  <si>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</si>
  <si>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</si>
  <si>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</si>
  <si>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</si>
  <si>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</si>
  <si>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</si>
  <si>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</si>
  <si>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</si>
  <si>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</si>
  <si>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</si>
  <si>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</si>
  <si>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</si>
  <si>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</si>
  <si>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</si>
  <si>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</si>
  <si>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</si>
  <si>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</si>
  <si>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</si>
  <si>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</si>
  <si>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</si>
  <si>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</si>
  <si>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</si>
  <si>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</si>
  <si>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</si>
  <si>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</si>
  <si>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</si>
  <si>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ООО "Т2 Мобайл" Курский филиал</t>
  </si>
  <si>
    <t>41814463 (СЭС-4111/2019)</t>
  </si>
  <si>
    <t>41798654 (ЦЭС-17526/2019)</t>
  </si>
  <si>
    <t>41805084 (ЦЭС-17579/2019)</t>
  </si>
  <si>
    <t>Евдокимова Ольга Александровна</t>
  </si>
  <si>
    <t>Гребенников Иван Иванович</t>
  </si>
  <si>
    <t>Курская обл., г.Железногорск, в районе границы с Орловской областью  и автодороги
Железногорск-Дмитровск</t>
  </si>
  <si>
    <t>Курская обл., Октябрьский р-н, с. Дьяконово, ул. Парковая, д.57a</t>
  </si>
  <si>
    <t>Курская обл., Октябрьский р-н, Никольский с/с, д.Провоторово, кад. №46:17:071002:24</t>
  </si>
  <si>
    <t>строительство воздушной линии электропередачи 10 кВ защищенным проводом – ответвления протяженностью 0,01 км от опоры № 189 существующей ВЛ-10 кВ 14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проектировании;
- монтаж двух линейных разъединителей 10 кВ (на концевой опоре и в точке врезки  проектируемого ответвления от ВЛ-10 кВ № 14, 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</si>
  <si>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 км от опоры № 1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</si>
  <si>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0,4 км от опоры № 1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</si>
  <si>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ВЛ-10 кВ № 14 в части монтажа ответвительной арматуры в точке врезки (объем реконструкции уточнить при проектировании).</t>
  </si>
  <si>
    <t>СТП 63 кВА (с тех. учетом)</t>
  </si>
  <si>
    <t>ВЛ-0,4 кВ № 1 (инв №15768)</t>
  </si>
  <si>
    <t>Технический учёт</t>
  </si>
  <si>
    <t>41703359 (СЭС-3881/2019)</t>
  </si>
  <si>
    <t>Суматохина Валентина Михайловна</t>
  </si>
  <si>
    <t>Курская обл.,г.Железногорскснт Родничок, уч.555</t>
  </si>
  <si>
    <t>строительство кабельной линии электропередачи 0,4 кВ самонесущим изолированным проводом – ответвления протяженностью 0,075 км от опоры № 7-4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</si>
  <si>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от ТП-10/0,4 кВ № 110 в части замены опоры №7-4 (объем реконструкции уточнить при проектировании).</t>
  </si>
  <si>
    <t>0,075 (в траншее)</t>
  </si>
  <si>
    <t>Строительство КЛ-0,4 кВ, км</t>
  </si>
  <si>
    <t>41797873 (ЦЭС-17513/2019)</t>
  </si>
  <si>
    <t>Калачян Саргис Грантович</t>
  </si>
  <si>
    <t>Курская обл., Курский р-н, х. Хоружевка, уч. 46:11:081801:252</t>
  </si>
  <si>
    <t>строительство воздушной линии электропередачи 0,4 кВ самонесущим изолированным проводом – ответвления протяженностью 0,25 км от опоры № 1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</si>
  <si>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СТП 63 кВА - 1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</si>
  <si>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</si>
  <si>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</si>
  <si>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</si>
  <si>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</si>
  <si>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</si>
  <si>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</si>
  <si>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</si>
  <si>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</si>
  <si>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</si>
  <si>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139,141 льготники»)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</si>
</sst>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  <font>
      <sz val="100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8" fontId="18" fillId="0" borderId="5" xfId="0" applyNumberFormat="1" applyFont="1" applyFill="1" applyBorder="1" applyAlignment="1" applyProtection="1">
      <alignment horizontal="right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68" fontId="15" fillId="0" borderId="0" xfId="0" applyNumberFormat="1" applyFont="1" applyFill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6" fillId="0" borderId="7" xfId="0" applyNumberFormat="1" applyFont="1" applyFill="1" applyBorder="1" applyAlignment="1" applyProtection="1">
      <alignment horizontal="right" vertical="center" wrapText="1"/>
    </xf>
    <xf numFmtId="14" fontId="17" fillId="0" borderId="4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14" fontId="15" fillId="0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4"/>
  <sheetViews>
    <sheetView tabSelected="1" view="pageBreakPreview" zoomScale="30" zoomScaleNormal="30" zoomScaleSheetLayoutView="30" workbookViewId="0">
      <pane ySplit="2" topLeftCell="A18" activePane="bottomLeft" state="frozen"/>
      <selection pane="bottomLeft" activeCell="H3" sqref="H3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1.85546875" style="176" customWidth="1"/>
    <col min="8" max="8" width="23" style="176" customWidth="1"/>
    <col min="9" max="9" width="39.5703125" style="176" customWidth="1"/>
    <col min="10" max="10" width="83.85546875" style="176" customWidth="1"/>
    <col min="11" max="11" width="57.7109375" style="176" customWidth="1"/>
    <col min="12" max="12" width="22.42578125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37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68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7.75" customHeight="1" x14ac:dyDescent="0.95">
      <c r="A1" s="230" t="s">
        <v>369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0"/>
      <c r="BG1" s="230"/>
      <c r="BH1" s="230"/>
      <c r="BI1" s="230"/>
      <c r="BJ1" s="230"/>
      <c r="BK1" s="230"/>
      <c r="BL1" s="230"/>
      <c r="BM1" s="230"/>
      <c r="BN1" s="230"/>
      <c r="BO1" s="230"/>
      <c r="BP1" s="230"/>
      <c r="BQ1" s="230"/>
      <c r="BR1" s="230"/>
      <c r="BS1" s="230"/>
      <c r="BT1" s="230"/>
    </row>
    <row r="2" spans="1:73" s="22" customFormat="1" ht="327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8.75" customHeight="1" x14ac:dyDescent="0.25">
      <c r="A3" s="17" t="s">
        <v>333</v>
      </c>
      <c r="B3" s="18">
        <v>41814463</v>
      </c>
      <c r="C3" s="24">
        <v>43600</v>
      </c>
      <c r="D3" s="19">
        <v>1199.5</v>
      </c>
      <c r="E3" s="19"/>
      <c r="F3" s="20">
        <v>2</v>
      </c>
      <c r="G3" s="18" t="s">
        <v>336</v>
      </c>
      <c r="H3" s="18" t="s">
        <v>135</v>
      </c>
      <c r="I3" s="18" t="s">
        <v>338</v>
      </c>
      <c r="J3" s="233" t="s">
        <v>341</v>
      </c>
      <c r="K3" s="18" t="s">
        <v>344</v>
      </c>
      <c r="L3" s="20"/>
      <c r="M3" s="20"/>
      <c r="N3" s="20"/>
      <c r="O3" s="29">
        <f>SUM(O4:O8)</f>
        <v>414.04999999999995</v>
      </c>
      <c r="P3" s="29">
        <f t="shared" ref="P3:U3" si="0">SUM(P4:P8)</f>
        <v>0</v>
      </c>
      <c r="Q3" s="29">
        <f t="shared" si="0"/>
        <v>19.741800000000001</v>
      </c>
      <c r="R3" s="29">
        <f t="shared" si="0"/>
        <v>98.003799999999998</v>
      </c>
      <c r="S3" s="29">
        <f t="shared" si="0"/>
        <v>281.59000000000003</v>
      </c>
      <c r="T3" s="29">
        <f t="shared" si="0"/>
        <v>14.714399999999999</v>
      </c>
      <c r="U3" s="29">
        <f t="shared" si="0"/>
        <v>414.04999999999995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>
        <v>0.01</v>
      </c>
      <c r="AI3" s="21">
        <f>U4</f>
        <v>12.839999999999998</v>
      </c>
      <c r="AJ3" s="21"/>
      <c r="AK3" s="21"/>
      <c r="AL3" s="181">
        <v>1</v>
      </c>
      <c r="AM3" s="21">
        <f>U5</f>
        <v>71.69</v>
      </c>
      <c r="AN3" s="21"/>
      <c r="AO3" s="21"/>
      <c r="AP3" s="21"/>
      <c r="AQ3" s="21"/>
      <c r="AR3" s="21"/>
      <c r="AS3" s="21"/>
      <c r="AT3" s="21" t="s">
        <v>345</v>
      </c>
      <c r="AU3" s="21">
        <f>U6+U7</f>
        <v>305.97999999999996</v>
      </c>
      <c r="AV3" s="21"/>
      <c r="AW3" s="21"/>
      <c r="AX3" s="21"/>
      <c r="AY3" s="21"/>
      <c r="AZ3" s="21"/>
      <c r="BA3" s="21"/>
      <c r="BB3" s="21"/>
      <c r="BC3" s="21"/>
      <c r="BD3" s="204">
        <v>0.02</v>
      </c>
      <c r="BE3" s="181">
        <f>U8</f>
        <v>23.54</v>
      </c>
      <c r="BF3" s="21"/>
      <c r="BG3" s="21"/>
      <c r="BH3" s="20"/>
      <c r="BI3" s="23"/>
      <c r="BJ3" s="23"/>
      <c r="BK3" s="21"/>
      <c r="BL3" s="21"/>
      <c r="BM3" s="21"/>
      <c r="BN3" s="181">
        <f t="shared" ref="BN3:BN11" si="1">W3+Y3+AA3+AC3+AE3+AG3+AI3+AM3+AO3+AQ3+AS3+AU3+AW3+AY3+BA3+BC3+BE3+BG3+BI3+BK3+BM3</f>
        <v>414.05</v>
      </c>
      <c r="BO3" s="24">
        <v>43966</v>
      </c>
      <c r="BP3" s="21" t="s">
        <v>210</v>
      </c>
      <c r="BQ3" s="193">
        <v>43413</v>
      </c>
      <c r="BR3" s="196">
        <v>12</v>
      </c>
      <c r="BS3" s="22">
        <f t="shared" ref="BS3:BS11" si="2">BR3*30</f>
        <v>360</v>
      </c>
      <c r="BT3" s="192">
        <f t="shared" ref="BT3:BT11" si="3">BQ3+BS3</f>
        <v>43773</v>
      </c>
      <c r="BU3" s="25"/>
    </row>
    <row r="4" spans="1:73" s="22" customFormat="1" ht="212.2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4"/>
      <c r="K4" s="18"/>
      <c r="L4" s="20"/>
      <c r="M4" s="20" t="s">
        <v>314</v>
      </c>
      <c r="N4" s="21">
        <f>AH3</f>
        <v>0.01</v>
      </c>
      <c r="O4" s="29">
        <f>N4*1284</f>
        <v>12.84</v>
      </c>
      <c r="P4" s="29"/>
      <c r="Q4" s="29">
        <f>O4*0.11</f>
        <v>1.4124000000000001</v>
      </c>
      <c r="R4" s="29">
        <f>O4*0.84</f>
        <v>10.785599999999999</v>
      </c>
      <c r="S4" s="29">
        <v>0</v>
      </c>
      <c r="T4" s="29">
        <f>O4*0.05</f>
        <v>0.64200000000000002</v>
      </c>
      <c r="U4" s="29">
        <f>SUM(Q4:T4)</f>
        <v>12.839999999999998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04"/>
      <c r="BE4" s="181"/>
      <c r="BF4" s="21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3"/>
      <c r="BR4" s="196"/>
      <c r="BT4" s="192"/>
      <c r="BU4" s="25"/>
    </row>
    <row r="5" spans="1:73" s="22" customFormat="1" ht="212.2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4"/>
      <c r="K5" s="18"/>
      <c r="L5" s="20"/>
      <c r="M5" s="20" t="s">
        <v>316</v>
      </c>
      <c r="N5" s="21">
        <f>AL3</f>
        <v>1</v>
      </c>
      <c r="O5" s="29">
        <f>U5</f>
        <v>71.69</v>
      </c>
      <c r="P5" s="29"/>
      <c r="Q5" s="29">
        <v>5.31</v>
      </c>
      <c r="R5" s="29">
        <v>19.079999999999998</v>
      </c>
      <c r="S5" s="29">
        <v>45.49</v>
      </c>
      <c r="T5" s="29">
        <v>1.81</v>
      </c>
      <c r="U5" s="29">
        <f>SUM(Q5:T5)</f>
        <v>71.69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04"/>
      <c r="BE5" s="181"/>
      <c r="BF5" s="21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3"/>
      <c r="BR5" s="196"/>
      <c r="BT5" s="192"/>
      <c r="BU5" s="25"/>
    </row>
    <row r="6" spans="1:73" s="22" customFormat="1" ht="212.2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4"/>
      <c r="K6" s="18"/>
      <c r="L6" s="20"/>
      <c r="M6" s="231" t="s">
        <v>318</v>
      </c>
      <c r="N6" s="21" t="s">
        <v>272</v>
      </c>
      <c r="O6" s="29">
        <f>U6</f>
        <v>282.77</v>
      </c>
      <c r="P6" s="29"/>
      <c r="Q6" s="29">
        <v>9.51</v>
      </c>
      <c r="R6" s="29">
        <v>47.52</v>
      </c>
      <c r="S6" s="29">
        <v>220.61</v>
      </c>
      <c r="T6" s="29">
        <v>5.13</v>
      </c>
      <c r="U6" s="29">
        <f>SUM(Q6:T6)</f>
        <v>282.77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8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04"/>
      <c r="BE6" s="181"/>
      <c r="BF6" s="21"/>
      <c r="BG6" s="21"/>
      <c r="BH6" s="20"/>
      <c r="BI6" s="23"/>
      <c r="BJ6" s="23"/>
      <c r="BK6" s="21"/>
      <c r="BL6" s="21"/>
      <c r="BM6" s="21"/>
      <c r="BN6" s="181"/>
      <c r="BO6" s="24"/>
      <c r="BP6" s="21"/>
      <c r="BQ6" s="193"/>
      <c r="BR6" s="196"/>
      <c r="BT6" s="192"/>
      <c r="BU6" s="25"/>
    </row>
    <row r="7" spans="1:73" s="22" customFormat="1" ht="212.2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4"/>
      <c r="K7" s="18"/>
      <c r="L7" s="20"/>
      <c r="M7" s="232"/>
      <c r="N7" s="21" t="s">
        <v>347</v>
      </c>
      <c r="O7" s="29">
        <f>U7</f>
        <v>23.21</v>
      </c>
      <c r="P7" s="29"/>
      <c r="Q7" s="29">
        <v>0.92</v>
      </c>
      <c r="R7" s="29">
        <v>1.08</v>
      </c>
      <c r="S7" s="29">
        <v>15.49</v>
      </c>
      <c r="T7" s="29">
        <v>5.72</v>
      </c>
      <c r="U7" s="29">
        <f>SUM(Q7:T7)</f>
        <v>23.21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8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04"/>
      <c r="BE7" s="181"/>
      <c r="BF7" s="21"/>
      <c r="BG7" s="21"/>
      <c r="BH7" s="20"/>
      <c r="BI7" s="23"/>
      <c r="BJ7" s="23"/>
      <c r="BK7" s="21"/>
      <c r="BL7" s="21"/>
      <c r="BM7" s="21"/>
      <c r="BN7" s="181"/>
      <c r="BO7" s="24"/>
      <c r="BP7" s="21"/>
      <c r="BQ7" s="193"/>
      <c r="BR7" s="196"/>
      <c r="BT7" s="192"/>
      <c r="BU7" s="25"/>
    </row>
    <row r="8" spans="1:73" s="22" customFormat="1" ht="212.2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5"/>
      <c r="K8" s="18"/>
      <c r="L8" s="20"/>
      <c r="M8" s="20" t="s">
        <v>310</v>
      </c>
      <c r="N8" s="21">
        <f>BD3</f>
        <v>0.02</v>
      </c>
      <c r="O8" s="23">
        <f>N8*1177</f>
        <v>23.54</v>
      </c>
      <c r="P8" s="23"/>
      <c r="Q8" s="23">
        <f>O8*0.11</f>
        <v>2.5893999999999999</v>
      </c>
      <c r="R8" s="23">
        <f>O8*0.83</f>
        <v>19.5382</v>
      </c>
      <c r="S8" s="23">
        <v>0</v>
      </c>
      <c r="T8" s="23">
        <f>O8*0.06</f>
        <v>1.4123999999999999</v>
      </c>
      <c r="U8" s="23">
        <f>SUM(Q8:T8)</f>
        <v>23.54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8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04"/>
      <c r="BE8" s="181"/>
      <c r="BF8" s="21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193"/>
      <c r="BR8" s="196"/>
      <c r="BT8" s="192"/>
      <c r="BU8" s="25"/>
    </row>
    <row r="9" spans="1:73" s="22" customFormat="1" ht="257.25" customHeight="1" x14ac:dyDescent="0.25">
      <c r="A9" s="17" t="s">
        <v>334</v>
      </c>
      <c r="B9" s="18">
        <v>41798654</v>
      </c>
      <c r="C9" s="24">
        <v>43598</v>
      </c>
      <c r="D9" s="19">
        <v>458.33300000000003</v>
      </c>
      <c r="E9" s="19"/>
      <c r="F9" s="20">
        <v>7</v>
      </c>
      <c r="G9" s="18" t="s">
        <v>337</v>
      </c>
      <c r="H9" s="18" t="s">
        <v>140</v>
      </c>
      <c r="I9" s="18" t="s">
        <v>339</v>
      </c>
      <c r="J9" s="233" t="s">
        <v>342</v>
      </c>
      <c r="K9" s="233" t="s">
        <v>331</v>
      </c>
      <c r="L9" s="20"/>
      <c r="M9" s="20"/>
      <c r="N9" s="20"/>
      <c r="O9" s="23">
        <f t="shared" ref="O9:O11" si="4">SUM(O10)</f>
        <v>235.4</v>
      </c>
      <c r="P9" s="23">
        <f t="shared" ref="P9:U11" si="5">SUM(P10)</f>
        <v>0</v>
      </c>
      <c r="Q9" s="23">
        <f t="shared" si="5"/>
        <v>25.894000000000002</v>
      </c>
      <c r="R9" s="23">
        <f t="shared" si="5"/>
        <v>195.38200000000001</v>
      </c>
      <c r="S9" s="23">
        <f t="shared" si="5"/>
        <v>0</v>
      </c>
      <c r="T9" s="23">
        <f t="shared" si="5"/>
        <v>14.124000000000001</v>
      </c>
      <c r="U9" s="23">
        <f t="shared" si="5"/>
        <v>235.4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1"/>
      <c r="AJ9" s="20"/>
      <c r="AK9" s="21"/>
      <c r="AL9" s="204"/>
      <c r="AM9" s="20"/>
      <c r="AN9" s="20"/>
      <c r="AO9" s="21"/>
      <c r="AP9" s="21"/>
      <c r="AQ9" s="21"/>
      <c r="AR9" s="21"/>
      <c r="AS9" s="21"/>
      <c r="AT9" s="204"/>
      <c r="AU9" s="20"/>
      <c r="AV9" s="20"/>
      <c r="AW9" s="21"/>
      <c r="AX9" s="21"/>
      <c r="AY9" s="21"/>
      <c r="AZ9" s="21"/>
      <c r="BA9" s="21"/>
      <c r="BB9" s="21"/>
      <c r="BC9" s="21"/>
      <c r="BD9" s="204">
        <v>0.2</v>
      </c>
      <c r="BE9" s="21">
        <f>U10</f>
        <v>235.4</v>
      </c>
      <c r="BF9" s="20"/>
      <c r="BG9" s="21"/>
      <c r="BH9" s="20"/>
      <c r="BI9" s="23"/>
      <c r="BJ9" s="23"/>
      <c r="BK9" s="21"/>
      <c r="BL9" s="21"/>
      <c r="BM9" s="21"/>
      <c r="BN9" s="181">
        <f t="shared" si="1"/>
        <v>235.4</v>
      </c>
      <c r="BO9" s="24">
        <v>43782</v>
      </c>
      <c r="BP9" s="21" t="s">
        <v>210</v>
      </c>
      <c r="BQ9" s="193">
        <v>43416</v>
      </c>
      <c r="BR9" s="196">
        <v>6</v>
      </c>
      <c r="BS9" s="22">
        <f t="shared" si="2"/>
        <v>180</v>
      </c>
      <c r="BT9" s="192">
        <f t="shared" si="3"/>
        <v>43596</v>
      </c>
      <c r="BU9" s="25"/>
    </row>
    <row r="10" spans="1:73" s="22" customFormat="1" ht="270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35"/>
      <c r="K10" s="235"/>
      <c r="L10" s="20"/>
      <c r="M10" s="20" t="s">
        <v>310</v>
      </c>
      <c r="N10" s="21">
        <f>BD9</f>
        <v>0.2</v>
      </c>
      <c r="O10" s="23">
        <f>N10*1177</f>
        <v>235.4</v>
      </c>
      <c r="P10" s="23"/>
      <c r="Q10" s="23">
        <f>O10*0.11</f>
        <v>25.894000000000002</v>
      </c>
      <c r="R10" s="23">
        <f>O10*0.83</f>
        <v>195.38200000000001</v>
      </c>
      <c r="S10" s="23">
        <v>0</v>
      </c>
      <c r="T10" s="23">
        <f>O10*0.06</f>
        <v>14.124000000000001</v>
      </c>
      <c r="U10" s="23">
        <f>SUM(Q10:T10)</f>
        <v>235.4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1"/>
      <c r="AJ10" s="20"/>
      <c r="AK10" s="21"/>
      <c r="AL10" s="204"/>
      <c r="AM10" s="20"/>
      <c r="AN10" s="20"/>
      <c r="AO10" s="21"/>
      <c r="AP10" s="21"/>
      <c r="AQ10" s="21"/>
      <c r="AR10" s="21"/>
      <c r="AS10" s="21"/>
      <c r="AT10" s="204"/>
      <c r="AU10" s="20"/>
      <c r="AV10" s="20"/>
      <c r="AW10" s="21"/>
      <c r="AX10" s="21"/>
      <c r="AY10" s="21"/>
      <c r="AZ10" s="21"/>
      <c r="BA10" s="21"/>
      <c r="BB10" s="21"/>
      <c r="BC10" s="21"/>
      <c r="BD10" s="204"/>
      <c r="BE10" s="204"/>
      <c r="BF10" s="20"/>
      <c r="BG10" s="21"/>
      <c r="BH10" s="20"/>
      <c r="BI10" s="23"/>
      <c r="BJ10" s="23"/>
      <c r="BK10" s="21"/>
      <c r="BL10" s="21"/>
      <c r="BM10" s="21"/>
      <c r="BN10" s="181"/>
      <c r="BO10" s="24"/>
      <c r="BP10" s="21"/>
      <c r="BQ10" s="193"/>
      <c r="BR10" s="196"/>
      <c r="BT10" s="192"/>
      <c r="BU10" s="25"/>
    </row>
    <row r="11" spans="1:73" s="22" customFormat="1" ht="279.75" customHeight="1" x14ac:dyDescent="0.25">
      <c r="A11" s="17" t="s">
        <v>335</v>
      </c>
      <c r="B11" s="18">
        <v>41805084</v>
      </c>
      <c r="C11" s="24">
        <v>43592</v>
      </c>
      <c r="D11" s="19">
        <v>458.33300000000003</v>
      </c>
      <c r="E11" s="19"/>
      <c r="F11" s="20">
        <v>5</v>
      </c>
      <c r="G11" s="18" t="s">
        <v>332</v>
      </c>
      <c r="H11" s="18" t="s">
        <v>140</v>
      </c>
      <c r="I11" s="18" t="s">
        <v>340</v>
      </c>
      <c r="J11" s="233" t="s">
        <v>343</v>
      </c>
      <c r="K11" s="233" t="s">
        <v>331</v>
      </c>
      <c r="L11" s="20" t="s">
        <v>346</v>
      </c>
      <c r="M11" s="20"/>
      <c r="N11" s="20"/>
      <c r="O11" s="23">
        <f t="shared" si="4"/>
        <v>470.8</v>
      </c>
      <c r="P11" s="23">
        <f t="shared" si="5"/>
        <v>0</v>
      </c>
      <c r="Q11" s="23">
        <f t="shared" si="5"/>
        <v>51.788000000000004</v>
      </c>
      <c r="R11" s="23">
        <f t="shared" si="5"/>
        <v>390.76400000000001</v>
      </c>
      <c r="S11" s="23">
        <f t="shared" si="5"/>
        <v>0</v>
      </c>
      <c r="T11" s="23">
        <f t="shared" si="5"/>
        <v>28.248000000000001</v>
      </c>
      <c r="U11" s="23">
        <f t="shared" si="5"/>
        <v>470.8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181"/>
      <c r="AM11" s="21"/>
      <c r="AN11" s="21"/>
      <c r="AO11" s="21"/>
      <c r="AP11" s="21"/>
      <c r="AQ11" s="21"/>
      <c r="AR11" s="21"/>
      <c r="AS11" s="21"/>
      <c r="AT11" s="20"/>
      <c r="AU11" s="21"/>
      <c r="AV11" s="20"/>
      <c r="AW11" s="21"/>
      <c r="AX11" s="21"/>
      <c r="AY11" s="21"/>
      <c r="AZ11" s="21"/>
      <c r="BA11" s="21"/>
      <c r="BB11" s="21"/>
      <c r="BC11" s="21"/>
      <c r="BD11" s="204">
        <v>0.4</v>
      </c>
      <c r="BE11" s="181">
        <f>U12</f>
        <v>470.8</v>
      </c>
      <c r="BF11" s="20"/>
      <c r="BG11" s="21"/>
      <c r="BH11" s="20"/>
      <c r="BI11" s="23"/>
      <c r="BJ11" s="23"/>
      <c r="BK11" s="21"/>
      <c r="BL11" s="21"/>
      <c r="BM11" s="21"/>
      <c r="BN11" s="181">
        <f t="shared" si="1"/>
        <v>470.8</v>
      </c>
      <c r="BO11" s="24">
        <v>43776</v>
      </c>
      <c r="BP11" s="21" t="s">
        <v>210</v>
      </c>
      <c r="BQ11" s="193">
        <v>43416</v>
      </c>
      <c r="BR11" s="196">
        <v>6</v>
      </c>
      <c r="BS11" s="22">
        <f t="shared" si="2"/>
        <v>180</v>
      </c>
      <c r="BT11" s="192">
        <f t="shared" si="3"/>
        <v>43596</v>
      </c>
      <c r="BU11" s="25"/>
    </row>
    <row r="12" spans="1:73" s="22" customFormat="1" ht="212.2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35"/>
      <c r="K12" s="235"/>
      <c r="L12" s="20"/>
      <c r="M12" s="20" t="s">
        <v>310</v>
      </c>
      <c r="N12" s="21">
        <f>BD11</f>
        <v>0.4</v>
      </c>
      <c r="O12" s="23">
        <f>N12*1177</f>
        <v>470.8</v>
      </c>
      <c r="P12" s="23"/>
      <c r="Q12" s="23">
        <f>O12*0.11</f>
        <v>51.788000000000004</v>
      </c>
      <c r="R12" s="23">
        <f>O12*0.83</f>
        <v>390.76400000000001</v>
      </c>
      <c r="S12" s="23">
        <v>0</v>
      </c>
      <c r="T12" s="23">
        <f>O12*0.06</f>
        <v>28.248000000000001</v>
      </c>
      <c r="U12" s="23">
        <f>SUM(Q12:T12)</f>
        <v>470.8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181"/>
      <c r="AM12" s="21"/>
      <c r="AN12" s="21"/>
      <c r="AO12" s="21"/>
      <c r="AP12" s="21"/>
      <c r="AQ12" s="21"/>
      <c r="AR12" s="21"/>
      <c r="AS12" s="21"/>
      <c r="AT12" s="20"/>
      <c r="AU12" s="21"/>
      <c r="AV12" s="20"/>
      <c r="AW12" s="21"/>
      <c r="AX12" s="21"/>
      <c r="AY12" s="21"/>
      <c r="AZ12" s="21"/>
      <c r="BA12" s="21"/>
      <c r="BB12" s="21"/>
      <c r="BC12" s="21"/>
      <c r="BD12" s="204"/>
      <c r="BE12" s="181"/>
      <c r="BF12" s="20"/>
      <c r="BG12" s="21"/>
      <c r="BH12" s="20"/>
      <c r="BI12" s="23"/>
      <c r="BJ12" s="23"/>
      <c r="BK12" s="21"/>
      <c r="BL12" s="21"/>
      <c r="BM12" s="21"/>
      <c r="BN12" s="181"/>
      <c r="BO12" s="24"/>
      <c r="BP12" s="21"/>
      <c r="BQ12" s="193"/>
      <c r="BR12" s="196"/>
      <c r="BT12" s="192"/>
      <c r="BU12" s="25"/>
    </row>
    <row r="13" spans="1:73" s="22" customFormat="1" ht="249.75" customHeight="1" x14ac:dyDescent="0.25">
      <c r="A13" s="17" t="s">
        <v>348</v>
      </c>
      <c r="B13" s="18">
        <v>41703359</v>
      </c>
      <c r="C13" s="24">
        <v>43335</v>
      </c>
      <c r="D13" s="19">
        <v>458.33300000000003</v>
      </c>
      <c r="E13" s="19"/>
      <c r="F13" s="20">
        <v>10</v>
      </c>
      <c r="G13" s="18" t="s">
        <v>349</v>
      </c>
      <c r="H13" s="18" t="s">
        <v>135</v>
      </c>
      <c r="I13" s="18" t="s">
        <v>350</v>
      </c>
      <c r="J13" s="233" t="s">
        <v>351</v>
      </c>
      <c r="K13" s="233" t="s">
        <v>352</v>
      </c>
      <c r="L13" s="20"/>
      <c r="M13" s="184"/>
      <c r="N13" s="20">
        <f>N14</f>
        <v>7.4999999999999997E-2</v>
      </c>
      <c r="O13" s="20">
        <f t="shared" ref="O13:U13" si="6">O14</f>
        <v>139.27500000000001</v>
      </c>
      <c r="P13" s="20">
        <f t="shared" si="6"/>
        <v>0</v>
      </c>
      <c r="Q13" s="20">
        <f t="shared" si="6"/>
        <v>15.320250000000001</v>
      </c>
      <c r="R13" s="20">
        <f t="shared" si="6"/>
        <v>116.991</v>
      </c>
      <c r="S13" s="20">
        <f t="shared" si="6"/>
        <v>0</v>
      </c>
      <c r="T13" s="20">
        <f t="shared" si="6"/>
        <v>6.963750000000001</v>
      </c>
      <c r="U13" s="20">
        <f t="shared" si="6"/>
        <v>139.27500000000001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1"/>
      <c r="AM13" s="21"/>
      <c r="AN13" s="21"/>
      <c r="AO13" s="21"/>
      <c r="AP13" s="21" t="s">
        <v>353</v>
      </c>
      <c r="AQ13" s="21">
        <f>O14</f>
        <v>139.27500000000001</v>
      </c>
      <c r="AR13" s="21"/>
      <c r="AS13" s="21"/>
      <c r="AT13" s="181"/>
      <c r="AU13" s="21"/>
      <c r="AV13" s="21"/>
      <c r="AW13" s="21"/>
      <c r="AX13" s="21"/>
      <c r="AY13" s="21"/>
      <c r="AZ13" s="21"/>
      <c r="BA13" s="21"/>
      <c r="BB13" s="21"/>
      <c r="BC13" s="21"/>
      <c r="BD13" s="181"/>
      <c r="BE13" s="181"/>
      <c r="BF13" s="21"/>
      <c r="BG13" s="21"/>
      <c r="BH13" s="20"/>
      <c r="BI13" s="23"/>
      <c r="BJ13" s="23"/>
      <c r="BK13" s="21"/>
      <c r="BL13" s="21"/>
      <c r="BM13" s="21"/>
      <c r="BN13" s="181">
        <f t="shared" ref="BN13:BN15" si="7">W13+Y13+AA13+AC13+AE13+AG13+AI13+AM13+AO13+AQ13+AS13+AU13+AW13+AY13+BA13+BC13+BE13+BG13+BI13+BK13+BM13</f>
        <v>139.27500000000001</v>
      </c>
      <c r="BO13" s="24">
        <v>43519</v>
      </c>
      <c r="BP13" s="21"/>
      <c r="BQ13" s="193"/>
      <c r="BR13" s="196">
        <v>6</v>
      </c>
      <c r="BT13" s="192"/>
      <c r="BU13" s="25"/>
    </row>
    <row r="14" spans="1:73" s="22" customFormat="1" ht="272.25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35"/>
      <c r="K14" s="235"/>
      <c r="L14" s="20"/>
      <c r="M14" s="20" t="s">
        <v>354</v>
      </c>
      <c r="N14" s="20">
        <v>7.4999999999999997E-2</v>
      </c>
      <c r="O14" s="21">
        <f>N14*1857</f>
        <v>139.27500000000001</v>
      </c>
      <c r="P14" s="21"/>
      <c r="Q14" s="21">
        <f>O14*0.11</f>
        <v>15.320250000000001</v>
      </c>
      <c r="R14" s="21">
        <f>O14*0.84</f>
        <v>116.991</v>
      </c>
      <c r="S14" s="21">
        <v>0</v>
      </c>
      <c r="T14" s="21">
        <f>O14*0.05</f>
        <v>6.963750000000001</v>
      </c>
      <c r="U14" s="21">
        <f>SUM(Q14:T14)</f>
        <v>139.27500000000001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1"/>
      <c r="AM14" s="21"/>
      <c r="AN14" s="21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81"/>
      <c r="BE14" s="181"/>
      <c r="BF14" s="21"/>
      <c r="BG14" s="21"/>
      <c r="BH14" s="20"/>
      <c r="BI14" s="23"/>
      <c r="BJ14" s="23"/>
      <c r="BK14" s="21"/>
      <c r="BL14" s="21"/>
      <c r="BM14" s="21"/>
      <c r="BN14" s="181"/>
      <c r="BO14" s="24"/>
      <c r="BP14" s="21"/>
      <c r="BQ14" s="193"/>
      <c r="BR14" s="196"/>
      <c r="BT14" s="192"/>
      <c r="BU14" s="25"/>
    </row>
    <row r="15" spans="1:73" s="22" customFormat="1" ht="249" customHeight="1" x14ac:dyDescent="0.25">
      <c r="A15" s="17" t="s">
        <v>355</v>
      </c>
      <c r="B15" s="18">
        <v>41797873</v>
      </c>
      <c r="C15" s="24">
        <v>43564</v>
      </c>
      <c r="D15" s="19">
        <v>458.33300000000003</v>
      </c>
      <c r="E15" s="19"/>
      <c r="F15" s="20">
        <v>14.47</v>
      </c>
      <c r="G15" s="18" t="s">
        <v>356</v>
      </c>
      <c r="H15" s="18" t="s">
        <v>138</v>
      </c>
      <c r="I15" s="18" t="s">
        <v>357</v>
      </c>
      <c r="J15" s="233" t="s">
        <v>358</v>
      </c>
      <c r="K15" s="233" t="s">
        <v>331</v>
      </c>
      <c r="L15" s="20"/>
      <c r="M15" s="20"/>
      <c r="N15" s="20">
        <f>N16</f>
        <v>0.25</v>
      </c>
      <c r="O15" s="20">
        <f t="shared" ref="O15:AG15" si="8">O16</f>
        <v>294.25</v>
      </c>
      <c r="P15" s="20">
        <f t="shared" si="8"/>
        <v>0</v>
      </c>
      <c r="Q15" s="20">
        <f t="shared" si="8"/>
        <v>32.3675</v>
      </c>
      <c r="R15" s="20">
        <f t="shared" si="8"/>
        <v>247.17</v>
      </c>
      <c r="S15" s="20">
        <f t="shared" si="8"/>
        <v>0</v>
      </c>
      <c r="T15" s="20">
        <f t="shared" si="8"/>
        <v>14.7125</v>
      </c>
      <c r="U15" s="20">
        <f t="shared" si="8"/>
        <v>294.24999999999994</v>
      </c>
      <c r="V15" s="20">
        <f t="shared" si="8"/>
        <v>0</v>
      </c>
      <c r="W15" s="20">
        <f t="shared" si="8"/>
        <v>0</v>
      </c>
      <c r="X15" s="20">
        <f t="shared" si="8"/>
        <v>0</v>
      </c>
      <c r="Y15" s="20">
        <f t="shared" si="8"/>
        <v>0</v>
      </c>
      <c r="Z15" s="20">
        <f t="shared" si="8"/>
        <v>0</v>
      </c>
      <c r="AA15" s="20">
        <f t="shared" si="8"/>
        <v>0</v>
      </c>
      <c r="AB15" s="20">
        <f t="shared" si="8"/>
        <v>0</v>
      </c>
      <c r="AC15" s="20">
        <f t="shared" si="8"/>
        <v>0</v>
      </c>
      <c r="AD15" s="20">
        <f t="shared" si="8"/>
        <v>0</v>
      </c>
      <c r="AE15" s="20">
        <f t="shared" si="8"/>
        <v>0</v>
      </c>
      <c r="AF15" s="20">
        <f t="shared" si="8"/>
        <v>0</v>
      </c>
      <c r="AG15" s="20">
        <f t="shared" si="8"/>
        <v>0</v>
      </c>
      <c r="AH15" s="20"/>
      <c r="AI15" s="23"/>
      <c r="AJ15" s="23"/>
      <c r="AK15" s="21"/>
      <c r="AL15" s="204"/>
      <c r="AM15" s="23"/>
      <c r="AN15" s="23"/>
      <c r="AO15" s="21"/>
      <c r="AP15" s="21"/>
      <c r="AQ15" s="21"/>
      <c r="AR15" s="21"/>
      <c r="AS15" s="21"/>
      <c r="AT15" s="204"/>
      <c r="AU15" s="23"/>
      <c r="AV15" s="21"/>
      <c r="AW15" s="21"/>
      <c r="AX15" s="21"/>
      <c r="AY15" s="21"/>
      <c r="AZ15" s="21"/>
      <c r="BA15" s="21"/>
      <c r="BB15" s="21"/>
      <c r="BC15" s="21"/>
      <c r="BD15" s="204">
        <v>0.25</v>
      </c>
      <c r="BE15" s="181">
        <f>O16</f>
        <v>294.25</v>
      </c>
      <c r="BF15" s="20"/>
      <c r="BG15" s="21"/>
      <c r="BH15" s="20"/>
      <c r="BI15" s="23"/>
      <c r="BJ15" s="23"/>
      <c r="BK15" s="21"/>
      <c r="BL15" s="21"/>
      <c r="BM15" s="21"/>
      <c r="BN15" s="181">
        <f t="shared" si="7"/>
        <v>294.25</v>
      </c>
      <c r="BO15" s="24">
        <v>43747</v>
      </c>
      <c r="BP15" s="21"/>
      <c r="BQ15" s="193"/>
      <c r="BR15" s="196">
        <v>12</v>
      </c>
      <c r="BT15" s="192"/>
      <c r="BU15" s="25"/>
    </row>
    <row r="16" spans="1:73" s="22" customFormat="1" ht="239.2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35"/>
      <c r="K16" s="235"/>
      <c r="L16" s="20"/>
      <c r="M16" s="20" t="s">
        <v>310</v>
      </c>
      <c r="N16" s="20">
        <v>0.25</v>
      </c>
      <c r="O16" s="21">
        <f>N16*1177</f>
        <v>294.25</v>
      </c>
      <c r="P16" s="21"/>
      <c r="Q16" s="21">
        <f>O16*0.11</f>
        <v>32.3675</v>
      </c>
      <c r="R16" s="21">
        <f>O16*0.84</f>
        <v>247.17</v>
      </c>
      <c r="S16" s="21">
        <v>0</v>
      </c>
      <c r="T16" s="21">
        <f>O16*0.05</f>
        <v>14.7125</v>
      </c>
      <c r="U16" s="21">
        <f>SUM(Q16:T16)</f>
        <v>294.24999999999994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3"/>
      <c r="AJ16" s="23"/>
      <c r="AK16" s="21"/>
      <c r="AL16" s="204"/>
      <c r="AM16" s="23"/>
      <c r="AN16" s="23"/>
      <c r="AO16" s="21"/>
      <c r="AP16" s="21"/>
      <c r="AQ16" s="21"/>
      <c r="AR16" s="21"/>
      <c r="AS16" s="21"/>
      <c r="AT16" s="204"/>
      <c r="AU16" s="23"/>
      <c r="AV16" s="21"/>
      <c r="AW16" s="21"/>
      <c r="AX16" s="21"/>
      <c r="AY16" s="21"/>
      <c r="AZ16" s="21"/>
      <c r="BA16" s="21"/>
      <c r="BB16" s="21"/>
      <c r="BC16" s="21"/>
      <c r="BD16" s="204"/>
      <c r="BE16" s="181"/>
      <c r="BF16" s="20"/>
      <c r="BG16" s="21"/>
      <c r="BH16" s="20"/>
      <c r="BI16" s="23"/>
      <c r="BJ16" s="23"/>
      <c r="BK16" s="21"/>
      <c r="BL16" s="21"/>
      <c r="BM16" s="21"/>
      <c r="BN16" s="181"/>
      <c r="BO16" s="24"/>
      <c r="BP16" s="21"/>
      <c r="BQ16" s="193"/>
      <c r="BR16" s="196"/>
      <c r="BT16" s="192"/>
      <c r="BU16" s="25"/>
    </row>
    <row r="17" spans="1:73" s="200" customFormat="1" ht="115.15" customHeight="1" x14ac:dyDescent="0.25">
      <c r="A17" s="206"/>
      <c r="B17" s="207"/>
      <c r="C17" s="208"/>
      <c r="D17" s="209"/>
      <c r="E17" s="209"/>
      <c r="F17" s="210"/>
      <c r="G17" s="207"/>
      <c r="H17" s="207"/>
      <c r="I17" s="207"/>
      <c r="J17" s="207"/>
      <c r="K17" s="207"/>
      <c r="L17" s="210"/>
      <c r="M17" s="210"/>
      <c r="N17" s="210"/>
      <c r="O17" s="211">
        <f>O3+O9+O11+O13+O15</f>
        <v>1553.7750000000001</v>
      </c>
      <c r="P17" s="211">
        <f t="shared" ref="P17:BN17" si="9">P3+P9+P11+P13+P15</f>
        <v>0</v>
      </c>
      <c r="Q17" s="211">
        <f t="shared" si="9"/>
        <v>145.11154999999999</v>
      </c>
      <c r="R17" s="211">
        <f t="shared" si="9"/>
        <v>1048.3108</v>
      </c>
      <c r="S17" s="211">
        <f t="shared" si="9"/>
        <v>281.59000000000003</v>
      </c>
      <c r="T17" s="211">
        <f t="shared" si="9"/>
        <v>78.762650000000008</v>
      </c>
      <c r="U17" s="211">
        <f t="shared" si="9"/>
        <v>1553.7750000000001</v>
      </c>
      <c r="V17" s="211">
        <f t="shared" si="9"/>
        <v>0</v>
      </c>
      <c r="W17" s="211">
        <f t="shared" si="9"/>
        <v>0</v>
      </c>
      <c r="X17" s="211">
        <f t="shared" si="9"/>
        <v>0</v>
      </c>
      <c r="Y17" s="211">
        <f t="shared" si="9"/>
        <v>0</v>
      </c>
      <c r="Z17" s="211">
        <f t="shared" si="9"/>
        <v>0</v>
      </c>
      <c r="AA17" s="211">
        <f t="shared" si="9"/>
        <v>0</v>
      </c>
      <c r="AB17" s="211">
        <f t="shared" si="9"/>
        <v>0</v>
      </c>
      <c r="AC17" s="211">
        <f t="shared" si="9"/>
        <v>0</v>
      </c>
      <c r="AD17" s="211">
        <f t="shared" si="9"/>
        <v>0</v>
      </c>
      <c r="AE17" s="211">
        <f t="shared" si="9"/>
        <v>0</v>
      </c>
      <c r="AF17" s="211">
        <f t="shared" si="9"/>
        <v>0</v>
      </c>
      <c r="AG17" s="211">
        <f t="shared" si="9"/>
        <v>0</v>
      </c>
      <c r="AH17" s="211">
        <f t="shared" si="9"/>
        <v>0.01</v>
      </c>
      <c r="AI17" s="211">
        <f t="shared" si="9"/>
        <v>12.839999999999998</v>
      </c>
      <c r="AJ17" s="211">
        <f t="shared" si="9"/>
        <v>0</v>
      </c>
      <c r="AK17" s="211">
        <f t="shared" si="9"/>
        <v>0</v>
      </c>
      <c r="AL17" s="211">
        <f t="shared" si="9"/>
        <v>1</v>
      </c>
      <c r="AM17" s="211">
        <f t="shared" si="9"/>
        <v>71.69</v>
      </c>
      <c r="AN17" s="211">
        <f t="shared" si="9"/>
        <v>0</v>
      </c>
      <c r="AO17" s="211">
        <f t="shared" si="9"/>
        <v>0</v>
      </c>
      <c r="AP17" s="211">
        <v>7.4999999999999997E-2</v>
      </c>
      <c r="AQ17" s="211">
        <f t="shared" si="9"/>
        <v>139.27500000000001</v>
      </c>
      <c r="AR17" s="211">
        <f t="shared" si="9"/>
        <v>0</v>
      </c>
      <c r="AS17" s="211">
        <f t="shared" si="9"/>
        <v>0</v>
      </c>
      <c r="AT17" s="211" t="s">
        <v>359</v>
      </c>
      <c r="AU17" s="211">
        <f t="shared" si="9"/>
        <v>305.97999999999996</v>
      </c>
      <c r="AV17" s="211">
        <f t="shared" si="9"/>
        <v>0</v>
      </c>
      <c r="AW17" s="211">
        <f t="shared" si="9"/>
        <v>0</v>
      </c>
      <c r="AX17" s="211">
        <f t="shared" si="9"/>
        <v>0</v>
      </c>
      <c r="AY17" s="211">
        <f t="shared" si="9"/>
        <v>0</v>
      </c>
      <c r="AZ17" s="211">
        <f t="shared" si="9"/>
        <v>0</v>
      </c>
      <c r="BA17" s="211">
        <f t="shared" si="9"/>
        <v>0</v>
      </c>
      <c r="BB17" s="211">
        <f t="shared" si="9"/>
        <v>0</v>
      </c>
      <c r="BC17" s="211">
        <f t="shared" si="9"/>
        <v>0</v>
      </c>
      <c r="BD17" s="211">
        <f t="shared" si="9"/>
        <v>0.87</v>
      </c>
      <c r="BE17" s="211">
        <f t="shared" si="9"/>
        <v>1023.99</v>
      </c>
      <c r="BF17" s="211">
        <f t="shared" si="9"/>
        <v>0</v>
      </c>
      <c r="BG17" s="211">
        <f t="shared" si="9"/>
        <v>0</v>
      </c>
      <c r="BH17" s="211">
        <f t="shared" si="9"/>
        <v>0</v>
      </c>
      <c r="BI17" s="211">
        <f t="shared" si="9"/>
        <v>0</v>
      </c>
      <c r="BJ17" s="211">
        <f t="shared" si="9"/>
        <v>0</v>
      </c>
      <c r="BK17" s="211">
        <f t="shared" si="9"/>
        <v>0</v>
      </c>
      <c r="BL17" s="211">
        <f t="shared" si="9"/>
        <v>0</v>
      </c>
      <c r="BM17" s="211">
        <f t="shared" si="9"/>
        <v>0</v>
      </c>
      <c r="BN17" s="211">
        <f t="shared" si="9"/>
        <v>1553.7750000000001</v>
      </c>
      <c r="BO17" s="208"/>
      <c r="BP17" s="211"/>
      <c r="BQ17" s="198"/>
      <c r="BR17" s="199"/>
      <c r="BT17" s="201"/>
      <c r="BU17" s="202"/>
    </row>
    <row r="18" spans="1:73" s="22" customFormat="1" ht="201.75" customHeight="1" x14ac:dyDescent="0.25">
      <c r="A18" s="218"/>
      <c r="B18" s="219"/>
      <c r="C18" s="220"/>
      <c r="D18" s="221"/>
      <c r="E18" s="221"/>
      <c r="F18" s="222"/>
      <c r="G18" s="219"/>
      <c r="H18" s="219"/>
      <c r="I18" s="219"/>
      <c r="J18" s="219"/>
      <c r="K18" s="219"/>
      <c r="L18" s="222"/>
      <c r="M18" s="222"/>
      <c r="N18" s="222"/>
      <c r="O18" s="222"/>
      <c r="P18" s="222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2"/>
      <c r="BI18" s="224"/>
      <c r="BJ18" s="224"/>
      <c r="BK18" s="223"/>
      <c r="BL18" s="223"/>
      <c r="BM18" s="223"/>
      <c r="BN18" s="223"/>
      <c r="BO18" s="220"/>
      <c r="BP18" s="223"/>
      <c r="BQ18" s="205"/>
      <c r="BR18" s="196"/>
      <c r="BT18" s="192"/>
      <c r="BU18" s="25"/>
    </row>
    <row r="19" spans="1:73" s="22" customFormat="1" ht="207" customHeight="1" x14ac:dyDescent="0.25">
      <c r="A19" s="225" t="s">
        <v>360</v>
      </c>
      <c r="B19" s="216"/>
      <c r="C19" s="26"/>
      <c r="D19" s="217"/>
      <c r="E19" s="217"/>
      <c r="F19" s="180"/>
      <c r="G19" s="216"/>
      <c r="H19" s="216"/>
      <c r="I19" s="216"/>
      <c r="J19" s="216"/>
      <c r="K19" s="216"/>
      <c r="L19" s="180"/>
      <c r="M19" s="225" t="s">
        <v>364</v>
      </c>
      <c r="N19" s="180"/>
      <c r="O19" s="180"/>
      <c r="P19" s="180"/>
      <c r="Q19" s="36"/>
      <c r="R19" s="36"/>
      <c r="S19" s="36"/>
      <c r="T19" s="225" t="s">
        <v>365</v>
      </c>
      <c r="U19" s="180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180"/>
      <c r="BE19" s="36"/>
      <c r="BF19" s="180"/>
      <c r="BG19" s="36"/>
      <c r="BH19" s="180"/>
      <c r="BI19" s="40"/>
      <c r="BJ19" s="40"/>
      <c r="BK19" s="36"/>
      <c r="BL19" s="36"/>
      <c r="BM19" s="36"/>
      <c r="BN19" s="36"/>
      <c r="BO19" s="26"/>
      <c r="BP19" s="36"/>
      <c r="BQ19" s="205"/>
      <c r="BR19" s="196"/>
      <c r="BT19" s="192"/>
      <c r="BU19" s="25"/>
    </row>
    <row r="20" spans="1:73" s="22" customFormat="1" ht="216.75" customHeight="1" x14ac:dyDescent="0.25">
      <c r="A20" s="225" t="s">
        <v>361</v>
      </c>
      <c r="B20" s="216"/>
      <c r="C20" s="26"/>
      <c r="D20" s="217"/>
      <c r="E20" s="217"/>
      <c r="F20" s="180"/>
      <c r="G20" s="216"/>
      <c r="H20" s="216"/>
      <c r="I20" s="216"/>
      <c r="J20" s="216"/>
      <c r="K20" s="216"/>
      <c r="L20" s="180"/>
      <c r="M20" s="225" t="s">
        <v>364</v>
      </c>
      <c r="N20" s="180"/>
      <c r="O20" s="180"/>
      <c r="P20" s="180"/>
      <c r="Q20" s="180"/>
      <c r="R20" s="180"/>
      <c r="S20" s="180"/>
      <c r="T20" s="225" t="s">
        <v>366</v>
      </c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180"/>
      <c r="BI20" s="40"/>
      <c r="BJ20" s="40"/>
      <c r="BK20" s="36"/>
      <c r="BL20" s="36"/>
      <c r="BM20" s="36"/>
      <c r="BN20" s="36"/>
      <c r="BO20" s="26"/>
      <c r="BP20" s="36"/>
      <c r="BQ20" s="205"/>
      <c r="BR20" s="196"/>
      <c r="BT20" s="192"/>
      <c r="BU20" s="25"/>
    </row>
    <row r="21" spans="1:73" s="22" customFormat="1" ht="195" customHeight="1" x14ac:dyDescent="0.25">
      <c r="A21" s="225" t="s">
        <v>362</v>
      </c>
      <c r="B21" s="216"/>
      <c r="C21" s="26"/>
      <c r="D21" s="217"/>
      <c r="E21" s="217"/>
      <c r="F21" s="180"/>
      <c r="G21" s="216"/>
      <c r="H21" s="216"/>
      <c r="I21" s="216"/>
      <c r="J21" s="216"/>
      <c r="K21" s="216"/>
      <c r="L21" s="180"/>
      <c r="M21" s="225" t="s">
        <v>364</v>
      </c>
      <c r="N21" s="180"/>
      <c r="O21" s="180"/>
      <c r="P21" s="180"/>
      <c r="Q21" s="36"/>
      <c r="R21" s="36"/>
      <c r="S21" s="36"/>
      <c r="T21" s="225" t="s">
        <v>367</v>
      </c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180"/>
      <c r="BI21" s="40"/>
      <c r="BJ21" s="40"/>
      <c r="BK21" s="36"/>
      <c r="BL21" s="36"/>
      <c r="BM21" s="36"/>
      <c r="BN21" s="36"/>
      <c r="BO21" s="26"/>
      <c r="BP21" s="36"/>
      <c r="BQ21" s="205"/>
      <c r="BR21" s="196"/>
      <c r="BT21" s="192"/>
      <c r="BU21" s="25"/>
    </row>
    <row r="22" spans="1:73" s="22" customFormat="1" ht="193.5" customHeight="1" x14ac:dyDescent="0.25">
      <c r="A22" s="225" t="s">
        <v>363</v>
      </c>
      <c r="B22" s="216"/>
      <c r="C22" s="26"/>
      <c r="D22" s="217"/>
      <c r="E22" s="217"/>
      <c r="F22" s="180"/>
      <c r="G22" s="216"/>
      <c r="H22" s="216"/>
      <c r="I22" s="216"/>
      <c r="J22" s="216"/>
      <c r="K22" s="216"/>
      <c r="L22" s="180"/>
      <c r="M22" s="225" t="s">
        <v>364</v>
      </c>
      <c r="N22" s="180"/>
      <c r="O22" s="36"/>
      <c r="P22" s="36"/>
      <c r="Q22" s="36"/>
      <c r="R22" s="36"/>
      <c r="S22" s="36"/>
      <c r="T22" s="225" t="s">
        <v>368</v>
      </c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180"/>
      <c r="BE22" s="36"/>
      <c r="BF22" s="36"/>
      <c r="BG22" s="36"/>
      <c r="BH22" s="180"/>
      <c r="BI22" s="40"/>
      <c r="BJ22" s="180"/>
      <c r="BK22" s="36"/>
      <c r="BL22" s="36"/>
      <c r="BM22" s="36"/>
      <c r="BN22" s="36"/>
      <c r="BO22" s="26"/>
      <c r="BP22" s="36"/>
      <c r="BQ22" s="205"/>
      <c r="BR22" s="196"/>
      <c r="BT22" s="192"/>
      <c r="BU22" s="25"/>
    </row>
    <row r="23" spans="1:73" s="22" customFormat="1" ht="289.5" customHeight="1" x14ac:dyDescent="0.25">
      <c r="A23" s="212"/>
      <c r="B23" s="213"/>
      <c r="C23" s="214"/>
      <c r="D23" s="215"/>
      <c r="E23" s="215"/>
      <c r="F23" s="204"/>
      <c r="G23" s="213"/>
      <c r="H23" s="213"/>
      <c r="I23" s="213"/>
      <c r="J23" s="213"/>
      <c r="K23" s="213"/>
      <c r="L23" s="204"/>
      <c r="M23" s="204"/>
      <c r="N23" s="204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204"/>
      <c r="BE23" s="181"/>
      <c r="BF23" s="181"/>
      <c r="BG23" s="181"/>
      <c r="BH23" s="204"/>
      <c r="BI23" s="182"/>
      <c r="BJ23" s="182"/>
      <c r="BK23" s="181"/>
      <c r="BL23" s="181"/>
      <c r="BM23" s="181"/>
      <c r="BN23" s="181"/>
      <c r="BO23" s="214"/>
      <c r="BP23" s="181"/>
      <c r="BQ23" s="193"/>
      <c r="BR23" s="196"/>
      <c r="BT23" s="192"/>
      <c r="BU23" s="25"/>
    </row>
    <row r="24" spans="1:73" s="22" customFormat="1" ht="193.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1"/>
      <c r="R24" s="21"/>
      <c r="S24" s="21"/>
      <c r="T24" s="21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04"/>
      <c r="BE24" s="20"/>
      <c r="BF24" s="20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193"/>
      <c r="BR24" s="196"/>
      <c r="BT24" s="192"/>
      <c r="BU24" s="25"/>
    </row>
    <row r="25" spans="1:73" s="22" customFormat="1" ht="193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1"/>
      <c r="R25" s="21"/>
      <c r="S25" s="21"/>
      <c r="T25" s="21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181"/>
      <c r="AU25" s="21"/>
      <c r="AV25" s="21"/>
      <c r="AW25" s="21"/>
      <c r="AX25" s="21"/>
      <c r="AY25" s="21"/>
      <c r="AZ25" s="21"/>
      <c r="BA25" s="21"/>
      <c r="BB25" s="21"/>
      <c r="BC25" s="21"/>
      <c r="BD25" s="204"/>
      <c r="BE25" s="181"/>
      <c r="BF25" s="21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193"/>
      <c r="BR25" s="196"/>
      <c r="BT25" s="192"/>
      <c r="BU25" s="25"/>
    </row>
    <row r="26" spans="1:73" s="22" customFormat="1" ht="201.7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204"/>
      <c r="AM26" s="20"/>
      <c r="AN26" s="20"/>
      <c r="AO26" s="21"/>
      <c r="AP26" s="21"/>
      <c r="AQ26" s="21"/>
      <c r="AR26" s="21"/>
      <c r="AS26" s="21"/>
      <c r="AT26" s="204"/>
      <c r="AU26" s="20"/>
      <c r="AV26" s="21"/>
      <c r="AW26" s="21"/>
      <c r="AX26" s="21"/>
      <c r="AY26" s="21"/>
      <c r="AZ26" s="21"/>
      <c r="BA26" s="21"/>
      <c r="BB26" s="21"/>
      <c r="BC26" s="21"/>
      <c r="BD26" s="204"/>
      <c r="BE26" s="21"/>
      <c r="BF26" s="21"/>
      <c r="BG26" s="21"/>
      <c r="BH26" s="20"/>
      <c r="BI26" s="23"/>
      <c r="BJ26" s="20"/>
      <c r="BK26" s="21"/>
      <c r="BL26" s="21"/>
      <c r="BM26" s="21"/>
      <c r="BN26" s="181"/>
      <c r="BO26" s="24"/>
      <c r="BP26" s="21"/>
      <c r="BQ26" s="193"/>
      <c r="BR26" s="196"/>
      <c r="BT26" s="192"/>
      <c r="BU26" s="25"/>
    </row>
    <row r="27" spans="1:73" s="22" customFormat="1" ht="219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204"/>
      <c r="AM27" s="20"/>
      <c r="AN27" s="20"/>
      <c r="AO27" s="21"/>
      <c r="AP27" s="21"/>
      <c r="AQ27" s="21"/>
      <c r="AR27" s="21"/>
      <c r="AS27" s="21"/>
      <c r="AT27" s="204"/>
      <c r="AU27" s="20"/>
      <c r="AV27" s="21"/>
      <c r="AW27" s="21"/>
      <c r="AX27" s="21"/>
      <c r="AY27" s="21"/>
      <c r="AZ27" s="21"/>
      <c r="BA27" s="21"/>
      <c r="BB27" s="21"/>
      <c r="BC27" s="21"/>
      <c r="BD27" s="204"/>
      <c r="BE27" s="181"/>
      <c r="BF27" s="21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193"/>
      <c r="BR27" s="196"/>
      <c r="BT27" s="192"/>
      <c r="BU27" s="25"/>
    </row>
    <row r="28" spans="1:73" s="22" customFormat="1" ht="219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1"/>
      <c r="R28" s="21"/>
      <c r="S28" s="21"/>
      <c r="T28" s="21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04"/>
      <c r="BE28" s="20"/>
      <c r="BF28" s="20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21"/>
      <c r="BR28" s="196"/>
      <c r="BS28" s="23"/>
      <c r="BT28" s="24"/>
      <c r="BU28" s="25"/>
    </row>
    <row r="29" spans="1:73" s="22" customFormat="1" ht="219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0"/>
      <c r="P29" s="20"/>
      <c r="Q29" s="21"/>
      <c r="R29" s="21"/>
      <c r="S29" s="21"/>
      <c r="T29" s="21"/>
      <c r="U29" s="20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04"/>
      <c r="BE29" s="181"/>
      <c r="BF29" s="20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21"/>
      <c r="BR29" s="196"/>
      <c r="BS29" s="23"/>
      <c r="BT29" s="24"/>
      <c r="BU29" s="25"/>
    </row>
    <row r="30" spans="1:73" s="22" customFormat="1" ht="408.7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04"/>
      <c r="BE30" s="21"/>
      <c r="BF30" s="20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21"/>
      <c r="BR30" s="196"/>
      <c r="BS30" s="23"/>
      <c r="BT30" s="24"/>
      <c r="BU30" s="25"/>
    </row>
    <row r="31" spans="1:73" s="22" customFormat="1" ht="408.7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04"/>
      <c r="BE31" s="181"/>
      <c r="BF31" s="20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21"/>
      <c r="BR31" s="196"/>
      <c r="BS31" s="23"/>
      <c r="BT31" s="24"/>
      <c r="BU31" s="25"/>
    </row>
    <row r="32" spans="1:73" s="22" customFormat="1" ht="408.7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04"/>
      <c r="BE32" s="21"/>
      <c r="BF32" s="20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21"/>
      <c r="BR32" s="196"/>
      <c r="BS32" s="23"/>
      <c r="BT32" s="24"/>
      <c r="BU32" s="25"/>
    </row>
    <row r="33" spans="1:73" s="22" customFormat="1" ht="408.7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04"/>
      <c r="BE33" s="181"/>
      <c r="BF33" s="20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21"/>
      <c r="BR33" s="196"/>
      <c r="BS33" s="23"/>
      <c r="BT33" s="24"/>
      <c r="BU33" s="25"/>
    </row>
    <row r="34" spans="1:73" s="22" customFormat="1" ht="408.7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04"/>
      <c r="BE34" s="21"/>
      <c r="BF34" s="20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21"/>
      <c r="BR34" s="196"/>
      <c r="BS34" s="23"/>
      <c r="BT34" s="24"/>
      <c r="BU34" s="25"/>
    </row>
    <row r="35" spans="1:73" s="22" customFormat="1" ht="409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04"/>
      <c r="BE35" s="181"/>
      <c r="BF35" s="20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21"/>
      <c r="BR35" s="196"/>
      <c r="BS35" s="23"/>
      <c r="BT35" s="24"/>
      <c r="BU35" s="25"/>
    </row>
    <row r="36" spans="1:73" s="22" customFormat="1" ht="409.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04"/>
      <c r="BE36" s="21"/>
      <c r="BF36" s="20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21"/>
      <c r="BR36" s="196"/>
      <c r="BS36" s="23"/>
      <c r="BT36" s="24"/>
      <c r="BU36" s="25"/>
    </row>
    <row r="37" spans="1:73" s="22" customFormat="1" ht="409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04"/>
      <c r="BE37" s="181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196"/>
      <c r="BS37" s="23"/>
      <c r="BT37" s="24"/>
      <c r="BU37" s="25"/>
    </row>
    <row r="38" spans="1:73" s="22" customFormat="1" ht="257.2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04"/>
      <c r="BE38" s="21"/>
      <c r="BF38" s="20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196"/>
      <c r="BS38" s="23"/>
      <c r="BT38" s="24"/>
      <c r="BU38" s="25"/>
    </row>
    <row r="39" spans="1:73" s="22" customFormat="1" ht="237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81"/>
      <c r="BE39" s="181"/>
      <c r="BF39" s="21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196"/>
      <c r="BS39" s="23"/>
      <c r="BT39" s="24"/>
      <c r="BU39" s="25"/>
    </row>
    <row r="40" spans="1:73" s="22" customFormat="1" ht="252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204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04"/>
      <c r="BE40" s="21"/>
      <c r="BF40" s="20"/>
      <c r="BG40" s="20"/>
      <c r="BH40" s="20"/>
      <c r="BI40" s="23"/>
      <c r="BJ40" s="23"/>
      <c r="BK40" s="20"/>
      <c r="BL40" s="23"/>
      <c r="BM40" s="21"/>
      <c r="BN40" s="181"/>
      <c r="BO40" s="24"/>
      <c r="BP40" s="21"/>
      <c r="BQ40" s="21"/>
      <c r="BR40" s="196"/>
      <c r="BS40" s="23"/>
      <c r="BT40" s="24"/>
      <c r="BU40" s="25"/>
    </row>
    <row r="41" spans="1:73" s="22" customFormat="1" ht="239.2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204"/>
      <c r="AM41" s="20"/>
      <c r="AN41" s="20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04"/>
      <c r="BE41" s="21"/>
      <c r="BF41" s="20"/>
      <c r="BG41" s="20"/>
      <c r="BH41" s="20"/>
      <c r="BI41" s="23"/>
      <c r="BJ41" s="23"/>
      <c r="BK41" s="20"/>
      <c r="BL41" s="23"/>
      <c r="BM41" s="21"/>
      <c r="BN41" s="181"/>
      <c r="BO41" s="24"/>
      <c r="BP41" s="21"/>
      <c r="BQ41" s="21"/>
      <c r="BR41" s="196"/>
      <c r="BS41" s="23"/>
      <c r="BT41" s="24"/>
      <c r="BU41" s="25"/>
    </row>
    <row r="42" spans="1:73" s="22" customFormat="1" ht="409.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0"/>
      <c r="Q42" s="21"/>
      <c r="R42" s="21"/>
      <c r="S42" s="20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204"/>
      <c r="AM42" s="20"/>
      <c r="AN42" s="20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04"/>
      <c r="BE42" s="21"/>
      <c r="BF42" s="21"/>
      <c r="BG42" s="20"/>
      <c r="BH42" s="20"/>
      <c r="BI42" s="23"/>
      <c r="BJ42" s="23"/>
      <c r="BK42" s="20"/>
      <c r="BL42" s="23"/>
      <c r="BM42" s="21"/>
      <c r="BN42" s="181"/>
      <c r="BO42" s="24"/>
      <c r="BP42" s="21"/>
      <c r="BQ42" s="21"/>
      <c r="BR42" s="196"/>
      <c r="BS42" s="23"/>
      <c r="BT42" s="24"/>
      <c r="BU42" s="25"/>
    </row>
    <row r="43" spans="1:73" s="22" customFormat="1" ht="409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204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04"/>
      <c r="BE43" s="21"/>
      <c r="BF43" s="20"/>
      <c r="BG43" s="20"/>
      <c r="BH43" s="20"/>
      <c r="BI43" s="23"/>
      <c r="BJ43" s="23"/>
      <c r="BK43" s="20"/>
      <c r="BL43" s="23"/>
      <c r="BM43" s="21"/>
      <c r="BN43" s="181"/>
      <c r="BO43" s="24"/>
      <c r="BP43" s="21"/>
      <c r="BQ43" s="21"/>
      <c r="BR43" s="196"/>
      <c r="BS43" s="23"/>
      <c r="BT43" s="24"/>
      <c r="BU43" s="25"/>
    </row>
    <row r="44" spans="1:73" s="22" customFormat="1" ht="409.5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204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04"/>
      <c r="BE44" s="21"/>
      <c r="BF44" s="20"/>
      <c r="BG44" s="20"/>
      <c r="BH44" s="20"/>
      <c r="BI44" s="23"/>
      <c r="BJ44" s="23"/>
      <c r="BK44" s="20"/>
      <c r="BL44" s="23"/>
      <c r="BM44" s="21"/>
      <c r="BN44" s="181"/>
      <c r="BO44" s="24"/>
      <c r="BP44" s="21"/>
      <c r="BQ44" s="21"/>
      <c r="BR44" s="196"/>
      <c r="BS44" s="23"/>
      <c r="BT44" s="24"/>
      <c r="BU44" s="25"/>
    </row>
    <row r="45" spans="1:73" s="22" customFormat="1" ht="409.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204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04"/>
      <c r="BE45" s="21"/>
      <c r="BF45" s="20"/>
      <c r="BG45" s="20"/>
      <c r="BH45" s="20"/>
      <c r="BI45" s="23"/>
      <c r="BJ45" s="23"/>
      <c r="BK45" s="20"/>
      <c r="BL45" s="23"/>
      <c r="BM45" s="21"/>
      <c r="BN45" s="181"/>
      <c r="BO45" s="24"/>
      <c r="BP45" s="21"/>
      <c r="BQ45" s="21"/>
      <c r="BR45" s="196"/>
      <c r="BS45" s="23"/>
      <c r="BT45" s="24"/>
      <c r="BU45" s="25"/>
    </row>
    <row r="46" spans="1:73" s="22" customFormat="1" ht="229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204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04"/>
      <c r="BE46" s="21"/>
      <c r="BF46" s="20"/>
      <c r="BG46" s="20"/>
      <c r="BH46" s="20"/>
      <c r="BI46" s="23"/>
      <c r="BJ46" s="23"/>
      <c r="BK46" s="20"/>
      <c r="BL46" s="23"/>
      <c r="BM46" s="21"/>
      <c r="BN46" s="181"/>
      <c r="BO46" s="24"/>
      <c r="BP46" s="21"/>
      <c r="BQ46" s="21"/>
      <c r="BR46" s="196"/>
      <c r="BS46" s="23"/>
      <c r="BT46" s="24"/>
      <c r="BU46" s="25"/>
    </row>
    <row r="47" spans="1:73" s="22" customFormat="1" ht="194.2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204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04"/>
      <c r="BE47" s="21"/>
      <c r="BF47" s="20"/>
      <c r="BG47" s="20"/>
      <c r="BH47" s="20"/>
      <c r="BI47" s="23"/>
      <c r="BJ47" s="23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409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0"/>
      <c r="Q48" s="21"/>
      <c r="R48" s="21"/>
      <c r="S48" s="20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204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04"/>
      <c r="BE48" s="23"/>
      <c r="BF48" s="23"/>
      <c r="BG48" s="20"/>
      <c r="BH48" s="20"/>
      <c r="BI48" s="23"/>
      <c r="BJ48" s="23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409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204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04"/>
      <c r="BE49" s="21"/>
      <c r="BF49" s="20"/>
      <c r="BG49" s="20"/>
      <c r="BH49" s="20"/>
      <c r="BI49" s="23"/>
      <c r="BJ49" s="23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409.6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204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04"/>
      <c r="BE50" s="21"/>
      <c r="BF50" s="20"/>
      <c r="BG50" s="20"/>
      <c r="BH50" s="20"/>
      <c r="BI50" s="23"/>
      <c r="BJ50" s="23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84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204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04"/>
      <c r="BE51" s="23"/>
      <c r="BF51" s="23"/>
      <c r="BG51" s="20"/>
      <c r="BH51" s="20"/>
      <c r="BI51" s="23"/>
      <c r="BJ51" s="23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21.2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204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0"/>
      <c r="BC52" s="20"/>
      <c r="BD52" s="204"/>
      <c r="BE52" s="21"/>
      <c r="BF52" s="20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56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0"/>
      <c r="Q53" s="21"/>
      <c r="R53" s="21"/>
      <c r="S53" s="20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204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0"/>
      <c r="BC53" s="20"/>
      <c r="BD53" s="204"/>
      <c r="BE53" s="23"/>
      <c r="BF53" s="23"/>
      <c r="BG53" s="20"/>
      <c r="BH53" s="20"/>
      <c r="BI53" s="23"/>
      <c r="BJ53" s="23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216.7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204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04"/>
      <c r="BE54" s="21"/>
      <c r="BF54" s="20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216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0"/>
      <c r="Q55" s="21"/>
      <c r="R55" s="21"/>
      <c r="S55" s="20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204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04"/>
      <c r="BE55" s="21"/>
      <c r="BF55" s="20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71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204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04"/>
      <c r="BE56" s="21"/>
      <c r="BF56" s="20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71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0"/>
      <c r="Q57" s="21"/>
      <c r="R57" s="21"/>
      <c r="S57" s="20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04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04"/>
      <c r="BE57" s="23"/>
      <c r="BF57" s="23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71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0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204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04"/>
      <c r="BE58" s="23"/>
      <c r="BF58" s="23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227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1"/>
      <c r="R59" s="21"/>
      <c r="S59" s="21"/>
      <c r="T59" s="21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04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04"/>
      <c r="BE59" s="20"/>
      <c r="BF59" s="20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5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1"/>
      <c r="R60" s="21"/>
      <c r="S60" s="21"/>
      <c r="T60" s="21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04"/>
      <c r="AM60" s="20"/>
      <c r="AN60" s="20"/>
      <c r="AO60" s="21"/>
      <c r="AP60" s="21"/>
      <c r="AQ60" s="21"/>
      <c r="AR60" s="21"/>
      <c r="AS60" s="21"/>
      <c r="AT60" s="181"/>
      <c r="AU60" s="21"/>
      <c r="AV60" s="21"/>
      <c r="AW60" s="21"/>
      <c r="AX60" s="21"/>
      <c r="AY60" s="21"/>
      <c r="AZ60" s="21"/>
      <c r="BA60" s="21"/>
      <c r="BB60" s="21"/>
      <c r="BC60" s="21"/>
      <c r="BD60" s="204"/>
      <c r="BE60" s="23"/>
      <c r="BF60" s="23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69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1"/>
      <c r="R61" s="21"/>
      <c r="S61" s="21"/>
      <c r="T61" s="21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04"/>
      <c r="AM61" s="21"/>
      <c r="AN61" s="20"/>
      <c r="AO61" s="21"/>
      <c r="AP61" s="21"/>
      <c r="AQ61" s="21"/>
      <c r="AR61" s="21"/>
      <c r="AS61" s="21"/>
      <c r="AT61" s="204"/>
      <c r="AU61" s="21"/>
      <c r="AV61" s="21"/>
      <c r="AW61" s="21"/>
      <c r="AX61" s="21"/>
      <c r="AY61" s="21"/>
      <c r="AZ61" s="21"/>
      <c r="BA61" s="21"/>
      <c r="BB61" s="20"/>
      <c r="BC61" s="20"/>
      <c r="BD61" s="204"/>
      <c r="BE61" s="20"/>
      <c r="BF61" s="20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71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1"/>
      <c r="R62" s="21"/>
      <c r="S62" s="21"/>
      <c r="T62" s="21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04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0"/>
      <c r="BC62" s="20"/>
      <c r="BD62" s="204"/>
      <c r="BE62" s="23"/>
      <c r="BF62" s="23"/>
      <c r="BG62" s="20"/>
      <c r="BH62" s="20"/>
      <c r="BI62" s="23"/>
      <c r="BJ62" s="23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71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204"/>
      <c r="AM63" s="20"/>
      <c r="AN63" s="20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0"/>
      <c r="BC63" s="20"/>
      <c r="BD63" s="204"/>
      <c r="BE63" s="23"/>
      <c r="BF63" s="23"/>
      <c r="BG63" s="20"/>
      <c r="BH63" s="20"/>
      <c r="BI63" s="23"/>
      <c r="BJ63" s="23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71.7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204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0"/>
      <c r="BC64" s="20"/>
      <c r="BD64" s="204"/>
      <c r="BE64" s="23"/>
      <c r="BF64" s="23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71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04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0"/>
      <c r="BC65" s="20"/>
      <c r="BD65" s="204"/>
      <c r="BE65" s="23"/>
      <c r="BF65" s="23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71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04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0"/>
      <c r="BC66" s="20"/>
      <c r="BD66" s="204"/>
      <c r="BE66" s="23"/>
      <c r="BF66" s="23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71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204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04"/>
      <c r="BE67" s="21"/>
      <c r="BF67" s="21"/>
      <c r="BG67" s="20"/>
      <c r="BH67" s="20"/>
      <c r="BI67" s="23"/>
      <c r="BJ67" s="23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71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4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204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04"/>
      <c r="BE68" s="23"/>
      <c r="BF68" s="23"/>
      <c r="BG68" s="20"/>
      <c r="BH68" s="20"/>
      <c r="BI68" s="23"/>
      <c r="BJ68" s="23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71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75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204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0"/>
      <c r="BC69" s="21"/>
      <c r="BD69" s="20"/>
      <c r="BE69" s="23"/>
      <c r="BF69" s="23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97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4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204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04"/>
      <c r="BE70" s="21"/>
      <c r="BF70" s="21"/>
      <c r="BG70" s="20"/>
      <c r="BH70" s="20"/>
      <c r="BI70" s="23"/>
      <c r="BJ70" s="20"/>
      <c r="BK70" s="23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97.2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4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204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04"/>
      <c r="BE71" s="182"/>
      <c r="BF71" s="23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97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4"/>
      <c r="O72" s="21"/>
      <c r="P72" s="20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204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04"/>
      <c r="BE72" s="182"/>
      <c r="BF72" s="23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97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4"/>
      <c r="O73" s="23"/>
      <c r="P73" s="20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204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04"/>
      <c r="BE73" s="182"/>
      <c r="BF73" s="23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71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204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1"/>
      <c r="BD74" s="20"/>
      <c r="BE74" s="23"/>
      <c r="BF74" s="23"/>
      <c r="BG74" s="20"/>
      <c r="BH74" s="20"/>
      <c r="BI74" s="23"/>
      <c r="BJ74" s="23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97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204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04"/>
      <c r="BE75" s="21"/>
      <c r="BF75" s="21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97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4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204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04"/>
      <c r="BE76" s="182"/>
      <c r="BF76" s="23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97.2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204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04"/>
      <c r="BE77" s="21"/>
      <c r="BF77" s="21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97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4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204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04"/>
      <c r="BE78" s="181"/>
      <c r="BF78" s="21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7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204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04"/>
      <c r="BE79" s="21"/>
      <c r="BF79" s="21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9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4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204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04"/>
      <c r="BE80" s="182"/>
      <c r="BF80" s="23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52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3"/>
      <c r="AK81" s="21"/>
      <c r="AL81" s="204"/>
      <c r="AM81" s="23"/>
      <c r="AN81" s="23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04"/>
      <c r="BE81" s="21"/>
      <c r="BF81" s="20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252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4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3"/>
      <c r="AK82" s="21"/>
      <c r="AL82" s="204"/>
      <c r="AM82" s="23"/>
      <c r="AN82" s="23"/>
      <c r="AO82" s="21"/>
      <c r="AP82" s="21"/>
      <c r="AQ82" s="21"/>
      <c r="AR82" s="21"/>
      <c r="AS82" s="21"/>
      <c r="AT82" s="181"/>
      <c r="AU82" s="21"/>
      <c r="AV82" s="21"/>
      <c r="AW82" s="21"/>
      <c r="AX82" s="21"/>
      <c r="AY82" s="21"/>
      <c r="AZ82" s="21"/>
      <c r="BA82" s="21"/>
      <c r="BB82" s="21"/>
      <c r="BC82" s="21"/>
      <c r="BD82" s="204"/>
      <c r="BE82" s="181"/>
      <c r="BF82" s="21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3"/>
      <c r="AK83" s="21"/>
      <c r="AL83" s="204"/>
      <c r="AM83" s="23"/>
      <c r="AN83" s="23"/>
      <c r="AO83" s="21"/>
      <c r="AP83" s="21"/>
      <c r="AQ83" s="21"/>
      <c r="AR83" s="21"/>
      <c r="AS83" s="21"/>
      <c r="AT83" s="181"/>
      <c r="AU83" s="21"/>
      <c r="AV83" s="21"/>
      <c r="AW83" s="21"/>
      <c r="AX83" s="21"/>
      <c r="AY83" s="21"/>
      <c r="AZ83" s="21"/>
      <c r="BA83" s="21"/>
      <c r="BB83" s="21"/>
      <c r="BC83" s="21"/>
      <c r="BD83" s="204"/>
      <c r="BE83" s="204"/>
      <c r="BF83" s="20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09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3"/>
      <c r="Q84" s="23"/>
      <c r="R84" s="23"/>
      <c r="S84" s="23"/>
      <c r="T84" s="23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0"/>
      <c r="AK84" s="21"/>
      <c r="AL84" s="204"/>
      <c r="AM84" s="23"/>
      <c r="AN84" s="20"/>
      <c r="AO84" s="21"/>
      <c r="AP84" s="20"/>
      <c r="AQ84" s="23"/>
      <c r="AR84" s="20"/>
      <c r="AS84" s="21"/>
      <c r="AT84" s="204"/>
      <c r="AU84" s="23"/>
      <c r="AV84" s="21"/>
      <c r="AW84" s="21"/>
      <c r="AX84" s="21"/>
      <c r="AY84" s="21"/>
      <c r="AZ84" s="21"/>
      <c r="BA84" s="21"/>
      <c r="BB84" s="21"/>
      <c r="BC84" s="21"/>
      <c r="BD84" s="20"/>
      <c r="BE84" s="21"/>
      <c r="BF84" s="21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36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3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04"/>
      <c r="AM85" s="20"/>
      <c r="AN85" s="20"/>
      <c r="AO85" s="21"/>
      <c r="AP85" s="21"/>
      <c r="AQ85" s="21"/>
      <c r="AR85" s="21"/>
      <c r="AS85" s="21"/>
      <c r="AT85" s="181"/>
      <c r="AU85" s="21"/>
      <c r="AV85" s="21"/>
      <c r="AW85" s="21"/>
      <c r="AX85" s="21"/>
      <c r="AY85" s="21"/>
      <c r="AZ85" s="21"/>
      <c r="BA85" s="21"/>
      <c r="BB85" s="21"/>
      <c r="BC85" s="21"/>
      <c r="BD85" s="204"/>
      <c r="BE85" s="181"/>
      <c r="BF85" s="21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36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04"/>
      <c r="AM86" s="20"/>
      <c r="AN86" s="20"/>
      <c r="AO86" s="21"/>
      <c r="AP86" s="21"/>
      <c r="AQ86" s="21"/>
      <c r="AR86" s="21"/>
      <c r="AS86" s="21"/>
      <c r="AT86" s="181"/>
      <c r="AU86" s="21"/>
      <c r="AV86" s="21"/>
      <c r="AW86" s="21"/>
      <c r="AX86" s="21"/>
      <c r="AY86" s="21"/>
      <c r="AZ86" s="21"/>
      <c r="BA86" s="21"/>
      <c r="BB86" s="21"/>
      <c r="BC86" s="21"/>
      <c r="BD86" s="204"/>
      <c r="BE86" s="181"/>
      <c r="BF86" s="21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36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04"/>
      <c r="AM87" s="20"/>
      <c r="AN87" s="20"/>
      <c r="AO87" s="21"/>
      <c r="AP87" s="21"/>
      <c r="AQ87" s="21"/>
      <c r="AR87" s="21"/>
      <c r="AS87" s="21"/>
      <c r="AT87" s="181"/>
      <c r="AU87" s="21"/>
      <c r="AV87" s="21"/>
      <c r="AW87" s="21"/>
      <c r="AX87" s="21"/>
      <c r="AY87" s="21"/>
      <c r="AZ87" s="21"/>
      <c r="BA87" s="21"/>
      <c r="BB87" s="21"/>
      <c r="BC87" s="21"/>
      <c r="BD87" s="204"/>
      <c r="BE87" s="181"/>
      <c r="BF87" s="21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36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4"/>
      <c r="N88" s="20"/>
      <c r="O88" s="23"/>
      <c r="P88" s="20"/>
      <c r="Q88" s="20"/>
      <c r="R88" s="20"/>
      <c r="S88" s="20"/>
      <c r="T88" s="20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04"/>
      <c r="AM88" s="20"/>
      <c r="AN88" s="20"/>
      <c r="AO88" s="21"/>
      <c r="AP88" s="21"/>
      <c r="AQ88" s="21"/>
      <c r="AR88" s="21"/>
      <c r="AS88" s="21"/>
      <c r="AT88" s="181"/>
      <c r="AU88" s="21"/>
      <c r="AV88" s="21"/>
      <c r="AW88" s="21"/>
      <c r="AX88" s="21"/>
      <c r="AY88" s="21"/>
      <c r="AZ88" s="21"/>
      <c r="BA88" s="21"/>
      <c r="BB88" s="21"/>
      <c r="BC88" s="21"/>
      <c r="BD88" s="204"/>
      <c r="BE88" s="181"/>
      <c r="BF88" s="21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209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204"/>
      <c r="AM89" s="20"/>
      <c r="AN89" s="20"/>
      <c r="AO89" s="21"/>
      <c r="AP89" s="21"/>
      <c r="AQ89" s="21"/>
      <c r="AR89" s="21"/>
      <c r="AS89" s="21"/>
      <c r="AT89" s="181"/>
      <c r="AU89" s="21"/>
      <c r="AV89" s="21"/>
      <c r="AW89" s="21"/>
      <c r="AX89" s="21"/>
      <c r="AY89" s="21"/>
      <c r="AZ89" s="21"/>
      <c r="BA89" s="21"/>
      <c r="BB89" s="21"/>
      <c r="BC89" s="21"/>
      <c r="BD89" s="204"/>
      <c r="BE89" s="21"/>
      <c r="BF89" s="20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54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4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204"/>
      <c r="AM90" s="20"/>
      <c r="AN90" s="20"/>
      <c r="AO90" s="21"/>
      <c r="AP90" s="21"/>
      <c r="AQ90" s="21"/>
      <c r="AR90" s="21"/>
      <c r="AS90" s="21"/>
      <c r="AT90" s="181"/>
      <c r="AU90" s="21"/>
      <c r="AV90" s="21"/>
      <c r="AW90" s="21"/>
      <c r="AX90" s="21"/>
      <c r="AY90" s="21"/>
      <c r="AZ90" s="21"/>
      <c r="BA90" s="21"/>
      <c r="BB90" s="21"/>
      <c r="BC90" s="21"/>
      <c r="BD90" s="204"/>
      <c r="BE90" s="204"/>
      <c r="BF90" s="20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249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204"/>
      <c r="AM91" s="20"/>
      <c r="AN91" s="20"/>
      <c r="AO91" s="21"/>
      <c r="AP91" s="21"/>
      <c r="AQ91" s="21"/>
      <c r="AR91" s="21"/>
      <c r="AS91" s="21"/>
      <c r="AT91" s="181"/>
      <c r="AU91" s="21"/>
      <c r="AV91" s="21"/>
      <c r="AW91" s="21"/>
      <c r="AX91" s="21"/>
      <c r="AY91" s="21"/>
      <c r="AZ91" s="21"/>
      <c r="BA91" s="21"/>
      <c r="BB91" s="21"/>
      <c r="BC91" s="21"/>
      <c r="BD91" s="204"/>
      <c r="BE91" s="23"/>
      <c r="BF91" s="23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52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204"/>
      <c r="AM92" s="20"/>
      <c r="AN92" s="20"/>
      <c r="AO92" s="21"/>
      <c r="AP92" s="21"/>
      <c r="AQ92" s="21"/>
      <c r="AR92" s="21"/>
      <c r="AS92" s="21"/>
      <c r="AT92" s="181"/>
      <c r="AU92" s="21"/>
      <c r="AV92" s="21"/>
      <c r="AW92" s="21"/>
      <c r="AX92" s="21"/>
      <c r="AY92" s="21"/>
      <c r="AZ92" s="21"/>
      <c r="BA92" s="21"/>
      <c r="BB92" s="21"/>
      <c r="BC92" s="21"/>
      <c r="BD92" s="204"/>
      <c r="BE92" s="21"/>
      <c r="BF92" s="21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52.2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4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04"/>
      <c r="AM93" s="20"/>
      <c r="AN93" s="20"/>
      <c r="AO93" s="21"/>
      <c r="AP93" s="21"/>
      <c r="AQ93" s="21"/>
      <c r="AR93" s="21"/>
      <c r="AS93" s="21"/>
      <c r="AT93" s="181"/>
      <c r="AU93" s="21"/>
      <c r="AV93" s="21"/>
      <c r="AW93" s="21"/>
      <c r="AX93" s="21"/>
      <c r="AY93" s="21"/>
      <c r="AZ93" s="21"/>
      <c r="BA93" s="21"/>
      <c r="BB93" s="21"/>
      <c r="BC93" s="21"/>
      <c r="BD93" s="204"/>
      <c r="BE93" s="204"/>
      <c r="BF93" s="20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92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1"/>
      <c r="AJ94" s="20"/>
      <c r="AK94" s="21"/>
      <c r="AL94" s="204"/>
      <c r="AM94" s="21"/>
      <c r="AN94" s="20"/>
      <c r="AO94" s="21"/>
      <c r="AP94" s="21"/>
      <c r="AQ94" s="21"/>
      <c r="AR94" s="21"/>
      <c r="AS94" s="21"/>
      <c r="AT94" s="204"/>
      <c r="AU94" s="21"/>
      <c r="AV94" s="21"/>
      <c r="AW94" s="21"/>
      <c r="AX94" s="21"/>
      <c r="AY94" s="21"/>
      <c r="AZ94" s="21"/>
      <c r="BA94" s="21"/>
      <c r="BB94" s="20"/>
      <c r="BC94" s="21"/>
      <c r="BD94" s="20"/>
      <c r="BE94" s="21"/>
      <c r="BF94" s="21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29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1"/>
      <c r="AJ95" s="20"/>
      <c r="AK95" s="21"/>
      <c r="AL95" s="204"/>
      <c r="AM95" s="21"/>
      <c r="AN95" s="20"/>
      <c r="AO95" s="21"/>
      <c r="AP95" s="21"/>
      <c r="AQ95" s="21"/>
      <c r="AR95" s="21"/>
      <c r="AS95" s="21"/>
      <c r="AT95" s="204"/>
      <c r="AU95" s="21"/>
      <c r="AV95" s="21"/>
      <c r="AW95" s="21"/>
      <c r="AX95" s="21"/>
      <c r="AY95" s="21"/>
      <c r="AZ95" s="21"/>
      <c r="BA95" s="21"/>
      <c r="BB95" s="21"/>
      <c r="BC95" s="21"/>
      <c r="BD95" s="204"/>
      <c r="BE95" s="21"/>
      <c r="BF95" s="21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54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3"/>
      <c r="AJ96" s="23"/>
      <c r="AK96" s="21"/>
      <c r="AL96" s="204"/>
      <c r="AM96" s="20"/>
      <c r="AN96" s="20"/>
      <c r="AO96" s="21"/>
      <c r="AP96" s="21"/>
      <c r="AQ96" s="21"/>
      <c r="AR96" s="21"/>
      <c r="AS96" s="21"/>
      <c r="AT96" s="204"/>
      <c r="AU96" s="20"/>
      <c r="AV96" s="21"/>
      <c r="AW96" s="21"/>
      <c r="AX96" s="21"/>
      <c r="AY96" s="21"/>
      <c r="AZ96" s="21"/>
      <c r="BA96" s="21"/>
      <c r="BB96" s="21"/>
      <c r="BC96" s="21"/>
      <c r="BD96" s="204"/>
      <c r="BE96" s="23"/>
      <c r="BF96" s="23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54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3"/>
      <c r="AJ97" s="23"/>
      <c r="AK97" s="21"/>
      <c r="AL97" s="204"/>
      <c r="AM97" s="20"/>
      <c r="AN97" s="20"/>
      <c r="AO97" s="21"/>
      <c r="AP97" s="21"/>
      <c r="AQ97" s="21"/>
      <c r="AR97" s="21"/>
      <c r="AS97" s="21"/>
      <c r="AT97" s="204"/>
      <c r="AU97" s="20"/>
      <c r="AV97" s="21"/>
      <c r="AW97" s="21"/>
      <c r="AX97" s="21"/>
      <c r="AY97" s="21"/>
      <c r="AZ97" s="21"/>
      <c r="BA97" s="21"/>
      <c r="BB97" s="21"/>
      <c r="BC97" s="21"/>
      <c r="BD97" s="204"/>
      <c r="BE97" s="21"/>
      <c r="BF97" s="20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54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3"/>
      <c r="AK98" s="21"/>
      <c r="AL98" s="204"/>
      <c r="AM98" s="20"/>
      <c r="AN98" s="20"/>
      <c r="AO98" s="21"/>
      <c r="AP98" s="21"/>
      <c r="AQ98" s="21"/>
      <c r="AR98" s="21"/>
      <c r="AS98" s="21"/>
      <c r="AT98" s="204"/>
      <c r="AU98" s="20"/>
      <c r="AV98" s="21"/>
      <c r="AW98" s="21"/>
      <c r="AX98" s="21"/>
      <c r="AY98" s="21"/>
      <c r="AZ98" s="21"/>
      <c r="BA98" s="21"/>
      <c r="BB98" s="21"/>
      <c r="BC98" s="21"/>
      <c r="BD98" s="204"/>
      <c r="BE98" s="23"/>
      <c r="BF98" s="23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54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3"/>
      <c r="AK99" s="21"/>
      <c r="AL99" s="204"/>
      <c r="AM99" s="20"/>
      <c r="AN99" s="20"/>
      <c r="AO99" s="21"/>
      <c r="AP99" s="21"/>
      <c r="AQ99" s="21"/>
      <c r="AR99" s="21"/>
      <c r="AS99" s="21"/>
      <c r="AT99" s="204"/>
      <c r="AU99" s="20"/>
      <c r="AV99" s="21"/>
      <c r="AW99" s="21"/>
      <c r="AX99" s="21"/>
      <c r="AY99" s="21"/>
      <c r="AZ99" s="21"/>
      <c r="BA99" s="21"/>
      <c r="BB99" s="21"/>
      <c r="BC99" s="21"/>
      <c r="BD99" s="204"/>
      <c r="BE99" s="21"/>
      <c r="BF99" s="20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54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204"/>
      <c r="AM100" s="20"/>
      <c r="AN100" s="20"/>
      <c r="AO100" s="21"/>
      <c r="AP100" s="21"/>
      <c r="AQ100" s="21"/>
      <c r="AR100" s="21"/>
      <c r="AS100" s="21"/>
      <c r="AT100" s="204"/>
      <c r="AU100" s="20"/>
      <c r="AV100" s="21"/>
      <c r="AW100" s="21"/>
      <c r="AX100" s="21"/>
      <c r="AY100" s="21"/>
      <c r="AZ100" s="21"/>
      <c r="BA100" s="21"/>
      <c r="BB100" s="21"/>
      <c r="BC100" s="21"/>
      <c r="BD100" s="204"/>
      <c r="BE100" s="23"/>
      <c r="BF100" s="23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54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3"/>
      <c r="AK101" s="21"/>
      <c r="AL101" s="204"/>
      <c r="AM101" s="20"/>
      <c r="AN101" s="20"/>
      <c r="AO101" s="21"/>
      <c r="AP101" s="21"/>
      <c r="AQ101" s="21"/>
      <c r="AR101" s="21"/>
      <c r="AS101" s="21"/>
      <c r="AT101" s="204"/>
      <c r="AU101" s="20"/>
      <c r="AV101" s="21"/>
      <c r="AW101" s="21"/>
      <c r="AX101" s="21"/>
      <c r="AY101" s="21"/>
      <c r="AZ101" s="21"/>
      <c r="BA101" s="21"/>
      <c r="BB101" s="21"/>
      <c r="BC101" s="21"/>
      <c r="BD101" s="204"/>
      <c r="BE101" s="21"/>
      <c r="BF101" s="21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54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3"/>
      <c r="AK102" s="21"/>
      <c r="AL102" s="204"/>
      <c r="AM102" s="20"/>
      <c r="AN102" s="20"/>
      <c r="AO102" s="21"/>
      <c r="AP102" s="21"/>
      <c r="AQ102" s="21"/>
      <c r="AR102" s="21"/>
      <c r="AS102" s="21"/>
      <c r="AT102" s="204"/>
      <c r="AU102" s="20"/>
      <c r="AV102" s="21"/>
      <c r="AW102" s="21"/>
      <c r="AX102" s="21"/>
      <c r="AY102" s="21"/>
      <c r="AZ102" s="21"/>
      <c r="BA102" s="21"/>
      <c r="BB102" s="21"/>
      <c r="BC102" s="21"/>
      <c r="BD102" s="204"/>
      <c r="BE102" s="23"/>
      <c r="BF102" s="23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249.7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3"/>
      <c r="AK103" s="21"/>
      <c r="AL103" s="204"/>
      <c r="AM103" s="23"/>
      <c r="AN103" s="23"/>
      <c r="AO103" s="21"/>
      <c r="AP103" s="21"/>
      <c r="AQ103" s="21"/>
      <c r="AR103" s="21"/>
      <c r="AS103" s="21"/>
      <c r="AT103" s="204"/>
      <c r="AU103" s="23"/>
      <c r="AV103" s="21"/>
      <c r="AW103" s="21"/>
      <c r="AX103" s="21"/>
      <c r="AY103" s="21"/>
      <c r="AZ103" s="21"/>
      <c r="BA103" s="21"/>
      <c r="BB103" s="21"/>
      <c r="BC103" s="21"/>
      <c r="BD103" s="204"/>
      <c r="BE103" s="21"/>
      <c r="BF103" s="20"/>
      <c r="BG103" s="21"/>
      <c r="BH103" s="21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2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204"/>
      <c r="AM104" s="20"/>
      <c r="AN104" s="20"/>
      <c r="AO104" s="21"/>
      <c r="AP104" s="21"/>
      <c r="AQ104" s="21"/>
      <c r="AR104" s="21"/>
      <c r="AS104" s="21"/>
      <c r="AT104" s="204"/>
      <c r="AU104" s="20"/>
      <c r="AV104" s="21"/>
      <c r="AW104" s="21"/>
      <c r="AX104" s="21"/>
      <c r="AY104" s="21"/>
      <c r="AZ104" s="21"/>
      <c r="BA104" s="21"/>
      <c r="BB104" s="21"/>
      <c r="BC104" s="21"/>
      <c r="BD104" s="204"/>
      <c r="BE104" s="21"/>
      <c r="BF104" s="21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2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3"/>
      <c r="AK105" s="21"/>
      <c r="AL105" s="204"/>
      <c r="AM105" s="20"/>
      <c r="AN105" s="20"/>
      <c r="AO105" s="21"/>
      <c r="AP105" s="21"/>
      <c r="AQ105" s="21"/>
      <c r="AR105" s="21"/>
      <c r="AS105" s="21"/>
      <c r="AT105" s="204"/>
      <c r="AU105" s="20"/>
      <c r="AV105" s="21"/>
      <c r="AW105" s="21"/>
      <c r="AX105" s="21"/>
      <c r="AY105" s="21"/>
      <c r="AZ105" s="21"/>
      <c r="BA105" s="21"/>
      <c r="BB105" s="21"/>
      <c r="BC105" s="21"/>
      <c r="BD105" s="204"/>
      <c r="BE105" s="21"/>
      <c r="BF105" s="21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2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204"/>
      <c r="AM106" s="20"/>
      <c r="AN106" s="20"/>
      <c r="AO106" s="21"/>
      <c r="AP106" s="21"/>
      <c r="AQ106" s="21"/>
      <c r="AR106" s="21"/>
      <c r="AS106" s="21"/>
      <c r="AT106" s="204"/>
      <c r="AU106" s="20"/>
      <c r="AV106" s="21"/>
      <c r="AW106" s="21"/>
      <c r="AX106" s="21"/>
      <c r="AY106" s="21"/>
      <c r="AZ106" s="21"/>
      <c r="BA106" s="21"/>
      <c r="BB106" s="21"/>
      <c r="BC106" s="21"/>
      <c r="BD106" s="204"/>
      <c r="BE106" s="21"/>
      <c r="BF106" s="21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2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204"/>
      <c r="AM107" s="20"/>
      <c r="AN107" s="20"/>
      <c r="AO107" s="21"/>
      <c r="AP107" s="21"/>
      <c r="AQ107" s="21"/>
      <c r="AR107" s="21"/>
      <c r="AS107" s="21"/>
      <c r="AT107" s="204"/>
      <c r="AU107" s="20"/>
      <c r="AV107" s="21"/>
      <c r="AW107" s="21"/>
      <c r="AX107" s="21"/>
      <c r="AY107" s="21"/>
      <c r="AZ107" s="21"/>
      <c r="BA107" s="21"/>
      <c r="BB107" s="21"/>
      <c r="BC107" s="21"/>
      <c r="BD107" s="204"/>
      <c r="BE107" s="21"/>
      <c r="BF107" s="21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2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204"/>
      <c r="AM108" s="20"/>
      <c r="AN108" s="20"/>
      <c r="AO108" s="21"/>
      <c r="AP108" s="21"/>
      <c r="AQ108" s="21"/>
      <c r="AR108" s="21"/>
      <c r="AS108" s="21"/>
      <c r="AT108" s="204"/>
      <c r="AU108" s="20"/>
      <c r="AV108" s="21"/>
      <c r="AW108" s="21"/>
      <c r="AX108" s="21"/>
      <c r="AY108" s="21"/>
      <c r="AZ108" s="21"/>
      <c r="BA108" s="21"/>
      <c r="BB108" s="21"/>
      <c r="BC108" s="21"/>
      <c r="BD108" s="204"/>
      <c r="BE108" s="21"/>
      <c r="BF108" s="21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409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204"/>
      <c r="AM109" s="20"/>
      <c r="AN109" s="20"/>
      <c r="AO109" s="21"/>
      <c r="AP109" s="21"/>
      <c r="AQ109" s="21"/>
      <c r="AR109" s="21"/>
      <c r="AS109" s="21"/>
      <c r="AT109" s="204"/>
      <c r="AU109" s="20"/>
      <c r="AV109" s="21"/>
      <c r="AW109" s="21"/>
      <c r="AX109" s="21"/>
      <c r="AY109" s="21"/>
      <c r="AZ109" s="21"/>
      <c r="BA109" s="21"/>
      <c r="BB109" s="21"/>
      <c r="BC109" s="21"/>
      <c r="BD109" s="204"/>
      <c r="BE109" s="23"/>
      <c r="BF109" s="23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37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04"/>
      <c r="BE110" s="21"/>
      <c r="BF110" s="20"/>
      <c r="BG110" s="20"/>
      <c r="BH110" s="20"/>
      <c r="BI110" s="23"/>
      <c r="BJ110" s="20"/>
      <c r="BK110" s="21"/>
      <c r="BL110" s="20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3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4"/>
      <c r="BE111" s="23"/>
      <c r="BF111" s="23"/>
      <c r="BG111" s="20"/>
      <c r="BH111" s="20"/>
      <c r="BI111" s="23"/>
      <c r="BJ111" s="20"/>
      <c r="BK111" s="21"/>
      <c r="BL111" s="20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37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204"/>
      <c r="AM112" s="23"/>
      <c r="AN112" s="23"/>
      <c r="AO112" s="21"/>
      <c r="AP112" s="21"/>
      <c r="AQ112" s="21"/>
      <c r="AR112" s="21"/>
      <c r="AS112" s="21"/>
      <c r="AT112" s="204"/>
      <c r="AU112" s="23"/>
      <c r="AV112" s="21"/>
      <c r="AW112" s="21"/>
      <c r="AX112" s="21"/>
      <c r="AY112" s="21"/>
      <c r="AZ112" s="21"/>
      <c r="BA112" s="21"/>
      <c r="BB112" s="21"/>
      <c r="BC112" s="21"/>
      <c r="BD112" s="204"/>
      <c r="BE112" s="23"/>
      <c r="BF112" s="20"/>
      <c r="BG112" s="21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2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04"/>
      <c r="BE113" s="23"/>
      <c r="BF113" s="23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22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04"/>
      <c r="BE114" s="23"/>
      <c r="BF114" s="23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22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04"/>
      <c r="BE115" s="23"/>
      <c r="BF115" s="23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22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3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4"/>
      <c r="BE116" s="23"/>
      <c r="BF116" s="23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22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4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25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4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55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4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25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1"/>
      <c r="R120" s="21"/>
      <c r="S120" s="21"/>
      <c r="T120" s="21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1"/>
      <c r="BD120" s="204"/>
      <c r="BE120" s="21"/>
      <c r="BF120" s="21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62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0"/>
      <c r="R121" s="20"/>
      <c r="S121" s="20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04"/>
      <c r="BE121" s="23"/>
      <c r="BF121" s="23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62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4"/>
      <c r="BE122" s="23"/>
      <c r="BF122" s="23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294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3"/>
      <c r="AJ123" s="23"/>
      <c r="AK123" s="21"/>
      <c r="AL123" s="204"/>
      <c r="AM123" s="23"/>
      <c r="AN123" s="23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4"/>
      <c r="BE123" s="23"/>
      <c r="BF123" s="23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42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0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4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42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4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87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0"/>
      <c r="AQ126" s="23"/>
      <c r="AR126" s="20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3"/>
      <c r="BD126" s="20"/>
      <c r="BE126" s="23"/>
      <c r="BF126" s="20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87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0"/>
      <c r="BC127" s="20"/>
      <c r="BD127" s="204"/>
      <c r="BE127" s="182"/>
      <c r="BF127" s="20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87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0"/>
      <c r="BC128" s="20"/>
      <c r="BD128" s="204"/>
      <c r="BE128" s="182"/>
      <c r="BF128" s="20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87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0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4"/>
      <c r="BE129" s="23"/>
      <c r="BF129" s="23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87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4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4"/>
      <c r="BE130" s="204"/>
      <c r="BF130" s="20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349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4"/>
      <c r="BE131" s="204"/>
      <c r="BF131" s="20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67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3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181"/>
      <c r="AM132" s="21"/>
      <c r="AN132" s="21"/>
      <c r="AO132" s="21"/>
      <c r="AP132" s="21"/>
      <c r="AQ132" s="21"/>
      <c r="AR132" s="21"/>
      <c r="AS132" s="21"/>
      <c r="AT132" s="18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4"/>
      <c r="BE132" s="204"/>
      <c r="BF132" s="20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409.6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0"/>
      <c r="AK133" s="21"/>
      <c r="AL133" s="204"/>
      <c r="AM133" s="23"/>
      <c r="AN133" s="20"/>
      <c r="AO133" s="23"/>
      <c r="AP133" s="20"/>
      <c r="AQ133" s="21"/>
      <c r="AR133" s="21"/>
      <c r="AS133" s="21"/>
      <c r="AT133" s="204"/>
      <c r="AU133" s="23"/>
      <c r="AV133" s="21"/>
      <c r="AW133" s="21"/>
      <c r="AX133" s="21"/>
      <c r="AY133" s="21"/>
      <c r="AZ133" s="21"/>
      <c r="BA133" s="21"/>
      <c r="BB133" s="21"/>
      <c r="BC133" s="21"/>
      <c r="BD133" s="204"/>
      <c r="BE133" s="23"/>
      <c r="BF133" s="20"/>
      <c r="BG133" s="23"/>
      <c r="BH133" s="20"/>
      <c r="BI133" s="23"/>
      <c r="BJ133" s="20"/>
      <c r="BK133" s="23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34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0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0"/>
      <c r="AK134" s="21"/>
      <c r="AL134" s="204"/>
      <c r="AM134" s="20"/>
      <c r="AN134" s="20"/>
      <c r="AO134" s="21"/>
      <c r="AP134" s="21"/>
      <c r="AQ134" s="21"/>
      <c r="AR134" s="21"/>
      <c r="AS134" s="21"/>
      <c r="AT134" s="204"/>
      <c r="AU134" s="20"/>
      <c r="AV134" s="21"/>
      <c r="AW134" s="21"/>
      <c r="AX134" s="21"/>
      <c r="AY134" s="21"/>
      <c r="AZ134" s="21"/>
      <c r="BA134" s="21"/>
      <c r="BB134" s="21"/>
      <c r="BC134" s="21"/>
      <c r="BD134" s="204"/>
      <c r="BE134" s="23"/>
      <c r="BF134" s="20"/>
      <c r="BG134" s="23"/>
      <c r="BH134" s="20"/>
      <c r="BI134" s="23"/>
      <c r="BJ134" s="20"/>
      <c r="BK134" s="23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34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0"/>
      <c r="AK135" s="21"/>
      <c r="AL135" s="204"/>
      <c r="AM135" s="20"/>
      <c r="AN135" s="20"/>
      <c r="AO135" s="21"/>
      <c r="AP135" s="21"/>
      <c r="AQ135" s="21"/>
      <c r="AR135" s="21"/>
      <c r="AS135" s="21"/>
      <c r="AT135" s="204"/>
      <c r="AU135" s="20"/>
      <c r="AV135" s="21"/>
      <c r="AW135" s="21"/>
      <c r="AX135" s="21"/>
      <c r="AY135" s="21"/>
      <c r="AZ135" s="21"/>
      <c r="BA135" s="21"/>
      <c r="BB135" s="21"/>
      <c r="BC135" s="21"/>
      <c r="BD135" s="204"/>
      <c r="BE135" s="23"/>
      <c r="BF135" s="20"/>
      <c r="BG135" s="23"/>
      <c r="BH135" s="20"/>
      <c r="BI135" s="23"/>
      <c r="BJ135" s="20"/>
      <c r="BK135" s="23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34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0"/>
      <c r="P136" s="20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0"/>
      <c r="AK136" s="21"/>
      <c r="AL136" s="204"/>
      <c r="AM136" s="20"/>
      <c r="AN136" s="20"/>
      <c r="AO136" s="21"/>
      <c r="AP136" s="21"/>
      <c r="AQ136" s="21"/>
      <c r="AR136" s="21"/>
      <c r="AS136" s="21"/>
      <c r="AT136" s="204"/>
      <c r="AU136" s="20"/>
      <c r="AV136" s="21"/>
      <c r="AW136" s="21"/>
      <c r="AX136" s="21"/>
      <c r="AY136" s="21"/>
      <c r="AZ136" s="21"/>
      <c r="BA136" s="21"/>
      <c r="BB136" s="21"/>
      <c r="BC136" s="21"/>
      <c r="BD136" s="204"/>
      <c r="BE136" s="23"/>
      <c r="BF136" s="20"/>
      <c r="BG136" s="23"/>
      <c r="BH136" s="20"/>
      <c r="BI136" s="23"/>
      <c r="BJ136" s="20"/>
      <c r="BK136" s="23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34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0"/>
      <c r="R137" s="20"/>
      <c r="S137" s="20"/>
      <c r="T137" s="20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0"/>
      <c r="AK137" s="21"/>
      <c r="AL137" s="204"/>
      <c r="AM137" s="20"/>
      <c r="AN137" s="20"/>
      <c r="AO137" s="21"/>
      <c r="AP137" s="21"/>
      <c r="AQ137" s="21"/>
      <c r="AR137" s="21"/>
      <c r="AS137" s="21"/>
      <c r="AT137" s="204"/>
      <c r="AU137" s="20"/>
      <c r="AV137" s="21"/>
      <c r="AW137" s="21"/>
      <c r="AX137" s="21"/>
      <c r="AY137" s="21"/>
      <c r="AZ137" s="21"/>
      <c r="BA137" s="21"/>
      <c r="BB137" s="21"/>
      <c r="BC137" s="21"/>
      <c r="BD137" s="204"/>
      <c r="BE137" s="23"/>
      <c r="BF137" s="20"/>
      <c r="BG137" s="23"/>
      <c r="BH137" s="20"/>
      <c r="BI137" s="23"/>
      <c r="BJ137" s="20"/>
      <c r="BK137" s="23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34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0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0"/>
      <c r="AK138" s="21"/>
      <c r="AL138" s="204"/>
      <c r="AM138" s="20"/>
      <c r="AN138" s="20"/>
      <c r="AO138" s="21"/>
      <c r="AP138" s="21"/>
      <c r="AQ138" s="21"/>
      <c r="AR138" s="21"/>
      <c r="AS138" s="21"/>
      <c r="AT138" s="204"/>
      <c r="AU138" s="20"/>
      <c r="AV138" s="21"/>
      <c r="AW138" s="21"/>
      <c r="AX138" s="21"/>
      <c r="AY138" s="21"/>
      <c r="AZ138" s="21"/>
      <c r="BA138" s="21"/>
      <c r="BB138" s="21"/>
      <c r="BC138" s="21"/>
      <c r="BD138" s="204"/>
      <c r="BE138" s="23"/>
      <c r="BF138" s="20"/>
      <c r="BG138" s="23"/>
      <c r="BH138" s="20"/>
      <c r="BI138" s="23"/>
      <c r="BJ138" s="20"/>
      <c r="BK138" s="23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409.6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3"/>
      <c r="AK139" s="21"/>
      <c r="AL139" s="204"/>
      <c r="AM139" s="23"/>
      <c r="AN139" s="23"/>
      <c r="AO139" s="21"/>
      <c r="AP139" s="21"/>
      <c r="AQ139" s="21"/>
      <c r="AR139" s="21"/>
      <c r="AS139" s="21"/>
      <c r="AT139" s="204"/>
      <c r="AU139" s="23"/>
      <c r="AV139" s="21"/>
      <c r="AW139" s="21"/>
      <c r="AX139" s="21"/>
      <c r="AY139" s="21"/>
      <c r="AZ139" s="21"/>
      <c r="BA139" s="21"/>
      <c r="BB139" s="21"/>
      <c r="BC139" s="21"/>
      <c r="BD139" s="204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34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4"/>
      <c r="BE140" s="204"/>
      <c r="BF140" s="20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34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4"/>
      <c r="BE141" s="204"/>
      <c r="BF141" s="20"/>
      <c r="BG141" s="20"/>
      <c r="BH141" s="20"/>
      <c r="BI141" s="23"/>
      <c r="BJ141" s="20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34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0"/>
      <c r="Q142" s="20"/>
      <c r="R142" s="20"/>
      <c r="S142" s="20"/>
      <c r="T142" s="20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4"/>
      <c r="BE142" s="204"/>
      <c r="BF142" s="20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34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4"/>
      <c r="BE143" s="204"/>
      <c r="BF143" s="20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409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0"/>
      <c r="AK144" s="23"/>
      <c r="AL144" s="20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4"/>
      <c r="BE144" s="23"/>
      <c r="BF144" s="23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32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4"/>
      <c r="BE145" s="204"/>
      <c r="BF145" s="20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32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04"/>
      <c r="BE146" s="204"/>
      <c r="BF146" s="20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409.6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04"/>
      <c r="BE147" s="23"/>
      <c r="BF147" s="23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69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4"/>
      <c r="BE148" s="204"/>
      <c r="BF148" s="20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6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4"/>
      <c r="BE149" s="204"/>
      <c r="BF149" s="20"/>
      <c r="BG149" s="20"/>
      <c r="BH149" s="20"/>
      <c r="BI149" s="23"/>
      <c r="BJ149" s="20"/>
      <c r="BK149" s="23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6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0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4"/>
      <c r="BE150" s="204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409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04"/>
      <c r="BE151" s="23"/>
      <c r="BF151" s="23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54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4"/>
      <c r="BE152" s="204"/>
      <c r="BF152" s="20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86.7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4"/>
      <c r="BE153" s="204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77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4"/>
      <c r="BE154" s="23"/>
      <c r="BF154" s="23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77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04"/>
      <c r="BE155" s="182"/>
      <c r="BF155" s="23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244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83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24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0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04"/>
      <c r="BE157" s="182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231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04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231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0"/>
      <c r="P159" s="20"/>
      <c r="Q159" s="20"/>
      <c r="R159" s="21"/>
      <c r="S159" s="20"/>
      <c r="T159" s="21"/>
      <c r="U159" s="20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0"/>
      <c r="AQ159" s="20"/>
      <c r="AR159" s="20"/>
      <c r="AS159" s="21"/>
      <c r="AT159" s="21"/>
      <c r="AU159" s="21"/>
      <c r="AV159" s="21"/>
      <c r="AW159" s="21"/>
      <c r="AX159" s="21"/>
      <c r="AY159" s="21"/>
      <c r="AZ159" s="21"/>
      <c r="BA159" s="21"/>
      <c r="BB159" s="20"/>
      <c r="BC159" s="20"/>
      <c r="BD159" s="20"/>
      <c r="BE159" s="204"/>
      <c r="BF159" s="20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59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0"/>
      <c r="P160" s="20"/>
      <c r="Q160" s="20"/>
      <c r="R160" s="21"/>
      <c r="S160" s="20"/>
      <c r="T160" s="21"/>
      <c r="U160" s="20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04"/>
      <c r="BE160" s="204"/>
      <c r="BF160" s="20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59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4"/>
      <c r="BE161" s="204"/>
      <c r="BF161" s="20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408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204"/>
      <c r="AM162" s="21"/>
      <c r="AN162" s="20"/>
      <c r="AO162" s="21"/>
      <c r="AP162" s="20"/>
      <c r="AQ162" s="21"/>
      <c r="AR162" s="21"/>
      <c r="AS162" s="21"/>
      <c r="AT162" s="204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4"/>
      <c r="BE162" s="21"/>
      <c r="BF162" s="20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38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0"/>
      <c r="P163" s="20"/>
      <c r="Q163" s="21"/>
      <c r="R163" s="21"/>
      <c r="S163" s="21"/>
      <c r="T163" s="21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18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04"/>
      <c r="BE163" s="204"/>
      <c r="BF163" s="20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38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18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4"/>
      <c r="BE164" s="204"/>
      <c r="BF164" s="20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38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18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4"/>
      <c r="BE165" s="204"/>
      <c r="BF165" s="20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38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18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4"/>
      <c r="BE166" s="204"/>
      <c r="BF166" s="20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38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18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4"/>
      <c r="BE167" s="204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28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1"/>
      <c r="AJ168" s="20"/>
      <c r="AK168" s="21"/>
      <c r="AL168" s="204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0"/>
      <c r="BC168" s="20"/>
      <c r="BD168" s="20"/>
      <c r="BE168" s="23"/>
      <c r="BF168" s="23"/>
      <c r="BG168" s="20"/>
      <c r="BH168" s="20"/>
      <c r="BI168" s="21"/>
      <c r="BJ168" s="20"/>
      <c r="BK168" s="23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37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4"/>
      <c r="BE169" s="23"/>
      <c r="BF169" s="23"/>
      <c r="BG169" s="20"/>
      <c r="BH169" s="20"/>
      <c r="BI169" s="23"/>
      <c r="BJ169" s="20"/>
      <c r="BK169" s="23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22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4"/>
      <c r="BE170" s="23"/>
      <c r="BF170" s="23"/>
      <c r="BG170" s="20"/>
      <c r="BH170" s="20"/>
      <c r="BI170" s="23"/>
      <c r="BJ170" s="20"/>
      <c r="BK170" s="23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22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3"/>
      <c r="N171" s="20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4"/>
      <c r="BE171" s="23"/>
      <c r="BF171" s="23"/>
      <c r="BG171" s="20"/>
      <c r="BH171" s="20"/>
      <c r="BI171" s="23"/>
      <c r="BJ171" s="20"/>
      <c r="BK171" s="23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22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4"/>
      <c r="BE172" s="23"/>
      <c r="BF172" s="23"/>
      <c r="BG172" s="20"/>
      <c r="BH172" s="20"/>
      <c r="BI172" s="23"/>
      <c r="BJ172" s="20"/>
      <c r="BK172" s="23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8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4"/>
      <c r="BE173" s="21"/>
      <c r="BF173" s="21"/>
      <c r="BG173" s="20"/>
      <c r="BH173" s="20"/>
      <c r="BI173" s="23"/>
      <c r="BJ173" s="20"/>
      <c r="BK173" s="23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8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4"/>
      <c r="BE174" s="23"/>
      <c r="BF174" s="23"/>
      <c r="BG174" s="20"/>
      <c r="BH174" s="20"/>
      <c r="BI174" s="23"/>
      <c r="BJ174" s="20"/>
      <c r="BK174" s="23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409.6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4"/>
      <c r="BE175" s="23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204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0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4"/>
      <c r="BE176" s="20"/>
      <c r="BF176" s="20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201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181"/>
      <c r="AM177" s="21"/>
      <c r="AN177" s="21"/>
      <c r="AO177" s="21"/>
      <c r="AP177" s="21"/>
      <c r="AQ177" s="21"/>
      <c r="AR177" s="21"/>
      <c r="AS177" s="21"/>
      <c r="AT177" s="181"/>
      <c r="AU177" s="21"/>
      <c r="AV177" s="181"/>
      <c r="AW177" s="21"/>
      <c r="AX177" s="21"/>
      <c r="AY177" s="21"/>
      <c r="AZ177" s="21"/>
      <c r="BA177" s="21"/>
      <c r="BB177" s="21"/>
      <c r="BC177" s="21"/>
      <c r="BD177" s="204"/>
      <c r="BE177" s="23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409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1"/>
      <c r="AJ178" s="21"/>
      <c r="AK178" s="21"/>
      <c r="AL178" s="204"/>
      <c r="AM178" s="21"/>
      <c r="AN178" s="20"/>
      <c r="AO178" s="21"/>
      <c r="AP178" s="21"/>
      <c r="AQ178" s="21"/>
      <c r="AR178" s="21"/>
      <c r="AS178" s="21"/>
      <c r="AT178" s="204"/>
      <c r="AU178" s="21"/>
      <c r="AV178" s="181"/>
      <c r="AW178" s="21"/>
      <c r="AX178" s="21"/>
      <c r="AY178" s="21"/>
      <c r="AZ178" s="21"/>
      <c r="BA178" s="21"/>
      <c r="BB178" s="21"/>
      <c r="BC178" s="21"/>
      <c r="BD178" s="204"/>
      <c r="BE178" s="21"/>
      <c r="BF178" s="21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52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181"/>
      <c r="AM179" s="21"/>
      <c r="AN179" s="21"/>
      <c r="AO179" s="21"/>
      <c r="AP179" s="21"/>
      <c r="AQ179" s="21"/>
      <c r="AR179" s="21"/>
      <c r="AS179" s="21"/>
      <c r="AT179" s="181"/>
      <c r="AU179" s="21"/>
      <c r="AV179" s="181"/>
      <c r="AW179" s="21"/>
      <c r="AX179" s="21"/>
      <c r="AY179" s="21"/>
      <c r="AZ179" s="21"/>
      <c r="BA179" s="21"/>
      <c r="BB179" s="21"/>
      <c r="BC179" s="21"/>
      <c r="BD179" s="204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5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181"/>
      <c r="AM180" s="21"/>
      <c r="AN180" s="21"/>
      <c r="AO180" s="21"/>
      <c r="AP180" s="21"/>
      <c r="AQ180" s="21"/>
      <c r="AR180" s="21"/>
      <c r="AS180" s="21"/>
      <c r="AT180" s="181"/>
      <c r="AU180" s="21"/>
      <c r="AV180" s="181"/>
      <c r="AW180" s="21"/>
      <c r="AX180" s="21"/>
      <c r="AY180" s="21"/>
      <c r="AZ180" s="21"/>
      <c r="BA180" s="21"/>
      <c r="BB180" s="21"/>
      <c r="BC180" s="21"/>
      <c r="BD180" s="204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52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181"/>
      <c r="AM181" s="21"/>
      <c r="AN181" s="21"/>
      <c r="AO181" s="21"/>
      <c r="AP181" s="21"/>
      <c r="AQ181" s="21"/>
      <c r="AR181" s="21"/>
      <c r="AS181" s="21"/>
      <c r="AT181" s="181"/>
      <c r="AU181" s="21"/>
      <c r="AV181" s="181"/>
      <c r="AW181" s="21"/>
      <c r="AX181" s="21"/>
      <c r="AY181" s="21"/>
      <c r="AZ181" s="21"/>
      <c r="BA181" s="21"/>
      <c r="BB181" s="21"/>
      <c r="BC181" s="21"/>
      <c r="BD181" s="204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5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181"/>
      <c r="AM182" s="21"/>
      <c r="AN182" s="21"/>
      <c r="AO182" s="21"/>
      <c r="AP182" s="21"/>
      <c r="AQ182" s="21"/>
      <c r="AR182" s="21"/>
      <c r="AS182" s="21"/>
      <c r="AT182" s="181"/>
      <c r="AU182" s="21"/>
      <c r="AV182" s="181"/>
      <c r="AW182" s="21"/>
      <c r="AX182" s="21"/>
      <c r="AY182" s="21"/>
      <c r="AZ182" s="21"/>
      <c r="BA182" s="21"/>
      <c r="BB182" s="21"/>
      <c r="BC182" s="21"/>
      <c r="BD182" s="204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181"/>
      <c r="AM183" s="21"/>
      <c r="AN183" s="21"/>
      <c r="AO183" s="21"/>
      <c r="AP183" s="21"/>
      <c r="AQ183" s="21"/>
      <c r="AR183" s="21"/>
      <c r="AS183" s="21"/>
      <c r="AT183" s="181"/>
      <c r="AU183" s="21"/>
      <c r="AV183" s="181"/>
      <c r="AW183" s="21"/>
      <c r="AX183" s="21"/>
      <c r="AY183" s="21"/>
      <c r="AZ183" s="21"/>
      <c r="BA183" s="21"/>
      <c r="BB183" s="21"/>
      <c r="BC183" s="21"/>
      <c r="BD183" s="204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409.6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1"/>
      <c r="AJ184" s="21"/>
      <c r="AK184" s="21"/>
      <c r="AL184" s="204"/>
      <c r="AM184" s="21"/>
      <c r="AN184" s="21"/>
      <c r="AO184" s="21"/>
      <c r="AP184" s="21"/>
      <c r="AQ184" s="21"/>
      <c r="AR184" s="21"/>
      <c r="AS184" s="21"/>
      <c r="AT184" s="204"/>
      <c r="AU184" s="21"/>
      <c r="AV184" s="204"/>
      <c r="AW184" s="23"/>
      <c r="AX184" s="21"/>
      <c r="AY184" s="21"/>
      <c r="AZ184" s="21"/>
      <c r="BA184" s="21"/>
      <c r="BB184" s="21"/>
      <c r="BC184" s="21"/>
      <c r="BD184" s="204"/>
      <c r="BE184" s="21"/>
      <c r="BF184" s="21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52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3"/>
      <c r="AJ185" s="20"/>
      <c r="AK185" s="21"/>
      <c r="AL185" s="204"/>
      <c r="AM185" s="23"/>
      <c r="AN185" s="20"/>
      <c r="AO185" s="21"/>
      <c r="AP185" s="21"/>
      <c r="AQ185" s="21"/>
      <c r="AR185" s="21"/>
      <c r="AS185" s="21"/>
      <c r="AT185" s="204"/>
      <c r="AU185" s="23"/>
      <c r="AV185" s="204"/>
      <c r="AW185" s="23"/>
      <c r="AX185" s="21"/>
      <c r="AY185" s="21"/>
      <c r="AZ185" s="21"/>
      <c r="BA185" s="21"/>
      <c r="BB185" s="21"/>
      <c r="BC185" s="21"/>
      <c r="BD185" s="204"/>
      <c r="BE185" s="23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5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0"/>
      <c r="AK186" s="21"/>
      <c r="AL186" s="204"/>
      <c r="AM186" s="23"/>
      <c r="AN186" s="20"/>
      <c r="AO186" s="21"/>
      <c r="AP186" s="21"/>
      <c r="AQ186" s="21"/>
      <c r="AR186" s="21"/>
      <c r="AS186" s="21"/>
      <c r="AT186" s="204"/>
      <c r="AU186" s="23"/>
      <c r="AV186" s="204"/>
      <c r="AW186" s="23"/>
      <c r="AX186" s="21"/>
      <c r="AY186" s="21"/>
      <c r="AZ186" s="21"/>
      <c r="BA186" s="21"/>
      <c r="BB186" s="21"/>
      <c r="BC186" s="21"/>
      <c r="BD186" s="204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5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3"/>
      <c r="AJ187" s="20"/>
      <c r="AK187" s="21"/>
      <c r="AL187" s="204"/>
      <c r="AM187" s="23"/>
      <c r="AN187" s="20"/>
      <c r="AO187" s="21"/>
      <c r="AP187" s="21"/>
      <c r="AQ187" s="21"/>
      <c r="AR187" s="21"/>
      <c r="AS187" s="21"/>
      <c r="AT187" s="204"/>
      <c r="AU187" s="23"/>
      <c r="AV187" s="204"/>
      <c r="AW187" s="23"/>
      <c r="AX187" s="21"/>
      <c r="AY187" s="21"/>
      <c r="AZ187" s="21"/>
      <c r="BA187" s="21"/>
      <c r="BB187" s="21"/>
      <c r="BC187" s="21"/>
      <c r="BD187" s="204"/>
      <c r="BE187" s="23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0"/>
      <c r="AK188" s="21"/>
      <c r="AL188" s="204"/>
      <c r="AM188" s="23"/>
      <c r="AN188" s="20"/>
      <c r="AO188" s="21"/>
      <c r="AP188" s="21"/>
      <c r="AQ188" s="21"/>
      <c r="AR188" s="21"/>
      <c r="AS188" s="21"/>
      <c r="AT188" s="204"/>
      <c r="AU188" s="23"/>
      <c r="AV188" s="204"/>
      <c r="AW188" s="23"/>
      <c r="AX188" s="21"/>
      <c r="AY188" s="21"/>
      <c r="AZ188" s="21"/>
      <c r="BA188" s="21"/>
      <c r="BB188" s="21"/>
      <c r="BC188" s="21"/>
      <c r="BD188" s="204"/>
      <c r="BE188" s="23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349.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0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3"/>
      <c r="AK189" s="21"/>
      <c r="AL189" s="204"/>
      <c r="AM189" s="20"/>
      <c r="AN189" s="20"/>
      <c r="AO189" s="21"/>
      <c r="AP189" s="21"/>
      <c r="AQ189" s="21"/>
      <c r="AR189" s="21"/>
      <c r="AS189" s="21"/>
      <c r="AT189" s="204"/>
      <c r="AU189" s="23"/>
      <c r="AV189" s="204"/>
      <c r="AW189" s="20"/>
      <c r="AX189" s="21"/>
      <c r="AY189" s="21"/>
      <c r="AZ189" s="21"/>
      <c r="BA189" s="21"/>
      <c r="BB189" s="21"/>
      <c r="BC189" s="21"/>
      <c r="BD189" s="204"/>
      <c r="BE189" s="23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237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3"/>
      <c r="R190" s="23"/>
      <c r="S190" s="20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04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409.6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0"/>
      <c r="BC191" s="20"/>
      <c r="BD191" s="204"/>
      <c r="BE191" s="23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80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04"/>
      <c r="BE192" s="21"/>
      <c r="BF192" s="21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80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04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80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04"/>
      <c r="BE194" s="21"/>
      <c r="BF194" s="20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80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04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409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04"/>
      <c r="BE196" s="21"/>
      <c r="BF196" s="21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44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04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336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0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04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2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0"/>
      <c r="BC199" s="20"/>
      <c r="BD199" s="20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2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04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229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04"/>
      <c r="BE201" s="21"/>
      <c r="BF201" s="21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181"/>
      <c r="AM202" s="21"/>
      <c r="AN202" s="21"/>
      <c r="AO202" s="21"/>
      <c r="AP202" s="21"/>
      <c r="AQ202" s="21"/>
      <c r="AR202" s="21"/>
      <c r="AS202" s="21"/>
      <c r="AT202" s="18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04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49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3"/>
      <c r="AK203" s="21"/>
      <c r="AL203" s="204"/>
      <c r="AM203" s="23"/>
      <c r="AN203" s="20"/>
      <c r="AO203" s="21"/>
      <c r="AP203" s="21"/>
      <c r="AQ203" s="21"/>
      <c r="AR203" s="21"/>
      <c r="AS203" s="21"/>
      <c r="AT203" s="204"/>
      <c r="AU203" s="23"/>
      <c r="AV203" s="21"/>
      <c r="AW203" s="21"/>
      <c r="AX203" s="21"/>
      <c r="AY203" s="21"/>
      <c r="AZ203" s="21"/>
      <c r="BA203" s="21"/>
      <c r="BB203" s="21"/>
      <c r="BC203" s="21"/>
      <c r="BD203" s="204"/>
      <c r="BE203" s="21"/>
      <c r="BF203" s="21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249.7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3"/>
      <c r="AK204" s="21"/>
      <c r="AL204" s="204"/>
      <c r="AM204" s="23"/>
      <c r="AN204" s="20"/>
      <c r="AO204" s="21"/>
      <c r="AP204" s="21"/>
      <c r="AQ204" s="21"/>
      <c r="AR204" s="21"/>
      <c r="AS204" s="21"/>
      <c r="AT204" s="204"/>
      <c r="AU204" s="23"/>
      <c r="AV204" s="21"/>
      <c r="AW204" s="21"/>
      <c r="AX204" s="21"/>
      <c r="AY204" s="21"/>
      <c r="AZ204" s="21"/>
      <c r="BA204" s="21"/>
      <c r="BB204" s="21"/>
      <c r="BC204" s="21"/>
      <c r="BD204" s="204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234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4"/>
      <c r="BE205" s="21"/>
      <c r="BF205" s="21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47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04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409.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4"/>
      <c r="BE207" s="21"/>
      <c r="BF207" s="21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52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4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409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4"/>
      <c r="BE209" s="21"/>
      <c r="BF209" s="21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44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4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41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4"/>
      <c r="BE211" s="21"/>
      <c r="BF211" s="20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41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4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01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0"/>
      <c r="BD213" s="204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24.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04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24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4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59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4"/>
      <c r="BE216" s="21"/>
      <c r="BF216" s="21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59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4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409.6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4"/>
      <c r="BE218" s="21"/>
      <c r="BF218" s="21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41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4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37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04"/>
      <c r="BE220" s="21"/>
      <c r="BF220" s="21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74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04"/>
      <c r="BE221" s="182"/>
      <c r="BF221" s="20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9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204"/>
      <c r="BE222" s="21"/>
      <c r="BF222" s="21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9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04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59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4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49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4"/>
      <c r="BE225" s="23"/>
      <c r="BF225" s="23"/>
      <c r="BG225" s="20"/>
      <c r="BH225" s="20"/>
      <c r="BI225" s="23"/>
      <c r="BJ225" s="20"/>
      <c r="BK225" s="23"/>
      <c r="BL225" s="20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27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0"/>
      <c r="AQ226" s="23"/>
      <c r="AR226" s="20"/>
      <c r="AS226" s="21"/>
      <c r="AT226" s="21"/>
      <c r="AU226" s="21"/>
      <c r="AV226" s="21"/>
      <c r="AW226" s="21"/>
      <c r="AX226" s="21"/>
      <c r="AY226" s="21"/>
      <c r="AZ226" s="21"/>
      <c r="BA226" s="21"/>
      <c r="BB226" s="20"/>
      <c r="BC226" s="21"/>
      <c r="BD226" s="204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0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0"/>
      <c r="P227" s="20"/>
      <c r="Q227" s="20"/>
      <c r="R227" s="20"/>
      <c r="S227" s="20"/>
      <c r="T227" s="20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0"/>
      <c r="AQ227" s="23"/>
      <c r="AR227" s="20"/>
      <c r="AS227" s="21"/>
      <c r="AT227" s="21"/>
      <c r="AU227" s="21"/>
      <c r="AV227" s="21"/>
      <c r="AW227" s="21"/>
      <c r="AX227" s="21"/>
      <c r="AY227" s="21"/>
      <c r="AZ227" s="21"/>
      <c r="BA227" s="21"/>
      <c r="BB227" s="20"/>
      <c r="BC227" s="20"/>
      <c r="BD227" s="204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42.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0"/>
      <c r="AQ228" s="23"/>
      <c r="AR228" s="20"/>
      <c r="AS228" s="21"/>
      <c r="AT228" s="21"/>
      <c r="AU228" s="21"/>
      <c r="AV228" s="21"/>
      <c r="AW228" s="21"/>
      <c r="AX228" s="21"/>
      <c r="AY228" s="21"/>
      <c r="AZ228" s="21"/>
      <c r="BA228" s="21"/>
      <c r="BB228" s="20"/>
      <c r="BC228" s="20"/>
      <c r="BD228" s="204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59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04"/>
      <c r="AU229" s="20"/>
      <c r="AV229" s="21"/>
      <c r="AW229" s="21"/>
      <c r="AX229" s="21"/>
      <c r="AY229" s="21"/>
      <c r="AZ229" s="21"/>
      <c r="BA229" s="21"/>
      <c r="BB229" s="21"/>
      <c r="BC229" s="21"/>
      <c r="BD229" s="204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59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31"/>
      <c r="N230" s="20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04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59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32"/>
      <c r="N231" s="20"/>
      <c r="O231" s="20"/>
      <c r="P231" s="20"/>
      <c r="Q231" s="20"/>
      <c r="R231" s="20"/>
      <c r="S231" s="20"/>
      <c r="T231" s="20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04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409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04"/>
      <c r="BE232" s="21"/>
      <c r="BF232" s="21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6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04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409.6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4"/>
      <c r="BE234" s="21"/>
      <c r="BF234" s="21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2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4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09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4"/>
      <c r="BE236" s="21"/>
      <c r="BF236" s="21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09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18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4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89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3"/>
      <c r="AJ238" s="23"/>
      <c r="AK238" s="21"/>
      <c r="AL238" s="204"/>
      <c r="AM238" s="20"/>
      <c r="AN238" s="20"/>
      <c r="AO238" s="21"/>
      <c r="AP238" s="21"/>
      <c r="AQ238" s="21"/>
      <c r="AR238" s="21"/>
      <c r="AS238" s="21"/>
      <c r="AT238" s="204"/>
      <c r="AU238" s="23"/>
      <c r="AV238" s="21"/>
      <c r="AW238" s="21"/>
      <c r="AX238" s="21"/>
      <c r="AY238" s="21"/>
      <c r="AZ238" s="21"/>
      <c r="BA238" s="21"/>
      <c r="BB238" s="21"/>
      <c r="BC238" s="21"/>
      <c r="BD238" s="204"/>
      <c r="BE238" s="21"/>
      <c r="BF238" s="21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89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3"/>
      <c r="AJ239" s="23"/>
      <c r="AK239" s="21"/>
      <c r="AL239" s="204"/>
      <c r="AM239" s="20"/>
      <c r="AN239" s="20"/>
      <c r="AO239" s="21"/>
      <c r="AP239" s="21"/>
      <c r="AQ239" s="21"/>
      <c r="AR239" s="21"/>
      <c r="AS239" s="21"/>
      <c r="AT239" s="204"/>
      <c r="AU239" s="23"/>
      <c r="AV239" s="21"/>
      <c r="AW239" s="21"/>
      <c r="AX239" s="21"/>
      <c r="AY239" s="21"/>
      <c r="AZ239" s="21"/>
      <c r="BA239" s="21"/>
      <c r="BB239" s="21"/>
      <c r="BC239" s="21"/>
      <c r="BD239" s="204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04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4"/>
      <c r="BE240" s="21"/>
      <c r="BF240" s="21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47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4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52.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4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9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4"/>
      <c r="O243" s="20"/>
      <c r="P243" s="20"/>
      <c r="Q243" s="20"/>
      <c r="R243" s="20"/>
      <c r="S243" s="20"/>
      <c r="T243" s="20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4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9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4"/>
      <c r="O244" s="20"/>
      <c r="P244" s="20"/>
      <c r="Q244" s="20"/>
      <c r="R244" s="20"/>
      <c r="S244" s="20"/>
      <c r="T244" s="20"/>
      <c r="U244" s="20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4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409.6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1"/>
      <c r="AJ245" s="21"/>
      <c r="AK245" s="21"/>
      <c r="AL245" s="204"/>
      <c r="AM245" s="21"/>
      <c r="AN245" s="21"/>
      <c r="AO245" s="21"/>
      <c r="AP245" s="21"/>
      <c r="AQ245" s="21"/>
      <c r="AR245" s="21"/>
      <c r="AS245" s="21"/>
      <c r="AT245" s="204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4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9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4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9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4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92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4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9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4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9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04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9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4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4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4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04"/>
      <c r="BE253" s="21"/>
      <c r="BF253" s="20"/>
      <c r="BG253" s="20"/>
      <c r="BH253" s="20"/>
      <c r="BI253" s="23"/>
      <c r="BJ253" s="20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4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0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4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9.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1"/>
      <c r="AJ256" s="21"/>
      <c r="AK256" s="21"/>
      <c r="AL256" s="204"/>
      <c r="AM256" s="21"/>
      <c r="AN256" s="20"/>
      <c r="AO256" s="21"/>
      <c r="AP256" s="21"/>
      <c r="AQ256" s="21"/>
      <c r="AR256" s="21"/>
      <c r="AS256" s="21"/>
      <c r="AT256" s="204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4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4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4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4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4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4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4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4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4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04"/>
      <c r="AM263" s="21"/>
      <c r="AN263" s="20"/>
      <c r="AO263" s="21"/>
      <c r="AP263" s="21"/>
      <c r="AQ263" s="21"/>
      <c r="AR263" s="21"/>
      <c r="AS263" s="21"/>
      <c r="AT263" s="204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4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4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0"/>
      <c r="P265" s="20"/>
      <c r="Q265" s="20"/>
      <c r="R265" s="20"/>
      <c r="S265" s="20"/>
      <c r="T265" s="20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4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4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4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4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4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4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4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4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09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4"/>
      <c r="BE270" s="23"/>
      <c r="BF270" s="23"/>
      <c r="BG270" s="20"/>
      <c r="BH270" s="20"/>
      <c r="BI270" s="23"/>
      <c r="BJ270" s="20"/>
      <c r="BK270" s="23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6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04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1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04"/>
      <c r="BE272" s="2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14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04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409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0"/>
      <c r="AI274" s="23"/>
      <c r="AJ274" s="20"/>
      <c r="AK274" s="21"/>
      <c r="AL274" s="204"/>
      <c r="AM274" s="23"/>
      <c r="AN274" s="20"/>
      <c r="AO274" s="21"/>
      <c r="AP274" s="21"/>
      <c r="AQ274" s="21"/>
      <c r="AR274" s="21"/>
      <c r="AS274" s="21"/>
      <c r="AT274" s="204"/>
      <c r="AU274" s="23"/>
      <c r="AV274" s="21"/>
      <c r="AW274" s="21"/>
      <c r="AX274" s="21"/>
      <c r="AY274" s="21"/>
      <c r="AZ274" s="21"/>
      <c r="BA274" s="21"/>
      <c r="BB274" s="21"/>
      <c r="BC274" s="21"/>
      <c r="BD274" s="204"/>
      <c r="BE274" s="2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26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4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26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04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26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66"/>
      <c r="M277" s="66"/>
      <c r="N277" s="66"/>
      <c r="O277" s="28"/>
      <c r="P277" s="66"/>
      <c r="Q277" s="66"/>
      <c r="R277" s="66"/>
      <c r="S277" s="66"/>
      <c r="T277" s="66"/>
      <c r="U277" s="28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04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26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04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39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04"/>
      <c r="BE279" s="2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4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04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19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0"/>
      <c r="AI281" s="23"/>
      <c r="AJ281" s="23"/>
      <c r="AK281" s="21"/>
      <c r="AL281" s="204"/>
      <c r="AM281" s="20"/>
      <c r="AN281" s="20"/>
      <c r="AO281" s="21"/>
      <c r="AP281" s="21"/>
      <c r="AQ281" s="21"/>
      <c r="AR281" s="21"/>
      <c r="AS281" s="21"/>
      <c r="AT281" s="204"/>
      <c r="AU281" s="23"/>
      <c r="AV281" s="21"/>
      <c r="AW281" s="21"/>
      <c r="AX281" s="21"/>
      <c r="AY281" s="21"/>
      <c r="AZ281" s="21"/>
      <c r="BA281" s="21"/>
      <c r="BB281" s="21"/>
      <c r="BC281" s="21"/>
      <c r="BD281" s="204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409.6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1"/>
      <c r="AJ282" s="21"/>
      <c r="AK282" s="21"/>
      <c r="AL282" s="204"/>
      <c r="AM282" s="21"/>
      <c r="AN282" s="21"/>
      <c r="AO282" s="21"/>
      <c r="AP282" s="21"/>
      <c r="AQ282" s="21"/>
      <c r="AR282" s="21"/>
      <c r="AS282" s="21"/>
      <c r="AT282" s="204"/>
      <c r="AU282" s="21"/>
      <c r="AV282" s="21"/>
      <c r="AW282" s="21"/>
      <c r="AX282" s="21"/>
      <c r="AY282" s="21"/>
      <c r="AZ282" s="21"/>
      <c r="BA282" s="21"/>
      <c r="BB282" s="21"/>
      <c r="BC282" s="21"/>
      <c r="BD282" s="204"/>
      <c r="BE282" s="21"/>
      <c r="BF282" s="21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6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04"/>
      <c r="BE283" s="2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1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4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36.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04"/>
      <c r="BE285" s="23"/>
      <c r="BF285" s="23"/>
      <c r="BG285" s="20"/>
      <c r="BH285" s="20"/>
      <c r="BI285" s="23"/>
      <c r="BJ285" s="20"/>
      <c r="BK285" s="23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49.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4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11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4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14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4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4"/>
      <c r="BE288" s="182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89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0"/>
      <c r="BC289" s="20"/>
      <c r="BD289" s="204"/>
      <c r="BE289" s="2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4.2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04"/>
      <c r="AU290" s="20"/>
      <c r="AV290" s="21"/>
      <c r="AW290" s="21"/>
      <c r="AX290" s="21"/>
      <c r="AY290" s="21"/>
      <c r="AZ290" s="21"/>
      <c r="BA290" s="21"/>
      <c r="BB290" s="21"/>
      <c r="BC290" s="21"/>
      <c r="BD290" s="204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4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3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04"/>
      <c r="AU291" s="20"/>
      <c r="AV291" s="21"/>
      <c r="AW291" s="21"/>
      <c r="AX291" s="21"/>
      <c r="AY291" s="21"/>
      <c r="AZ291" s="21"/>
      <c r="BA291" s="21"/>
      <c r="BB291" s="21"/>
      <c r="BC291" s="21"/>
      <c r="BD291" s="204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64.2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4"/>
      <c r="BE292" s="182"/>
      <c r="BF292" s="23"/>
      <c r="BG292" s="20"/>
      <c r="BH292" s="20"/>
      <c r="BI292" s="23"/>
      <c r="BJ292" s="20"/>
      <c r="BK292" s="21"/>
      <c r="BL292" s="20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4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04"/>
      <c r="AU293" s="20"/>
      <c r="AV293" s="21"/>
      <c r="AW293" s="21"/>
      <c r="AX293" s="21"/>
      <c r="AY293" s="21"/>
      <c r="AZ293" s="21"/>
      <c r="BA293" s="21"/>
      <c r="BB293" s="21"/>
      <c r="BC293" s="21"/>
      <c r="BD293" s="204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4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4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31.7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0"/>
      <c r="BC295" s="20"/>
      <c r="BD295" s="20"/>
      <c r="BE295" s="182"/>
      <c r="BF295" s="23"/>
      <c r="BG295" s="20"/>
      <c r="BH295" s="20"/>
      <c r="BI295" s="29"/>
      <c r="BJ295" s="20"/>
      <c r="BK295" s="29"/>
      <c r="BL295" s="20"/>
      <c r="BM295" s="20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31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4"/>
      <c r="BE296" s="182"/>
      <c r="BF296" s="23"/>
      <c r="BG296" s="20"/>
      <c r="BH296" s="20"/>
      <c r="BI296" s="29"/>
      <c r="BJ296" s="20"/>
      <c r="BK296" s="29"/>
      <c r="BL296" s="20"/>
      <c r="BM296" s="20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82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0"/>
      <c r="BC297" s="20"/>
      <c r="BD297" s="204"/>
      <c r="BE297" s="2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82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0"/>
      <c r="BC298" s="20"/>
      <c r="BD298" s="204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77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0"/>
      <c r="BC299" s="20"/>
      <c r="BD299" s="204"/>
      <c r="BE299" s="23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77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4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77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3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4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67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0"/>
      <c r="BC302" s="20"/>
      <c r="BD302" s="204"/>
      <c r="BE302" s="2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67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4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67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4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408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0"/>
      <c r="AJ305" s="20"/>
      <c r="AK305" s="21"/>
      <c r="AL305" s="204"/>
      <c r="AM305" s="20"/>
      <c r="AN305" s="20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4"/>
      <c r="BE305" s="23"/>
      <c r="BF305" s="20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38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181"/>
      <c r="AE306" s="21"/>
      <c r="AF306" s="21"/>
      <c r="AG306" s="21"/>
      <c r="AH306" s="20"/>
      <c r="AI306" s="20"/>
      <c r="AJ306" s="20"/>
      <c r="AK306" s="21"/>
      <c r="AL306" s="204"/>
      <c r="AM306" s="20"/>
      <c r="AN306" s="20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4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53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0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181"/>
      <c r="AE307" s="21"/>
      <c r="AF307" s="21"/>
      <c r="AG307" s="21"/>
      <c r="AH307" s="20"/>
      <c r="AI307" s="20"/>
      <c r="AJ307" s="20"/>
      <c r="AK307" s="21"/>
      <c r="AL307" s="204"/>
      <c r="AM307" s="20"/>
      <c r="AN307" s="20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04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408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4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18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4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408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4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04"/>
      <c r="AE309" s="23"/>
      <c r="AF309" s="23"/>
      <c r="AG309" s="23"/>
      <c r="AH309" s="20"/>
      <c r="AI309" s="21"/>
      <c r="AJ309" s="21"/>
      <c r="AK309" s="21"/>
      <c r="AL309" s="204"/>
      <c r="AM309" s="20"/>
      <c r="AN309" s="20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4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408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0"/>
      <c r="BC310" s="20"/>
      <c r="BD310" s="204"/>
      <c r="BE310" s="2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59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4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59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4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41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4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408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04"/>
      <c r="AE314" s="23"/>
      <c r="AF314" s="23"/>
      <c r="AG314" s="23"/>
      <c r="AH314" s="23"/>
      <c r="AI314" s="21"/>
      <c r="AJ314" s="21"/>
      <c r="AK314" s="21"/>
      <c r="AL314" s="204"/>
      <c r="AM314" s="20"/>
      <c r="AN314" s="20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4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63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4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04"/>
      <c r="AE315" s="23"/>
      <c r="AF315" s="23"/>
      <c r="AG315" s="23"/>
      <c r="AH315" s="23"/>
      <c r="AI315" s="21"/>
      <c r="AJ315" s="21"/>
      <c r="AK315" s="21"/>
      <c r="AL315" s="204"/>
      <c r="AM315" s="20"/>
      <c r="AN315" s="20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4"/>
      <c r="BE315" s="20"/>
      <c r="BF315" s="20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9.6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3"/>
      <c r="AJ316" s="23"/>
      <c r="AK316" s="21"/>
      <c r="AL316" s="204"/>
      <c r="AM316" s="23"/>
      <c r="AN316" s="23"/>
      <c r="AO316" s="21"/>
      <c r="AP316" s="21"/>
      <c r="AQ316" s="21"/>
      <c r="AR316" s="21"/>
      <c r="AS316" s="21"/>
      <c r="AT316" s="204"/>
      <c r="AU316" s="23"/>
      <c r="AV316" s="21"/>
      <c r="AW316" s="21"/>
      <c r="AX316" s="21"/>
      <c r="AY316" s="21"/>
      <c r="AZ316" s="21"/>
      <c r="BA316" s="21"/>
      <c r="BB316" s="21"/>
      <c r="BC316" s="21"/>
      <c r="BD316" s="204"/>
      <c r="BE316" s="20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3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4"/>
      <c r="BE317" s="20"/>
      <c r="BF317" s="20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3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4"/>
      <c r="BE318" s="20"/>
      <c r="BF318" s="20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3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4"/>
      <c r="BE319" s="20"/>
      <c r="BF319" s="20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3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04"/>
      <c r="BE320" s="20"/>
      <c r="BF320" s="20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54.2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04"/>
      <c r="BE321" s="2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19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04"/>
      <c r="BE322" s="20"/>
      <c r="BF322" s="20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31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04"/>
      <c r="BE323" s="2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49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4"/>
      <c r="BE324" s="2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5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3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4"/>
      <c r="BE325" s="23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71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4"/>
      <c r="BE326" s="20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9.6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4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69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1"/>
      <c r="BC328" s="21"/>
      <c r="BD328" s="204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34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1"/>
      <c r="BC329" s="21"/>
      <c r="BD329" s="204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82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1"/>
      <c r="BC330" s="21"/>
      <c r="BD330" s="204"/>
      <c r="BE330" s="204"/>
      <c r="BF330" s="20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57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0"/>
      <c r="BD331" s="204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4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0"/>
      <c r="BD332" s="204"/>
      <c r="BE332" s="204"/>
      <c r="BF332" s="20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5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1"/>
      <c r="BC333" s="21"/>
      <c r="BD333" s="204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6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1"/>
      <c r="BC334" s="21"/>
      <c r="BD334" s="204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54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1"/>
      <c r="BC335" s="21"/>
      <c r="BD335" s="204"/>
      <c r="BE335" s="23"/>
      <c r="BF335" s="20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66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1"/>
      <c r="BC336" s="21"/>
      <c r="BD336" s="204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81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0"/>
      <c r="T337" s="20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1"/>
      <c r="BC337" s="21"/>
      <c r="BD337" s="204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71" customFormat="1" ht="197.25" customHeight="1" x14ac:dyDescent="0.25">
      <c r="A338" s="17"/>
      <c r="B338" s="18"/>
      <c r="C338" s="18"/>
      <c r="D338" s="19"/>
      <c r="E338" s="19"/>
      <c r="F338" s="66"/>
      <c r="G338" s="18"/>
      <c r="H338" s="18"/>
      <c r="I338" s="18"/>
      <c r="J338" s="18"/>
      <c r="K338" s="18"/>
      <c r="L338" s="66"/>
      <c r="M338" s="66"/>
      <c r="N338" s="66"/>
      <c r="O338" s="19"/>
      <c r="P338" s="19"/>
      <c r="Q338" s="19"/>
      <c r="R338" s="19"/>
      <c r="S338" s="19"/>
      <c r="T338" s="19"/>
      <c r="U338" s="19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7"/>
      <c r="AH338" s="27"/>
      <c r="AI338" s="27"/>
      <c r="AJ338" s="27"/>
      <c r="AK338" s="27"/>
      <c r="AL338" s="27"/>
      <c r="AM338" s="27"/>
      <c r="AN338" s="27"/>
      <c r="AO338" s="27"/>
      <c r="AP338" s="27"/>
      <c r="AQ338" s="27"/>
      <c r="AR338" s="27"/>
      <c r="AS338" s="27"/>
      <c r="AT338" s="27"/>
      <c r="AU338" s="27"/>
      <c r="AV338" s="27"/>
      <c r="AW338" s="27"/>
      <c r="AX338" s="27"/>
      <c r="AY338" s="27"/>
      <c r="AZ338" s="27"/>
      <c r="BA338" s="27"/>
      <c r="BB338" s="27"/>
      <c r="BC338" s="27"/>
      <c r="BD338" s="183"/>
      <c r="BE338" s="183"/>
      <c r="BF338" s="66"/>
      <c r="BG338" s="66"/>
      <c r="BH338" s="66"/>
      <c r="BI338" s="28"/>
      <c r="BJ338" s="66"/>
      <c r="BK338" s="66"/>
      <c r="BL338" s="28"/>
      <c r="BM338" s="27"/>
      <c r="BN338" s="27"/>
      <c r="BO338" s="17"/>
      <c r="BP338" s="27"/>
      <c r="BQ338" s="27"/>
      <c r="BR338" s="28"/>
      <c r="BS338" s="28"/>
      <c r="BT338" s="17"/>
      <c r="BU338" s="70"/>
    </row>
    <row r="339" spans="1:73" s="22" customFormat="1" ht="136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3"/>
      <c r="R339" s="23"/>
      <c r="S339" s="23"/>
      <c r="T339" s="23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4"/>
      <c r="BE339" s="204"/>
      <c r="BF339" s="20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43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3"/>
      <c r="R340" s="23"/>
      <c r="S340" s="23"/>
      <c r="T340" s="23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4"/>
      <c r="BE340" s="20"/>
      <c r="BF340" s="20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43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3"/>
      <c r="R341" s="23"/>
      <c r="S341" s="23"/>
      <c r="T341" s="23"/>
      <c r="U341" s="20"/>
      <c r="V341" s="21"/>
      <c r="W341" s="21"/>
      <c r="X341" s="21"/>
      <c r="Y341" s="21"/>
      <c r="Z341" s="21"/>
      <c r="AA341" s="21"/>
      <c r="AB341" s="21"/>
      <c r="AC341" s="21"/>
      <c r="AD341" s="18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1"/>
      <c r="BC341" s="21"/>
      <c r="BD341" s="204"/>
      <c r="BE341" s="204"/>
      <c r="BF341" s="20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79.2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4"/>
      <c r="O342" s="28"/>
      <c r="P342" s="18"/>
      <c r="Q342" s="28"/>
      <c r="R342" s="28"/>
      <c r="S342" s="28"/>
      <c r="T342" s="28"/>
      <c r="U342" s="28"/>
      <c r="V342" s="21"/>
      <c r="W342" s="21"/>
      <c r="X342" s="21"/>
      <c r="Y342" s="21"/>
      <c r="Z342" s="21"/>
      <c r="AA342" s="21"/>
      <c r="AB342" s="21"/>
      <c r="AC342" s="21"/>
      <c r="AD342" s="181"/>
      <c r="AE342" s="21"/>
      <c r="AF342" s="21"/>
      <c r="AG342" s="21"/>
      <c r="AH342" s="20"/>
      <c r="AI342" s="29"/>
      <c r="AJ342" s="29"/>
      <c r="AK342" s="21"/>
      <c r="AL342" s="204"/>
      <c r="AM342" s="29"/>
      <c r="AN342" s="29"/>
      <c r="AO342" s="21"/>
      <c r="AP342" s="21"/>
      <c r="AQ342" s="21"/>
      <c r="AR342" s="21"/>
      <c r="AS342" s="21"/>
      <c r="AT342" s="204"/>
      <c r="AU342" s="29"/>
      <c r="AV342" s="204"/>
      <c r="AW342" s="29"/>
      <c r="AX342" s="21"/>
      <c r="AY342" s="21"/>
      <c r="AZ342" s="21"/>
      <c r="BA342" s="21"/>
      <c r="BB342" s="20"/>
      <c r="BC342" s="23"/>
      <c r="BD342" s="204"/>
      <c r="BE342" s="29"/>
      <c r="BF342" s="29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64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4"/>
      <c r="BE343" s="204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49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4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46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9"/>
      <c r="BD345" s="29"/>
      <c r="BE345" s="29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0"/>
      <c r="AE346" s="23"/>
      <c r="AF346" s="23"/>
      <c r="AG346" s="23"/>
      <c r="AH346" s="23"/>
      <c r="AI346" s="29"/>
      <c r="AJ346" s="29"/>
      <c r="AK346" s="21"/>
      <c r="AL346" s="204"/>
      <c r="AM346" s="23"/>
      <c r="AN346" s="23"/>
      <c r="AO346" s="21"/>
      <c r="AP346" s="21"/>
      <c r="AQ346" s="21"/>
      <c r="AR346" s="21"/>
      <c r="AS346" s="21"/>
      <c r="AT346" s="204"/>
      <c r="AU346" s="23"/>
      <c r="AV346" s="204"/>
      <c r="AW346" s="23"/>
      <c r="AX346" s="21"/>
      <c r="AY346" s="21"/>
      <c r="AZ346" s="21"/>
      <c r="BA346" s="21"/>
      <c r="BB346" s="20"/>
      <c r="BC346" s="23"/>
      <c r="BD346" s="204"/>
      <c r="BE346" s="23"/>
      <c r="BF346" s="23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23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181"/>
      <c r="AE347" s="21"/>
      <c r="AF347" s="21"/>
      <c r="AG347" s="21"/>
      <c r="AH347" s="20"/>
      <c r="AI347" s="29"/>
      <c r="AJ347" s="29"/>
      <c r="AK347" s="21"/>
      <c r="AL347" s="204"/>
      <c r="AM347" s="29"/>
      <c r="AN347" s="29"/>
      <c r="AO347" s="21"/>
      <c r="AP347" s="21"/>
      <c r="AQ347" s="21"/>
      <c r="AR347" s="21"/>
      <c r="AS347" s="21"/>
      <c r="AT347" s="204"/>
      <c r="AU347" s="29"/>
      <c r="AV347" s="204"/>
      <c r="AW347" s="29"/>
      <c r="AX347" s="21"/>
      <c r="AY347" s="21"/>
      <c r="AZ347" s="21"/>
      <c r="BA347" s="21"/>
      <c r="BB347" s="20"/>
      <c r="BC347" s="23"/>
      <c r="BD347" s="204"/>
      <c r="BE347" s="23"/>
      <c r="BF347" s="23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23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4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181"/>
      <c r="AE348" s="21"/>
      <c r="AF348" s="21"/>
      <c r="AG348" s="21"/>
      <c r="AH348" s="20"/>
      <c r="AI348" s="29"/>
      <c r="AJ348" s="29"/>
      <c r="AK348" s="21"/>
      <c r="AL348" s="204"/>
      <c r="AM348" s="29"/>
      <c r="AN348" s="29"/>
      <c r="AO348" s="21"/>
      <c r="AP348" s="21"/>
      <c r="AQ348" s="21"/>
      <c r="AR348" s="21"/>
      <c r="AS348" s="21"/>
      <c r="AT348" s="204"/>
      <c r="AU348" s="29"/>
      <c r="AV348" s="204"/>
      <c r="AW348" s="29"/>
      <c r="AX348" s="21"/>
      <c r="AY348" s="21"/>
      <c r="AZ348" s="21"/>
      <c r="BA348" s="21"/>
      <c r="BB348" s="20"/>
      <c r="BC348" s="23"/>
      <c r="BD348" s="204"/>
      <c r="BE348" s="29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408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181"/>
      <c r="AE349" s="21"/>
      <c r="AF349" s="21"/>
      <c r="AG349" s="21"/>
      <c r="AH349" s="20"/>
      <c r="AI349" s="29"/>
      <c r="AJ349" s="29"/>
      <c r="AK349" s="21"/>
      <c r="AL349" s="204"/>
      <c r="AM349" s="29"/>
      <c r="AN349" s="29"/>
      <c r="AO349" s="21"/>
      <c r="AP349" s="21"/>
      <c r="AQ349" s="21"/>
      <c r="AR349" s="21"/>
      <c r="AS349" s="21"/>
      <c r="AT349" s="204"/>
      <c r="AU349" s="29"/>
      <c r="AV349" s="204"/>
      <c r="AW349" s="29"/>
      <c r="AX349" s="21"/>
      <c r="AY349" s="21"/>
      <c r="AZ349" s="21"/>
      <c r="BA349" s="21"/>
      <c r="BB349" s="20"/>
      <c r="BC349" s="23"/>
      <c r="BD349" s="204"/>
      <c r="BE349" s="23"/>
      <c r="BF349" s="23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86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181"/>
      <c r="AE350" s="21"/>
      <c r="AF350" s="21"/>
      <c r="AG350" s="21"/>
      <c r="AH350" s="20"/>
      <c r="AI350" s="29"/>
      <c r="AJ350" s="29"/>
      <c r="AK350" s="21"/>
      <c r="AL350" s="204"/>
      <c r="AM350" s="29"/>
      <c r="AN350" s="29"/>
      <c r="AO350" s="21"/>
      <c r="AP350" s="21"/>
      <c r="AQ350" s="21"/>
      <c r="AR350" s="21"/>
      <c r="AS350" s="21"/>
      <c r="AT350" s="204"/>
      <c r="AU350" s="29"/>
      <c r="AV350" s="204"/>
      <c r="AW350" s="29"/>
      <c r="AX350" s="21"/>
      <c r="AY350" s="21"/>
      <c r="AZ350" s="21"/>
      <c r="BA350" s="21"/>
      <c r="BB350" s="20"/>
      <c r="BC350" s="23"/>
      <c r="BD350" s="204"/>
      <c r="BE350" s="29"/>
      <c r="BF350" s="29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9.6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4"/>
      <c r="O351" s="28"/>
      <c r="P351" s="18"/>
      <c r="Q351" s="28"/>
      <c r="R351" s="28"/>
      <c r="S351" s="28"/>
      <c r="T351" s="28"/>
      <c r="U351" s="28"/>
      <c r="V351" s="21"/>
      <c r="W351" s="21"/>
      <c r="X351" s="21"/>
      <c r="Y351" s="21"/>
      <c r="Z351" s="21"/>
      <c r="AA351" s="21"/>
      <c r="AB351" s="21"/>
      <c r="AC351" s="21"/>
      <c r="AD351" s="181"/>
      <c r="AE351" s="21"/>
      <c r="AF351" s="21"/>
      <c r="AG351" s="21"/>
      <c r="AH351" s="20"/>
      <c r="AI351" s="29"/>
      <c r="AJ351" s="29"/>
      <c r="AK351" s="21"/>
      <c r="AL351" s="204"/>
      <c r="AM351" s="29"/>
      <c r="AN351" s="29"/>
      <c r="AO351" s="21"/>
      <c r="AP351" s="21"/>
      <c r="AQ351" s="21"/>
      <c r="AR351" s="21"/>
      <c r="AS351" s="21"/>
      <c r="AT351" s="204"/>
      <c r="AU351" s="29"/>
      <c r="AV351" s="204"/>
      <c r="AW351" s="29"/>
      <c r="AX351" s="21"/>
      <c r="AY351" s="21"/>
      <c r="AZ351" s="21"/>
      <c r="BA351" s="21"/>
      <c r="BB351" s="20"/>
      <c r="BC351" s="23"/>
      <c r="BD351" s="204"/>
      <c r="BE351" s="29"/>
      <c r="BF351" s="29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16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4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181"/>
      <c r="AE352" s="21"/>
      <c r="AF352" s="21"/>
      <c r="AG352" s="21"/>
      <c r="AH352" s="20"/>
      <c r="AI352" s="29"/>
      <c r="AJ352" s="29"/>
      <c r="AK352" s="21"/>
      <c r="AL352" s="204"/>
      <c r="AM352" s="29"/>
      <c r="AN352" s="29"/>
      <c r="AO352" s="21"/>
      <c r="AP352" s="21"/>
      <c r="AQ352" s="21"/>
      <c r="AR352" s="21"/>
      <c r="AS352" s="21"/>
      <c r="AT352" s="204"/>
      <c r="AU352" s="29"/>
      <c r="AV352" s="204"/>
      <c r="AW352" s="29"/>
      <c r="AX352" s="21"/>
      <c r="AY352" s="21"/>
      <c r="AZ352" s="21"/>
      <c r="BA352" s="21"/>
      <c r="BB352" s="20"/>
      <c r="BC352" s="23"/>
      <c r="BD352" s="204"/>
      <c r="BE352" s="29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54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04"/>
      <c r="AE353" s="29"/>
      <c r="AF353" s="29"/>
      <c r="AG353" s="29"/>
      <c r="AH353" s="29"/>
      <c r="AI353" s="21"/>
      <c r="AJ353" s="21"/>
      <c r="AK353" s="21"/>
      <c r="AL353" s="204"/>
      <c r="AM353" s="29"/>
      <c r="AN353" s="29"/>
      <c r="AO353" s="21"/>
      <c r="AP353" s="21"/>
      <c r="AQ353" s="21"/>
      <c r="AR353" s="21"/>
      <c r="AS353" s="21"/>
      <c r="AT353" s="204"/>
      <c r="AU353" s="29"/>
      <c r="AV353" s="204"/>
      <c r="AW353" s="29"/>
      <c r="AX353" s="21"/>
      <c r="AY353" s="21"/>
      <c r="AZ353" s="21"/>
      <c r="BA353" s="21"/>
      <c r="BB353" s="20"/>
      <c r="BC353" s="23"/>
      <c r="BD353" s="204"/>
      <c r="BE353" s="23"/>
      <c r="BF353" s="23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47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4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04"/>
      <c r="AE354" s="29"/>
      <c r="AF354" s="29"/>
      <c r="AG354" s="29"/>
      <c r="AH354" s="29"/>
      <c r="AI354" s="21"/>
      <c r="AJ354" s="21"/>
      <c r="AK354" s="21"/>
      <c r="AL354" s="204"/>
      <c r="AM354" s="29"/>
      <c r="AN354" s="29"/>
      <c r="AO354" s="21"/>
      <c r="AP354" s="21"/>
      <c r="AQ354" s="21"/>
      <c r="AR354" s="21"/>
      <c r="AS354" s="21"/>
      <c r="AT354" s="204"/>
      <c r="AU354" s="29"/>
      <c r="AV354" s="204"/>
      <c r="AW354" s="29"/>
      <c r="AX354" s="21"/>
      <c r="AY354" s="21"/>
      <c r="AZ354" s="21"/>
      <c r="BA354" s="21"/>
      <c r="BB354" s="20"/>
      <c r="BC354" s="23"/>
      <c r="BD354" s="204"/>
      <c r="BE354" s="29"/>
      <c r="BF354" s="29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44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04"/>
      <c r="AE355" s="63"/>
      <c r="AF355" s="63"/>
      <c r="AG355" s="63"/>
      <c r="AH355" s="63"/>
      <c r="AI355" s="21"/>
      <c r="AJ355" s="21"/>
      <c r="AK355" s="21"/>
      <c r="AL355" s="204"/>
      <c r="AM355" s="63"/>
      <c r="AN355" s="63"/>
      <c r="AO355" s="21"/>
      <c r="AP355" s="21"/>
      <c r="AQ355" s="21"/>
      <c r="AR355" s="21"/>
      <c r="AS355" s="21"/>
      <c r="AT355" s="204"/>
      <c r="AU355" s="29"/>
      <c r="AV355" s="204"/>
      <c r="AW355" s="23"/>
      <c r="AX355" s="21"/>
      <c r="AY355" s="21"/>
      <c r="AZ355" s="21"/>
      <c r="BA355" s="21"/>
      <c r="BB355" s="20"/>
      <c r="BC355" s="23"/>
      <c r="BD355" s="204"/>
      <c r="BE355" s="23"/>
      <c r="BF355" s="23"/>
      <c r="BG355" s="21"/>
      <c r="BH355" s="20"/>
      <c r="BI355" s="23"/>
      <c r="BJ355" s="20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44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0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04"/>
      <c r="AE356" s="63"/>
      <c r="AF356" s="63"/>
      <c r="AG356" s="63"/>
      <c r="AH356" s="63"/>
      <c r="AI356" s="21"/>
      <c r="AJ356" s="21"/>
      <c r="AK356" s="21"/>
      <c r="AL356" s="204"/>
      <c r="AM356" s="63"/>
      <c r="AN356" s="63"/>
      <c r="AO356" s="21"/>
      <c r="AP356" s="21"/>
      <c r="AQ356" s="21"/>
      <c r="AR356" s="21"/>
      <c r="AS356" s="21"/>
      <c r="AT356" s="204"/>
      <c r="AU356" s="29"/>
      <c r="AV356" s="204"/>
      <c r="AW356" s="23"/>
      <c r="AX356" s="21"/>
      <c r="AY356" s="21"/>
      <c r="AZ356" s="21"/>
      <c r="BA356" s="21"/>
      <c r="BB356" s="20"/>
      <c r="BC356" s="23"/>
      <c r="BD356" s="204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244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04"/>
      <c r="AE357" s="63"/>
      <c r="AF357" s="63"/>
      <c r="AG357" s="63"/>
      <c r="AH357" s="63"/>
      <c r="AI357" s="21"/>
      <c r="AJ357" s="21"/>
      <c r="AK357" s="21"/>
      <c r="AL357" s="204"/>
      <c r="AM357" s="63"/>
      <c r="AN357" s="63"/>
      <c r="AO357" s="21"/>
      <c r="AP357" s="21"/>
      <c r="AQ357" s="21"/>
      <c r="AR357" s="21"/>
      <c r="AS357" s="21"/>
      <c r="AT357" s="204"/>
      <c r="AU357" s="29"/>
      <c r="AV357" s="204"/>
      <c r="AW357" s="23"/>
      <c r="AX357" s="21"/>
      <c r="AY357" s="21"/>
      <c r="AZ357" s="21"/>
      <c r="BA357" s="21"/>
      <c r="BB357" s="20"/>
      <c r="BC357" s="23"/>
      <c r="BD357" s="204"/>
      <c r="BE357" s="23"/>
      <c r="BF357" s="23"/>
      <c r="BG357" s="21"/>
      <c r="BH357" s="20"/>
      <c r="BI357" s="23"/>
      <c r="BJ357" s="23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4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04"/>
      <c r="AE358" s="63"/>
      <c r="AF358" s="63"/>
      <c r="AG358" s="63"/>
      <c r="AH358" s="63"/>
      <c r="AI358" s="21"/>
      <c r="AJ358" s="21"/>
      <c r="AK358" s="21"/>
      <c r="AL358" s="204"/>
      <c r="AM358" s="63"/>
      <c r="AN358" s="63"/>
      <c r="AO358" s="21"/>
      <c r="AP358" s="21"/>
      <c r="AQ358" s="21"/>
      <c r="AR358" s="21"/>
      <c r="AS358" s="21"/>
      <c r="AT358" s="204"/>
      <c r="AU358" s="29"/>
      <c r="AV358" s="204"/>
      <c r="AW358" s="23"/>
      <c r="AX358" s="21"/>
      <c r="AY358" s="21"/>
      <c r="AZ358" s="21"/>
      <c r="BA358" s="21"/>
      <c r="BB358" s="20"/>
      <c r="BC358" s="23"/>
      <c r="BD358" s="204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8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0"/>
      <c r="R359" s="20"/>
      <c r="S359" s="20"/>
      <c r="T359" s="20"/>
      <c r="U359" s="23"/>
      <c r="V359" s="21"/>
      <c r="W359" s="21"/>
      <c r="X359" s="21"/>
      <c r="Y359" s="21"/>
      <c r="Z359" s="21"/>
      <c r="AA359" s="21"/>
      <c r="AB359" s="21"/>
      <c r="AC359" s="21"/>
      <c r="AD359" s="204"/>
      <c r="AE359" s="63"/>
      <c r="AF359" s="63"/>
      <c r="AG359" s="63"/>
      <c r="AH359" s="63"/>
      <c r="AI359" s="21"/>
      <c r="AJ359" s="21"/>
      <c r="AK359" s="21"/>
      <c r="AL359" s="204"/>
      <c r="AM359" s="63"/>
      <c r="AN359" s="63"/>
      <c r="AO359" s="21"/>
      <c r="AP359" s="21"/>
      <c r="AQ359" s="21"/>
      <c r="AR359" s="21"/>
      <c r="AS359" s="21"/>
      <c r="AT359" s="204"/>
      <c r="AU359" s="29"/>
      <c r="AV359" s="204"/>
      <c r="AW359" s="23"/>
      <c r="AX359" s="21"/>
      <c r="AY359" s="21"/>
      <c r="AZ359" s="21"/>
      <c r="BA359" s="21"/>
      <c r="BB359" s="20"/>
      <c r="BC359" s="23"/>
      <c r="BD359" s="204"/>
      <c r="BE359" s="23"/>
      <c r="BF359" s="20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46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04"/>
      <c r="AE360" s="63"/>
      <c r="AF360" s="63"/>
      <c r="AG360" s="63"/>
      <c r="AH360" s="63"/>
      <c r="AI360" s="21"/>
      <c r="AJ360" s="21"/>
      <c r="AK360" s="21"/>
      <c r="AL360" s="204"/>
      <c r="AM360" s="63"/>
      <c r="AN360" s="63"/>
      <c r="AO360" s="21"/>
      <c r="AP360" s="21"/>
      <c r="AQ360" s="21"/>
      <c r="AR360" s="21"/>
      <c r="AS360" s="21"/>
      <c r="AT360" s="204"/>
      <c r="AU360" s="29"/>
      <c r="AV360" s="204"/>
      <c r="AW360" s="23"/>
      <c r="AX360" s="21"/>
      <c r="AY360" s="21"/>
      <c r="AZ360" s="21"/>
      <c r="BA360" s="21"/>
      <c r="BB360" s="20"/>
      <c r="BC360" s="23"/>
      <c r="BD360" s="204"/>
      <c r="BE360" s="23"/>
      <c r="BF360" s="20"/>
      <c r="BG360" s="21"/>
      <c r="BH360" s="20"/>
      <c r="BI360" s="23"/>
      <c r="BJ360" s="23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58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04"/>
      <c r="AE361" s="63"/>
      <c r="AF361" s="63"/>
      <c r="AG361" s="63"/>
      <c r="AH361" s="20"/>
      <c r="AI361" s="21"/>
      <c r="AJ361" s="21"/>
      <c r="AK361" s="21"/>
      <c r="AL361" s="204"/>
      <c r="AM361" s="63"/>
      <c r="AN361" s="20"/>
      <c r="AO361" s="21"/>
      <c r="AP361" s="21"/>
      <c r="AQ361" s="21"/>
      <c r="AR361" s="21"/>
      <c r="AS361" s="21"/>
      <c r="AT361" s="204"/>
      <c r="AU361" s="23"/>
      <c r="AV361" s="204"/>
      <c r="AW361" s="23"/>
      <c r="AX361" s="21"/>
      <c r="AY361" s="21"/>
      <c r="AZ361" s="21"/>
      <c r="BA361" s="21"/>
      <c r="BB361" s="20"/>
      <c r="BC361" s="23"/>
      <c r="BD361" s="204"/>
      <c r="BE361" s="23"/>
      <c r="BF361" s="20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01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4"/>
      <c r="O362" s="29"/>
      <c r="P362" s="29"/>
      <c r="Q362" s="29"/>
      <c r="R362" s="29"/>
      <c r="S362" s="29"/>
      <c r="T362" s="29"/>
      <c r="U362" s="29"/>
      <c r="V362" s="21"/>
      <c r="W362" s="21"/>
      <c r="X362" s="21"/>
      <c r="Y362" s="21"/>
      <c r="Z362" s="21"/>
      <c r="AA362" s="21"/>
      <c r="AB362" s="21"/>
      <c r="AC362" s="21"/>
      <c r="AD362" s="204"/>
      <c r="AE362" s="63"/>
      <c r="AF362" s="63"/>
      <c r="AG362" s="63"/>
      <c r="AH362" s="20"/>
      <c r="AI362" s="21"/>
      <c r="AJ362" s="21"/>
      <c r="AK362" s="21"/>
      <c r="AL362" s="204"/>
      <c r="AM362" s="63"/>
      <c r="AN362" s="20"/>
      <c r="AO362" s="21"/>
      <c r="AP362" s="21"/>
      <c r="AQ362" s="21"/>
      <c r="AR362" s="21"/>
      <c r="AS362" s="21"/>
      <c r="AT362" s="204"/>
      <c r="AU362" s="23"/>
      <c r="AV362" s="204"/>
      <c r="AW362" s="23"/>
      <c r="AX362" s="21"/>
      <c r="AY362" s="21"/>
      <c r="AZ362" s="21"/>
      <c r="BA362" s="21"/>
      <c r="BB362" s="20"/>
      <c r="BC362" s="23"/>
      <c r="BD362" s="204"/>
      <c r="BE362" s="23"/>
      <c r="BF362" s="20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91.2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04"/>
      <c r="AE363" s="63"/>
      <c r="AF363" s="63"/>
      <c r="AG363" s="63"/>
      <c r="AH363" s="20"/>
      <c r="AI363" s="21"/>
      <c r="AJ363" s="21"/>
      <c r="AK363" s="21"/>
      <c r="AL363" s="204"/>
      <c r="AM363" s="63"/>
      <c r="AN363" s="20"/>
      <c r="AO363" s="21"/>
      <c r="AP363" s="21"/>
      <c r="AQ363" s="21"/>
      <c r="AR363" s="21"/>
      <c r="AS363" s="21"/>
      <c r="AT363" s="204"/>
      <c r="AU363" s="23"/>
      <c r="AV363" s="204"/>
      <c r="AW363" s="23"/>
      <c r="AX363" s="21"/>
      <c r="AY363" s="21"/>
      <c r="AZ363" s="21"/>
      <c r="BA363" s="21"/>
      <c r="BB363" s="20"/>
      <c r="BC363" s="23"/>
      <c r="BD363" s="204"/>
      <c r="BE363" s="23"/>
      <c r="BF363" s="23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91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4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04"/>
      <c r="AE364" s="63"/>
      <c r="AF364" s="63"/>
      <c r="AG364" s="63"/>
      <c r="AH364" s="20"/>
      <c r="AI364" s="21"/>
      <c r="AJ364" s="21"/>
      <c r="AK364" s="21"/>
      <c r="AL364" s="204"/>
      <c r="AM364" s="63"/>
      <c r="AN364" s="20"/>
      <c r="AO364" s="21"/>
      <c r="AP364" s="21"/>
      <c r="AQ364" s="21"/>
      <c r="AR364" s="21"/>
      <c r="AS364" s="21"/>
      <c r="AT364" s="204"/>
      <c r="AU364" s="23"/>
      <c r="AV364" s="204"/>
      <c r="AW364" s="23"/>
      <c r="AX364" s="21"/>
      <c r="AY364" s="21"/>
      <c r="AZ364" s="21"/>
      <c r="BA364" s="21"/>
      <c r="BB364" s="20"/>
      <c r="BC364" s="23"/>
      <c r="BD364" s="204"/>
      <c r="BE364" s="23"/>
      <c r="BF364" s="20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47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4"/>
      <c r="O365" s="23"/>
      <c r="P365" s="23"/>
      <c r="Q365" s="23"/>
      <c r="R365" s="23"/>
      <c r="S365" s="23"/>
      <c r="T365" s="23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204"/>
      <c r="BE365" s="23"/>
      <c r="BF365" s="20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71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4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204"/>
      <c r="BE366" s="23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61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4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23"/>
      <c r="BD367" s="204"/>
      <c r="BE367" s="23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04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204"/>
      <c r="BE368" s="20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4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4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204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04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4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204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83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204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9.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0"/>
      <c r="AI372" s="23"/>
      <c r="AJ372" s="23"/>
      <c r="AK372" s="21"/>
      <c r="AL372" s="204"/>
      <c r="AM372" s="23"/>
      <c r="AN372" s="23"/>
      <c r="AO372" s="21"/>
      <c r="AP372" s="21"/>
      <c r="AQ372" s="21"/>
      <c r="AR372" s="21"/>
      <c r="AS372" s="21"/>
      <c r="AT372" s="204"/>
      <c r="AU372" s="23"/>
      <c r="AV372" s="204"/>
      <c r="AW372" s="23"/>
      <c r="AX372" s="21"/>
      <c r="AY372" s="21"/>
      <c r="AZ372" s="21"/>
      <c r="BA372" s="21"/>
      <c r="BB372" s="20"/>
      <c r="BC372" s="23"/>
      <c r="BD372" s="204"/>
      <c r="BE372" s="23"/>
      <c r="BF372" s="23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14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204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14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4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204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14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4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204"/>
      <c r="BE375" s="2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14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4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204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14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4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204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4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0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204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04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4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204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16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0"/>
      <c r="AK380" s="63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63"/>
      <c r="BD380" s="204"/>
      <c r="BE380" s="6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58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63"/>
      <c r="P381" s="63"/>
      <c r="Q381" s="63"/>
      <c r="R381" s="63"/>
      <c r="S381" s="63"/>
      <c r="T381" s="63"/>
      <c r="U381" s="6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204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41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63"/>
      <c r="P382" s="63"/>
      <c r="Q382" s="63"/>
      <c r="R382" s="63"/>
      <c r="S382" s="63"/>
      <c r="T382" s="63"/>
      <c r="U382" s="6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204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56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0"/>
      <c r="AI383" s="23"/>
      <c r="AJ383" s="23"/>
      <c r="AK383" s="21"/>
      <c r="AL383" s="204"/>
      <c r="AM383" s="23"/>
      <c r="AN383" s="23"/>
      <c r="AO383" s="21"/>
      <c r="AP383" s="21"/>
      <c r="AQ383" s="21"/>
      <c r="AR383" s="21"/>
      <c r="AS383" s="21"/>
      <c r="AT383" s="204"/>
      <c r="AU383" s="29"/>
      <c r="AV383" s="204"/>
      <c r="AW383" s="23"/>
      <c r="AX383" s="21"/>
      <c r="AY383" s="21"/>
      <c r="AZ383" s="21"/>
      <c r="BA383" s="21"/>
      <c r="BB383" s="20"/>
      <c r="BC383" s="23"/>
      <c r="BD383" s="204"/>
      <c r="BE383" s="23"/>
      <c r="BF383" s="23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53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3"/>
      <c r="AJ384" s="23"/>
      <c r="AK384" s="21"/>
      <c r="AL384" s="204"/>
      <c r="AM384" s="23"/>
      <c r="AN384" s="23"/>
      <c r="AO384" s="21"/>
      <c r="AP384" s="21"/>
      <c r="AQ384" s="21"/>
      <c r="AR384" s="21"/>
      <c r="AS384" s="21"/>
      <c r="AT384" s="204"/>
      <c r="AU384" s="29"/>
      <c r="AV384" s="204"/>
      <c r="AW384" s="23"/>
      <c r="AX384" s="21"/>
      <c r="AY384" s="21"/>
      <c r="AZ384" s="21"/>
      <c r="BA384" s="21"/>
      <c r="BB384" s="20"/>
      <c r="BC384" s="23"/>
      <c r="BD384" s="204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64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4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3"/>
      <c r="AJ385" s="23"/>
      <c r="AK385" s="21"/>
      <c r="AL385" s="204"/>
      <c r="AM385" s="23"/>
      <c r="AN385" s="23"/>
      <c r="AO385" s="21"/>
      <c r="AP385" s="21"/>
      <c r="AQ385" s="21"/>
      <c r="AR385" s="21"/>
      <c r="AS385" s="21"/>
      <c r="AT385" s="204"/>
      <c r="AU385" s="29"/>
      <c r="AV385" s="204"/>
      <c r="AW385" s="23"/>
      <c r="AX385" s="21"/>
      <c r="AY385" s="21"/>
      <c r="AZ385" s="21"/>
      <c r="BA385" s="21"/>
      <c r="BB385" s="20"/>
      <c r="BC385" s="23"/>
      <c r="BD385" s="204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389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0"/>
      <c r="AI386" s="29"/>
      <c r="AJ386" s="29"/>
      <c r="AK386" s="21"/>
      <c r="AL386" s="204"/>
      <c r="AM386" s="29"/>
      <c r="AN386" s="29"/>
      <c r="AO386" s="21"/>
      <c r="AP386" s="21"/>
      <c r="AQ386" s="21"/>
      <c r="AR386" s="21"/>
      <c r="AS386" s="21"/>
      <c r="AT386" s="204"/>
      <c r="AU386" s="29"/>
      <c r="AV386" s="204"/>
      <c r="AW386" s="29"/>
      <c r="AX386" s="21"/>
      <c r="AY386" s="21"/>
      <c r="AZ386" s="21"/>
      <c r="BA386" s="21"/>
      <c r="BB386" s="20"/>
      <c r="BC386" s="23"/>
      <c r="BD386" s="204"/>
      <c r="BE386" s="29"/>
      <c r="BF386" s="29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21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0"/>
      <c r="AI387" s="23"/>
      <c r="AJ387" s="23"/>
      <c r="AK387" s="21"/>
      <c r="AL387" s="204"/>
      <c r="AM387" s="23"/>
      <c r="AN387" s="23"/>
      <c r="AO387" s="21"/>
      <c r="AP387" s="21"/>
      <c r="AQ387" s="21"/>
      <c r="AR387" s="21"/>
      <c r="AS387" s="21"/>
      <c r="AT387" s="204"/>
      <c r="AU387" s="23"/>
      <c r="AV387" s="204"/>
      <c r="AW387" s="23"/>
      <c r="AX387" s="21"/>
      <c r="AY387" s="21"/>
      <c r="AZ387" s="21"/>
      <c r="BA387" s="21"/>
      <c r="BB387" s="20"/>
      <c r="BC387" s="23"/>
      <c r="BD387" s="204"/>
      <c r="BE387" s="23"/>
      <c r="BF387" s="23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21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0"/>
      <c r="AI388" s="23"/>
      <c r="AJ388" s="23"/>
      <c r="AK388" s="21"/>
      <c r="AL388" s="204"/>
      <c r="AM388" s="23"/>
      <c r="AN388" s="23"/>
      <c r="AO388" s="21"/>
      <c r="AP388" s="21"/>
      <c r="AQ388" s="21"/>
      <c r="AR388" s="21"/>
      <c r="AS388" s="21"/>
      <c r="AT388" s="204"/>
      <c r="AU388" s="23"/>
      <c r="AV388" s="204"/>
      <c r="AW388" s="23"/>
      <c r="AX388" s="21"/>
      <c r="AY388" s="21"/>
      <c r="AZ388" s="21"/>
      <c r="BA388" s="21"/>
      <c r="BB388" s="20"/>
      <c r="BC388" s="23"/>
      <c r="BD388" s="204"/>
      <c r="BE388" s="23"/>
      <c r="BF388" s="23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21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"/>
      <c r="AI389" s="23"/>
      <c r="AJ389" s="23"/>
      <c r="AK389" s="21"/>
      <c r="AL389" s="204"/>
      <c r="AM389" s="23"/>
      <c r="AN389" s="23"/>
      <c r="AO389" s="21"/>
      <c r="AP389" s="21"/>
      <c r="AQ389" s="21"/>
      <c r="AR389" s="21"/>
      <c r="AS389" s="21"/>
      <c r="AT389" s="204"/>
      <c r="AU389" s="23"/>
      <c r="AV389" s="204"/>
      <c r="AW389" s="23"/>
      <c r="AX389" s="21"/>
      <c r="AY389" s="21"/>
      <c r="AZ389" s="21"/>
      <c r="BA389" s="21"/>
      <c r="BB389" s="20"/>
      <c r="BC389" s="23"/>
      <c r="BD389" s="204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21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0"/>
      <c r="AI390" s="23"/>
      <c r="AJ390" s="23"/>
      <c r="AK390" s="21"/>
      <c r="AL390" s="204"/>
      <c r="AM390" s="23"/>
      <c r="AN390" s="23"/>
      <c r="AO390" s="21"/>
      <c r="AP390" s="21"/>
      <c r="AQ390" s="21"/>
      <c r="AR390" s="21"/>
      <c r="AS390" s="21"/>
      <c r="AT390" s="204"/>
      <c r="AU390" s="23"/>
      <c r="AV390" s="204"/>
      <c r="AW390" s="23"/>
      <c r="AX390" s="21"/>
      <c r="AY390" s="21"/>
      <c r="AZ390" s="21"/>
      <c r="BA390" s="21"/>
      <c r="BB390" s="20"/>
      <c r="BC390" s="23"/>
      <c r="BD390" s="204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21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9"/>
      <c r="P391" s="29"/>
      <c r="Q391" s="29"/>
      <c r="R391" s="29"/>
      <c r="S391" s="29"/>
      <c r="T391" s="29"/>
      <c r="U391" s="29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3"/>
      <c r="AJ391" s="23"/>
      <c r="AK391" s="21"/>
      <c r="AL391" s="204"/>
      <c r="AM391" s="23"/>
      <c r="AN391" s="23"/>
      <c r="AO391" s="21"/>
      <c r="AP391" s="21"/>
      <c r="AQ391" s="21"/>
      <c r="AR391" s="21"/>
      <c r="AS391" s="21"/>
      <c r="AT391" s="204"/>
      <c r="AU391" s="23"/>
      <c r="AV391" s="204"/>
      <c r="AW391" s="23"/>
      <c r="AX391" s="21"/>
      <c r="AY391" s="21"/>
      <c r="AZ391" s="21"/>
      <c r="BA391" s="21"/>
      <c r="BB391" s="20"/>
      <c r="BC391" s="23"/>
      <c r="BD391" s="204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409.6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0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204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9.6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4"/>
      <c r="O393" s="63"/>
      <c r="P393" s="63"/>
      <c r="Q393" s="63"/>
      <c r="R393" s="63"/>
      <c r="S393" s="63"/>
      <c r="T393" s="63"/>
      <c r="U393" s="6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204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409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204"/>
      <c r="BE394" s="29"/>
      <c r="BF394" s="29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409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04"/>
      <c r="BE395" s="20"/>
      <c r="BF395" s="20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71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04"/>
      <c r="BE396" s="204"/>
      <c r="BF396" s="20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51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4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3"/>
      <c r="AJ397" s="23"/>
      <c r="AK397" s="21"/>
      <c r="AL397" s="204"/>
      <c r="AM397" s="23"/>
      <c r="AN397" s="23"/>
      <c r="AO397" s="21"/>
      <c r="AP397" s="21"/>
      <c r="AQ397" s="21"/>
      <c r="AR397" s="21"/>
      <c r="AS397" s="21"/>
      <c r="AT397" s="204"/>
      <c r="AU397" s="23"/>
      <c r="AV397" s="204"/>
      <c r="AW397" s="23"/>
      <c r="AX397" s="21"/>
      <c r="AY397" s="21"/>
      <c r="AZ397" s="21"/>
      <c r="BA397" s="21"/>
      <c r="BB397" s="20"/>
      <c r="BC397" s="23"/>
      <c r="BD397" s="204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409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1"/>
      <c r="AL398" s="204"/>
      <c r="AM398" s="23"/>
      <c r="AN398" s="23"/>
      <c r="AO398" s="21"/>
      <c r="AP398" s="21"/>
      <c r="AQ398" s="21"/>
      <c r="AR398" s="21"/>
      <c r="AS398" s="21"/>
      <c r="AT398" s="204"/>
      <c r="AU398" s="23"/>
      <c r="AV398" s="204"/>
      <c r="AW398" s="23"/>
      <c r="AX398" s="21"/>
      <c r="AY398" s="21"/>
      <c r="AZ398" s="21"/>
      <c r="BA398" s="21"/>
      <c r="BB398" s="20"/>
      <c r="BC398" s="23"/>
      <c r="BD398" s="204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09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4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3"/>
      <c r="AJ399" s="23"/>
      <c r="AK399" s="21"/>
      <c r="AL399" s="204"/>
      <c r="AM399" s="23"/>
      <c r="AN399" s="23"/>
      <c r="AO399" s="21"/>
      <c r="AP399" s="21"/>
      <c r="AQ399" s="21"/>
      <c r="AR399" s="21"/>
      <c r="AS399" s="21"/>
      <c r="AT399" s="204"/>
      <c r="AU399" s="23"/>
      <c r="AV399" s="204"/>
      <c r="AW399" s="23"/>
      <c r="AX399" s="21"/>
      <c r="AY399" s="21"/>
      <c r="AZ399" s="21"/>
      <c r="BA399" s="21"/>
      <c r="BB399" s="20"/>
      <c r="BC399" s="23"/>
      <c r="BD399" s="204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98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4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204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408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4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204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54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4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204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61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204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49.2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23"/>
      <c r="BD404" s="204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49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4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204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49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4"/>
      <c r="O406" s="23"/>
      <c r="P406" s="23"/>
      <c r="Q406" s="23"/>
      <c r="R406" s="23"/>
      <c r="S406" s="23"/>
      <c r="T406" s="23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204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49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4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3"/>
      <c r="BD407" s="204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49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4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204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67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204"/>
      <c r="BE409" s="23"/>
      <c r="BF409" s="23"/>
      <c r="BG409" s="21"/>
      <c r="BH409" s="21"/>
      <c r="BI409" s="21"/>
      <c r="BJ409" s="20"/>
      <c r="BK409" s="23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54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204"/>
      <c r="BE410" s="63"/>
      <c r="BF410" s="29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44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204"/>
      <c r="BE411" s="63"/>
      <c r="BF411" s="29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409.6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0"/>
      <c r="BD412" s="20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5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204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20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204"/>
      <c r="BE414" s="29"/>
      <c r="BF414" s="29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20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3"/>
      <c r="BD415" s="204"/>
      <c r="BE415" s="20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20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204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409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0"/>
      <c r="AI417" s="29"/>
      <c r="AJ417" s="29"/>
      <c r="AK417" s="21"/>
      <c r="AL417" s="204"/>
      <c r="AM417" s="29"/>
      <c r="AN417" s="29"/>
      <c r="AO417" s="21"/>
      <c r="AP417" s="21"/>
      <c r="AQ417" s="21"/>
      <c r="AR417" s="21"/>
      <c r="AS417" s="21"/>
      <c r="AT417" s="204"/>
      <c r="AU417" s="29"/>
      <c r="AV417" s="204"/>
      <c r="AW417" s="29"/>
      <c r="AX417" s="21"/>
      <c r="AY417" s="21"/>
      <c r="AZ417" s="21"/>
      <c r="BA417" s="21"/>
      <c r="BB417" s="20"/>
      <c r="BC417" s="23"/>
      <c r="BD417" s="204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44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0"/>
      <c r="AI418" s="29"/>
      <c r="AJ418" s="29"/>
      <c r="AK418" s="21"/>
      <c r="AL418" s="204"/>
      <c r="AM418" s="29"/>
      <c r="AN418" s="29"/>
      <c r="AO418" s="21"/>
      <c r="AP418" s="21"/>
      <c r="AQ418" s="21"/>
      <c r="AR418" s="21"/>
      <c r="AS418" s="21"/>
      <c r="AT418" s="204"/>
      <c r="AU418" s="29"/>
      <c r="AV418" s="204"/>
      <c r="AW418" s="29"/>
      <c r="AX418" s="21"/>
      <c r="AY418" s="21"/>
      <c r="AZ418" s="21"/>
      <c r="BA418" s="21"/>
      <c r="BB418" s="20"/>
      <c r="BC418" s="23"/>
      <c r="BD418" s="204"/>
      <c r="BE418" s="29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44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9"/>
      <c r="P419" s="29"/>
      <c r="Q419" s="29"/>
      <c r="R419" s="29"/>
      <c r="S419" s="29"/>
      <c r="T419" s="29"/>
      <c r="U419" s="29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0"/>
      <c r="AI419" s="29"/>
      <c r="AJ419" s="29"/>
      <c r="AK419" s="21"/>
      <c r="AL419" s="204"/>
      <c r="AM419" s="29"/>
      <c r="AN419" s="29"/>
      <c r="AO419" s="21"/>
      <c r="AP419" s="21"/>
      <c r="AQ419" s="21"/>
      <c r="AR419" s="21"/>
      <c r="AS419" s="21"/>
      <c r="AT419" s="204"/>
      <c r="AU419" s="29"/>
      <c r="AV419" s="204"/>
      <c r="AW419" s="29"/>
      <c r="AX419" s="21"/>
      <c r="AY419" s="21"/>
      <c r="AZ419" s="21"/>
      <c r="BA419" s="21"/>
      <c r="BB419" s="20"/>
      <c r="BC419" s="23"/>
      <c r="BD419" s="204"/>
      <c r="BE419" s="29"/>
      <c r="BF419" s="29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44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0"/>
      <c r="AI420" s="29"/>
      <c r="AJ420" s="29"/>
      <c r="AK420" s="21"/>
      <c r="AL420" s="204"/>
      <c r="AM420" s="29"/>
      <c r="AN420" s="29"/>
      <c r="AO420" s="21"/>
      <c r="AP420" s="21"/>
      <c r="AQ420" s="21"/>
      <c r="AR420" s="21"/>
      <c r="AS420" s="21"/>
      <c r="AT420" s="204"/>
      <c r="AU420" s="29"/>
      <c r="AV420" s="204"/>
      <c r="AW420" s="29"/>
      <c r="AX420" s="21"/>
      <c r="AY420" s="21"/>
      <c r="AZ420" s="21"/>
      <c r="BA420" s="21"/>
      <c r="BB420" s="20"/>
      <c r="BC420" s="23"/>
      <c r="BD420" s="204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44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0"/>
      <c r="AI421" s="29"/>
      <c r="AJ421" s="29"/>
      <c r="AK421" s="21"/>
      <c r="AL421" s="204"/>
      <c r="AM421" s="29"/>
      <c r="AN421" s="29"/>
      <c r="AO421" s="21"/>
      <c r="AP421" s="21"/>
      <c r="AQ421" s="21"/>
      <c r="AR421" s="21"/>
      <c r="AS421" s="21"/>
      <c r="AT421" s="204"/>
      <c r="AU421" s="29"/>
      <c r="AV421" s="204"/>
      <c r="AW421" s="29"/>
      <c r="AX421" s="21"/>
      <c r="AY421" s="21"/>
      <c r="AZ421" s="21"/>
      <c r="BA421" s="21"/>
      <c r="BB421" s="20"/>
      <c r="BC421" s="23"/>
      <c r="BD421" s="204"/>
      <c r="BE421" s="29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44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0"/>
      <c r="AI422" s="29"/>
      <c r="AJ422" s="29"/>
      <c r="AK422" s="21"/>
      <c r="AL422" s="204"/>
      <c r="AM422" s="29"/>
      <c r="AN422" s="29"/>
      <c r="AO422" s="21"/>
      <c r="AP422" s="21"/>
      <c r="AQ422" s="21"/>
      <c r="AR422" s="21"/>
      <c r="AS422" s="21"/>
      <c r="AT422" s="204"/>
      <c r="AU422" s="29"/>
      <c r="AV422" s="204"/>
      <c r="AW422" s="29"/>
      <c r="AX422" s="21"/>
      <c r="AY422" s="21"/>
      <c r="AZ422" s="21"/>
      <c r="BA422" s="21"/>
      <c r="BB422" s="20"/>
      <c r="BC422" s="23"/>
      <c r="BD422" s="204"/>
      <c r="BE422" s="29"/>
      <c r="BF422" s="29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409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0"/>
      <c r="BC423" s="23"/>
      <c r="BD423" s="204"/>
      <c r="BE423" s="63"/>
      <c r="BF423" s="29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408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0"/>
      <c r="BC424" s="23"/>
      <c r="BD424" s="204"/>
      <c r="BE424" s="20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6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3"/>
      <c r="BD425" s="204"/>
      <c r="BE425" s="63"/>
      <c r="BF425" s="29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408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204"/>
      <c r="BE426" s="20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56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204"/>
      <c r="BE427" s="63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32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204"/>
      <c r="BE428" s="29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32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204"/>
      <c r="BE429" s="63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46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204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84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3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184"/>
      <c r="BE431" s="185"/>
      <c r="BF431" s="29"/>
      <c r="BG431" s="21"/>
      <c r="BH431" s="21"/>
      <c r="BI431" s="21"/>
      <c r="BJ431" s="21"/>
      <c r="BK431" s="21"/>
      <c r="BL431" s="21"/>
      <c r="BM431" s="21"/>
      <c r="BN431" s="195"/>
      <c r="BO431" s="24"/>
      <c r="BP431" s="21"/>
      <c r="BQ431" s="21"/>
      <c r="BR431" s="23"/>
      <c r="BS431" s="23"/>
      <c r="BT431" s="24"/>
      <c r="BU431" s="25"/>
    </row>
    <row r="432" spans="1:73" s="22" customFormat="1" ht="184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4"/>
      <c r="O432" s="28"/>
      <c r="P432" s="18"/>
      <c r="Q432" s="28"/>
      <c r="R432" s="28"/>
      <c r="S432" s="28"/>
      <c r="T432" s="28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84"/>
      <c r="BE432" s="185"/>
      <c r="BF432" s="29"/>
      <c r="BG432" s="21"/>
      <c r="BH432" s="21"/>
      <c r="BI432" s="21"/>
      <c r="BJ432" s="21"/>
      <c r="BK432" s="21"/>
      <c r="BL432" s="21"/>
      <c r="BM432" s="21"/>
      <c r="BN432" s="195"/>
      <c r="BO432" s="24"/>
      <c r="BP432" s="21"/>
      <c r="BQ432" s="21"/>
      <c r="BR432" s="23"/>
      <c r="BS432" s="23"/>
      <c r="BT432" s="24"/>
      <c r="BU432" s="25"/>
    </row>
    <row r="433" spans="1:73" s="22" customFormat="1" ht="184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204"/>
      <c r="BE433" s="20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84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184"/>
      <c r="BE434" s="185"/>
      <c r="BF434" s="20"/>
      <c r="BG434" s="21"/>
      <c r="BH434" s="21"/>
      <c r="BI434" s="21"/>
      <c r="BJ434" s="21"/>
      <c r="BK434" s="21"/>
      <c r="BL434" s="21"/>
      <c r="BM434" s="21"/>
      <c r="BN434" s="195"/>
      <c r="BO434" s="24"/>
      <c r="BP434" s="21"/>
      <c r="BQ434" s="21"/>
      <c r="BR434" s="23"/>
      <c r="BS434" s="23"/>
      <c r="BT434" s="24"/>
      <c r="BU434" s="25"/>
    </row>
    <row r="435" spans="1:73" s="22" customFormat="1" ht="189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63"/>
      <c r="P435" s="63"/>
      <c r="Q435" s="63"/>
      <c r="R435" s="63"/>
      <c r="S435" s="63"/>
      <c r="T435" s="63"/>
      <c r="U435" s="6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84"/>
      <c r="BE435" s="185"/>
      <c r="BF435" s="20"/>
      <c r="BG435" s="21"/>
      <c r="BH435" s="21"/>
      <c r="BI435" s="21"/>
      <c r="BJ435" s="21"/>
      <c r="BK435" s="21"/>
      <c r="BL435" s="21"/>
      <c r="BM435" s="21"/>
      <c r="BN435" s="195"/>
      <c r="BO435" s="24"/>
      <c r="BP435" s="21"/>
      <c r="BQ435" s="21"/>
      <c r="BR435" s="23"/>
      <c r="BS435" s="23"/>
      <c r="BT435" s="24"/>
      <c r="BU435" s="25"/>
    </row>
    <row r="436" spans="1:73" s="22" customFormat="1" ht="184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204"/>
      <c r="BE436" s="20"/>
      <c r="BF436" s="20"/>
      <c r="BG436" s="21"/>
      <c r="BH436" s="21"/>
      <c r="BI436" s="21"/>
      <c r="BJ436" s="20"/>
      <c r="BK436" s="23"/>
      <c r="BL436" s="23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84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186"/>
      <c r="BE437" s="185"/>
      <c r="BF437" s="20"/>
      <c r="BG437" s="21"/>
      <c r="BH437" s="21"/>
      <c r="BI437" s="21"/>
      <c r="BJ437" s="20"/>
      <c r="BK437" s="23"/>
      <c r="BL437" s="23"/>
      <c r="BM437" s="21"/>
      <c r="BN437" s="195"/>
      <c r="BO437" s="24"/>
      <c r="BP437" s="21"/>
      <c r="BQ437" s="21"/>
      <c r="BR437" s="23"/>
      <c r="BS437" s="23"/>
      <c r="BT437" s="24"/>
      <c r="BU437" s="25"/>
    </row>
    <row r="438" spans="1:73" s="22" customFormat="1" ht="184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204"/>
      <c r="BE438" s="29"/>
      <c r="BF438" s="29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84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204"/>
      <c r="BE439" s="23"/>
      <c r="BF439" s="20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84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204"/>
      <c r="BE440" s="29"/>
      <c r="BF440" s="29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84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204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12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3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04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9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04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86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4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81"/>
      <c r="BE444" s="21"/>
      <c r="BF444" s="21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22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04"/>
      <c r="BE445" s="23"/>
      <c r="BF445" s="23"/>
      <c r="BG445" s="21"/>
      <c r="BH445" s="21"/>
      <c r="BI445" s="21"/>
      <c r="BJ445" s="21"/>
      <c r="BK445" s="21"/>
      <c r="BL445" s="20"/>
      <c r="BM445" s="23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22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0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181"/>
      <c r="BE446" s="21"/>
      <c r="BF446" s="21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22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18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257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0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04"/>
      <c r="BE448" s="23"/>
      <c r="BF448" s="23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82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4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8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29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9"/>
      <c r="P450" s="29"/>
      <c r="Q450" s="29"/>
      <c r="R450" s="29"/>
      <c r="S450" s="29"/>
      <c r="T450" s="29"/>
      <c r="U450" s="29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8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40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3"/>
      <c r="AL451" s="204"/>
      <c r="AM451" s="23"/>
      <c r="AN451" s="23"/>
      <c r="AO451" s="21"/>
      <c r="AP451" s="21"/>
      <c r="AQ451" s="21"/>
      <c r="AR451" s="21"/>
      <c r="AS451" s="21"/>
      <c r="AT451" s="204"/>
      <c r="AU451" s="23"/>
      <c r="AV451" s="204"/>
      <c r="AW451" s="23"/>
      <c r="AX451" s="21"/>
      <c r="AY451" s="21"/>
      <c r="AZ451" s="21"/>
      <c r="BA451" s="21"/>
      <c r="BB451" s="20"/>
      <c r="BC451" s="23"/>
      <c r="BD451" s="204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41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0"/>
      <c r="AK452" s="23"/>
      <c r="AL452" s="23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0"/>
      <c r="BC452" s="23"/>
      <c r="BD452" s="204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41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4"/>
      <c r="O453" s="28"/>
      <c r="P453" s="18"/>
      <c r="Q453" s="28"/>
      <c r="R453" s="28"/>
      <c r="S453" s="28"/>
      <c r="T453" s="28"/>
      <c r="U453" s="2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0"/>
      <c r="AK453" s="23"/>
      <c r="AL453" s="23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0"/>
      <c r="BC453" s="23"/>
      <c r="BD453" s="204"/>
      <c r="BE453" s="23"/>
      <c r="BF453" s="23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41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4"/>
      <c r="O454" s="23"/>
      <c r="P454" s="23"/>
      <c r="Q454" s="23"/>
      <c r="R454" s="23"/>
      <c r="S454" s="23"/>
      <c r="T454" s="23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0"/>
      <c r="AK454" s="23"/>
      <c r="AL454" s="23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0"/>
      <c r="BC454" s="23"/>
      <c r="BD454" s="204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41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4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0"/>
      <c r="AK455" s="23"/>
      <c r="AL455" s="23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0"/>
      <c r="BC455" s="23"/>
      <c r="BD455" s="204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41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4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0"/>
      <c r="AK456" s="23"/>
      <c r="AL456" s="23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0"/>
      <c r="BC456" s="23"/>
      <c r="BD456" s="204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01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04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01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4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18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01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0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04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01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4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8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409.6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3"/>
      <c r="P461" s="20"/>
      <c r="Q461" s="20"/>
      <c r="R461" s="20"/>
      <c r="S461" s="20"/>
      <c r="T461" s="20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8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01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0"/>
      <c r="Q462" s="20"/>
      <c r="R462" s="20"/>
      <c r="S462" s="20"/>
      <c r="T462" s="20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81"/>
      <c r="BE462" s="21"/>
      <c r="BF462" s="21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0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0"/>
      <c r="AK463" s="23"/>
      <c r="AL463" s="23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0"/>
      <c r="BC463" s="23"/>
      <c r="BD463" s="204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01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0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8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0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0"/>
      <c r="R465" s="20"/>
      <c r="S465" s="20"/>
      <c r="T465" s="20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8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0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4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81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59.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9"/>
      <c r="P467" s="29"/>
      <c r="Q467" s="29"/>
      <c r="R467" s="29"/>
      <c r="S467" s="29"/>
      <c r="T467" s="29"/>
      <c r="U467" s="29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04"/>
      <c r="BE467" s="29"/>
      <c r="BF467" s="29"/>
      <c r="BG467" s="21"/>
      <c r="BH467" s="21"/>
      <c r="BI467" s="21"/>
      <c r="BJ467" s="20"/>
      <c r="BK467" s="63"/>
      <c r="BL467" s="29"/>
      <c r="BM467" s="21"/>
      <c r="BN467" s="195"/>
      <c r="BO467" s="24"/>
      <c r="BP467" s="21"/>
      <c r="BQ467" s="21"/>
      <c r="BR467" s="23"/>
      <c r="BS467" s="23"/>
      <c r="BT467" s="24"/>
      <c r="BU467" s="25"/>
    </row>
    <row r="468" spans="1:73" s="22" customFormat="1" ht="244.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9"/>
      <c r="R468" s="29"/>
      <c r="S468" s="29"/>
      <c r="T468" s="29"/>
      <c r="U468" s="29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04"/>
      <c r="BE468" s="187"/>
      <c r="BF468" s="29"/>
      <c r="BG468" s="21"/>
      <c r="BH468" s="21"/>
      <c r="BI468" s="21"/>
      <c r="BJ468" s="20"/>
      <c r="BK468" s="63"/>
      <c r="BL468" s="29"/>
      <c r="BM468" s="21"/>
      <c r="BN468" s="195"/>
      <c r="BO468" s="24"/>
      <c r="BP468" s="21"/>
      <c r="BQ468" s="21"/>
      <c r="BR468" s="23"/>
      <c r="BS468" s="23"/>
      <c r="BT468" s="24"/>
      <c r="BU468" s="25"/>
    </row>
    <row r="469" spans="1:73" s="22" customFormat="1" ht="219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63"/>
      <c r="P469" s="63"/>
      <c r="Q469" s="63"/>
      <c r="R469" s="63"/>
      <c r="S469" s="63"/>
      <c r="T469" s="63"/>
      <c r="U469" s="6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6"/>
      <c r="BE469" s="188"/>
      <c r="BF469" s="189"/>
      <c r="BG469" s="21"/>
      <c r="BH469" s="21"/>
      <c r="BI469" s="21"/>
      <c r="BJ469" s="21"/>
      <c r="BK469" s="21"/>
      <c r="BL469" s="21"/>
      <c r="BM469" s="21"/>
      <c r="BN469" s="195"/>
      <c r="BO469" s="24"/>
      <c r="BP469" s="21"/>
      <c r="BQ469" s="21"/>
      <c r="BR469" s="23"/>
      <c r="BS469" s="23"/>
      <c r="BT469" s="24"/>
      <c r="BU469" s="25"/>
    </row>
    <row r="470" spans="1:73" s="22" customFormat="1" ht="219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04"/>
      <c r="BE470" s="29"/>
      <c r="BF470" s="29"/>
      <c r="BG470" s="21"/>
      <c r="BH470" s="21"/>
      <c r="BI470" s="21"/>
      <c r="BJ470" s="21"/>
      <c r="BK470" s="21"/>
      <c r="BL470" s="21"/>
      <c r="BM470" s="21"/>
      <c r="BN470" s="195"/>
      <c r="BO470" s="24"/>
      <c r="BP470" s="21"/>
      <c r="BQ470" s="21"/>
      <c r="BR470" s="23"/>
      <c r="BS470" s="23"/>
      <c r="BT470" s="24"/>
      <c r="BU470" s="25"/>
    </row>
    <row r="471" spans="1:73" s="22" customFormat="1" ht="219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86"/>
      <c r="BE471" s="188"/>
      <c r="BF471" s="189"/>
      <c r="BG471" s="21"/>
      <c r="BH471" s="21"/>
      <c r="BI471" s="21"/>
      <c r="BJ471" s="21"/>
      <c r="BK471" s="21"/>
      <c r="BL471" s="21"/>
      <c r="BM471" s="21"/>
      <c r="BN471" s="195"/>
      <c r="BO471" s="24"/>
      <c r="BP471" s="21"/>
      <c r="BQ471" s="21"/>
      <c r="BR471" s="23"/>
      <c r="BS471" s="23"/>
      <c r="BT471" s="24"/>
      <c r="BU471" s="25"/>
    </row>
    <row r="472" spans="1:73" s="22" customFormat="1" ht="409.6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04"/>
      <c r="BE472" s="29"/>
      <c r="BF472" s="20"/>
      <c r="BG472" s="21"/>
      <c r="BH472" s="21"/>
      <c r="BI472" s="21"/>
      <c r="BJ472" s="21"/>
      <c r="BK472" s="21"/>
      <c r="BL472" s="21"/>
      <c r="BM472" s="21"/>
      <c r="BN472" s="195"/>
      <c r="BO472" s="24"/>
      <c r="BP472" s="21"/>
      <c r="BQ472" s="21"/>
      <c r="BR472" s="23"/>
      <c r="BS472" s="23"/>
      <c r="BT472" s="24"/>
      <c r="BU472" s="25"/>
    </row>
    <row r="473" spans="1:73" s="22" customFormat="1" ht="409.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0"/>
      <c r="AI473" s="29"/>
      <c r="AJ473" s="29"/>
      <c r="AK473" s="21"/>
      <c r="AL473" s="204"/>
      <c r="AM473" s="29"/>
      <c r="AN473" s="29"/>
      <c r="AO473" s="21"/>
      <c r="AP473" s="21"/>
      <c r="AQ473" s="21"/>
      <c r="AR473" s="21"/>
      <c r="AS473" s="21"/>
      <c r="AT473" s="204"/>
      <c r="AU473" s="29"/>
      <c r="AV473" s="204"/>
      <c r="AW473" s="29"/>
      <c r="AX473" s="21"/>
      <c r="AY473" s="21"/>
      <c r="AZ473" s="21"/>
      <c r="BA473" s="21"/>
      <c r="BB473" s="21"/>
      <c r="BC473" s="21"/>
      <c r="BD473" s="204"/>
      <c r="BE473" s="29"/>
      <c r="BF473" s="29"/>
      <c r="BG473" s="21"/>
      <c r="BH473" s="21"/>
      <c r="BI473" s="21"/>
      <c r="BJ473" s="21"/>
      <c r="BK473" s="21"/>
      <c r="BL473" s="21"/>
      <c r="BM473" s="21"/>
      <c r="BN473" s="195"/>
      <c r="BO473" s="24"/>
      <c r="BP473" s="21"/>
      <c r="BQ473" s="21"/>
      <c r="BR473" s="23"/>
      <c r="BS473" s="23"/>
      <c r="BT473" s="24"/>
      <c r="BU473" s="25"/>
    </row>
    <row r="474" spans="1:73" s="22" customFormat="1" ht="137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86"/>
      <c r="BE474" s="188"/>
      <c r="BF474" s="189"/>
      <c r="BG474" s="21"/>
      <c r="BH474" s="21"/>
      <c r="BI474" s="21"/>
      <c r="BJ474" s="21"/>
      <c r="BK474" s="21"/>
      <c r="BL474" s="21"/>
      <c r="BM474" s="21"/>
      <c r="BN474" s="195"/>
      <c r="BO474" s="24"/>
      <c r="BP474" s="21"/>
      <c r="BQ474" s="21"/>
      <c r="BR474" s="23"/>
      <c r="BS474" s="23"/>
      <c r="BT474" s="24"/>
      <c r="BU474" s="25"/>
    </row>
    <row r="475" spans="1:73" s="22" customFormat="1" ht="137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86"/>
      <c r="BE475" s="188"/>
      <c r="BF475" s="189"/>
      <c r="BG475" s="21"/>
      <c r="BH475" s="21"/>
      <c r="BI475" s="21"/>
      <c r="BJ475" s="21"/>
      <c r="BK475" s="21"/>
      <c r="BL475" s="21"/>
      <c r="BM475" s="21"/>
      <c r="BN475" s="195"/>
      <c r="BO475" s="24"/>
      <c r="BP475" s="21"/>
      <c r="BQ475" s="21"/>
      <c r="BR475" s="23"/>
      <c r="BS475" s="23"/>
      <c r="BT475" s="24"/>
      <c r="BU475" s="25"/>
    </row>
    <row r="476" spans="1:73" s="22" customFormat="1" ht="137.2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186"/>
      <c r="BE476" s="188"/>
      <c r="BF476" s="189"/>
      <c r="BG476" s="21"/>
      <c r="BH476" s="21"/>
      <c r="BI476" s="21"/>
      <c r="BJ476" s="21"/>
      <c r="BK476" s="21"/>
      <c r="BL476" s="21"/>
      <c r="BM476" s="21"/>
      <c r="BN476" s="195"/>
      <c r="BO476" s="24"/>
      <c r="BP476" s="21"/>
      <c r="BQ476" s="21"/>
      <c r="BR476" s="23"/>
      <c r="BS476" s="23"/>
      <c r="BT476" s="24"/>
      <c r="BU476" s="25"/>
    </row>
    <row r="477" spans="1:73" s="22" customFormat="1" ht="137.2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6"/>
      <c r="BE477" s="188"/>
      <c r="BF477" s="189"/>
      <c r="BG477" s="21"/>
      <c r="BH477" s="21"/>
      <c r="BI477" s="21"/>
      <c r="BJ477" s="21"/>
      <c r="BK477" s="21"/>
      <c r="BL477" s="21"/>
      <c r="BM477" s="21"/>
      <c r="BN477" s="195"/>
      <c r="BO477" s="24"/>
      <c r="BP477" s="21"/>
      <c r="BQ477" s="21"/>
      <c r="BR477" s="23"/>
      <c r="BS477" s="23"/>
      <c r="BT477" s="24"/>
      <c r="BU477" s="25"/>
    </row>
    <row r="478" spans="1:73" s="22" customFormat="1" ht="137.2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86"/>
      <c r="BE478" s="188"/>
      <c r="BF478" s="189"/>
      <c r="BG478" s="21"/>
      <c r="BH478" s="21"/>
      <c r="BI478" s="21"/>
      <c r="BJ478" s="21"/>
      <c r="BK478" s="21"/>
      <c r="BL478" s="21"/>
      <c r="BM478" s="21"/>
      <c r="BN478" s="195"/>
      <c r="BO478" s="24"/>
      <c r="BP478" s="21"/>
      <c r="BQ478" s="21"/>
      <c r="BR478" s="23"/>
      <c r="BS478" s="23"/>
      <c r="BT478" s="24"/>
      <c r="BU478" s="25"/>
    </row>
    <row r="479" spans="1:73" s="22" customFormat="1" ht="29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0"/>
      <c r="BC479" s="21"/>
      <c r="BD479" s="204"/>
      <c r="BE479" s="29"/>
      <c r="BF479" s="20"/>
      <c r="BG479" s="23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91.7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0"/>
      <c r="BC480" s="21"/>
      <c r="BD480" s="204"/>
      <c r="BE480" s="182"/>
      <c r="BF480" s="20"/>
      <c r="BG480" s="23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5" s="22" customFormat="1" ht="197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3"/>
      <c r="P481" s="23"/>
      <c r="Q481" s="23"/>
      <c r="R481" s="23"/>
      <c r="S481" s="23"/>
      <c r="T481" s="23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04"/>
      <c r="BE481" s="20"/>
      <c r="BF481" s="20"/>
      <c r="BG481" s="21"/>
      <c r="BH481" s="21"/>
      <c r="BI481" s="21"/>
      <c r="BJ481" s="21"/>
      <c r="BK481" s="21"/>
      <c r="BL481" s="21"/>
      <c r="BM481" s="21"/>
      <c r="BN481" s="195"/>
      <c r="BO481" s="24"/>
      <c r="BP481" s="21"/>
      <c r="BQ481" s="21"/>
      <c r="BR481" s="23"/>
      <c r="BS481" s="23"/>
      <c r="BT481" s="24"/>
      <c r="BU481" s="25"/>
    </row>
    <row r="482" spans="1:75" s="22" customFormat="1" ht="197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3"/>
      <c r="Q482" s="23"/>
      <c r="R482" s="23"/>
      <c r="S482" s="23"/>
      <c r="T482" s="23"/>
      <c r="U482" s="20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4"/>
      <c r="BE482" s="189"/>
      <c r="BF482" s="189"/>
      <c r="BG482" s="21"/>
      <c r="BH482" s="21"/>
      <c r="BI482" s="21"/>
      <c r="BJ482" s="21"/>
      <c r="BK482" s="21"/>
      <c r="BL482" s="21"/>
      <c r="BM482" s="21"/>
      <c r="BN482" s="195"/>
      <c r="BO482" s="24"/>
      <c r="BP482" s="21"/>
      <c r="BQ482" s="21"/>
      <c r="BR482" s="23"/>
      <c r="BS482" s="23"/>
      <c r="BT482" s="24"/>
      <c r="BU482" s="25"/>
    </row>
    <row r="483" spans="1:75" s="22" customFormat="1" ht="279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190"/>
      <c r="P483" s="190"/>
      <c r="Q483" s="190"/>
      <c r="R483" s="190"/>
      <c r="S483" s="190"/>
      <c r="T483" s="190"/>
      <c r="U483" s="190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204"/>
      <c r="BE483" s="63"/>
      <c r="BF483" s="6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5" s="22" customFormat="1" ht="171.7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3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204"/>
      <c r="BE484" s="23"/>
      <c r="BF484" s="23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5" s="22" customFormat="1" ht="129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3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91"/>
      <c r="BE485" s="29"/>
      <c r="BF485" s="29"/>
      <c r="BG485" s="21"/>
      <c r="BH485" s="21"/>
      <c r="BI485" s="21"/>
      <c r="BJ485" s="21"/>
      <c r="BK485" s="21"/>
      <c r="BL485" s="21"/>
      <c r="BM485" s="21"/>
      <c r="BN485" s="195"/>
      <c r="BO485" s="24"/>
      <c r="BP485" s="21"/>
      <c r="BQ485" s="21"/>
      <c r="BR485" s="23"/>
      <c r="BS485" s="23"/>
      <c r="BT485" s="24"/>
      <c r="BU485" s="25"/>
    </row>
    <row r="486" spans="1:75" s="22" customFormat="1" ht="187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9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204"/>
      <c r="BE486" s="23"/>
      <c r="BF486" s="23"/>
      <c r="BG486" s="21"/>
      <c r="BH486" s="21"/>
      <c r="BI486" s="21"/>
      <c r="BJ486" s="21"/>
      <c r="BK486" s="21"/>
      <c r="BL486" s="21"/>
      <c r="BM486" s="23"/>
      <c r="BN486" s="21"/>
      <c r="BO486" s="24"/>
      <c r="BP486" s="21"/>
      <c r="BQ486" s="21"/>
      <c r="BR486" s="21"/>
      <c r="BS486" s="21"/>
      <c r="BT486" s="23"/>
      <c r="BU486" s="24"/>
      <c r="BV486" s="25"/>
      <c r="BW486" s="30"/>
    </row>
    <row r="487" spans="1:75" s="22" customFormat="1" ht="187.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4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21"/>
      <c r="BE487" s="21"/>
      <c r="BF487" s="21"/>
      <c r="BG487" s="21"/>
      <c r="BH487" s="21"/>
      <c r="BI487" s="21"/>
      <c r="BJ487" s="21"/>
      <c r="BK487" s="21"/>
      <c r="BL487" s="21"/>
      <c r="BM487" s="23"/>
      <c r="BN487" s="21"/>
      <c r="BO487" s="24"/>
      <c r="BP487" s="25"/>
      <c r="BQ487" s="21"/>
      <c r="BR487" s="21"/>
      <c r="BS487" s="21"/>
      <c r="BT487" s="23"/>
      <c r="BU487" s="24"/>
      <c r="BV487" s="25"/>
      <c r="BW487" s="30"/>
    </row>
    <row r="488" spans="1:75" s="22" customFormat="1" ht="409.6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3"/>
      <c r="Q488" s="23"/>
      <c r="R488" s="23"/>
      <c r="S488" s="23"/>
      <c r="T488" s="23"/>
      <c r="U488" s="2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3"/>
      <c r="AV488" s="21"/>
      <c r="AW488" s="23"/>
      <c r="AX488" s="21"/>
      <c r="AY488" s="21"/>
      <c r="AZ488" s="21"/>
      <c r="BA488" s="21"/>
      <c r="BB488" s="21"/>
      <c r="BC488" s="21"/>
      <c r="BD488" s="21"/>
      <c r="BE488" s="21"/>
      <c r="BF488" s="21"/>
      <c r="BG488" s="21"/>
      <c r="BH488" s="21"/>
      <c r="BI488" s="21"/>
      <c r="BJ488" s="21"/>
      <c r="BK488" s="21"/>
      <c r="BL488" s="21"/>
      <c r="BM488" s="23"/>
      <c r="BN488" s="21"/>
      <c r="BO488" s="24"/>
      <c r="BP488" s="25"/>
      <c r="BQ488" s="21"/>
      <c r="BR488" s="21"/>
      <c r="BS488" s="21"/>
      <c r="BT488" s="23"/>
      <c r="BU488" s="24"/>
      <c r="BV488" s="25"/>
      <c r="BW488" s="30"/>
    </row>
    <row r="489" spans="1:75" s="22" customFormat="1" ht="409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3"/>
      <c r="P489" s="23"/>
      <c r="Q489" s="23"/>
      <c r="R489" s="23"/>
      <c r="S489" s="23"/>
      <c r="T489" s="23"/>
      <c r="U489" s="23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04"/>
      <c r="BE489" s="23"/>
      <c r="BF489" s="23"/>
      <c r="BG489" s="21"/>
      <c r="BH489" s="21"/>
      <c r="BI489" s="21"/>
      <c r="BJ489" s="21"/>
      <c r="BK489" s="21"/>
      <c r="BL489" s="21"/>
      <c r="BM489" s="23"/>
      <c r="BN489" s="21"/>
      <c r="BO489" s="24"/>
      <c r="BP489" s="25"/>
      <c r="BQ489" s="21"/>
      <c r="BR489" s="21"/>
      <c r="BS489" s="21"/>
      <c r="BT489" s="23"/>
      <c r="BU489" s="24"/>
      <c r="BV489" s="25"/>
      <c r="BW489" s="30"/>
    </row>
    <row r="490" spans="1:75" s="22" customFormat="1" ht="194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4"/>
      <c r="O490" s="28"/>
      <c r="P490" s="18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1"/>
      <c r="BF490" s="21"/>
      <c r="BG490" s="21"/>
      <c r="BH490" s="21"/>
      <c r="BI490" s="21"/>
      <c r="BJ490" s="21"/>
      <c r="BK490" s="21"/>
      <c r="BL490" s="21"/>
      <c r="BM490" s="23"/>
      <c r="BN490" s="21"/>
      <c r="BO490" s="24"/>
      <c r="BP490" s="25"/>
      <c r="BQ490" s="36"/>
      <c r="BR490" s="36"/>
      <c r="BS490" s="36"/>
      <c r="BT490" s="40"/>
      <c r="BU490" s="26"/>
      <c r="BV490" s="36"/>
      <c r="BW490" s="30"/>
    </row>
    <row r="491" spans="1:75" s="22" customFormat="1" ht="219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1"/>
      <c r="BE491" s="21"/>
      <c r="BF491" s="21"/>
      <c r="BG491" s="21"/>
      <c r="BH491" s="21"/>
      <c r="BI491" s="21"/>
      <c r="BJ491" s="21"/>
      <c r="BK491" s="21"/>
      <c r="BL491" s="21"/>
      <c r="BM491" s="21"/>
      <c r="BN491" s="21"/>
      <c r="BO491" s="24"/>
      <c r="BP491" s="25"/>
      <c r="BQ491" s="36"/>
      <c r="BR491" s="36"/>
      <c r="BS491" s="36"/>
      <c r="BT491" s="40"/>
      <c r="BU491" s="26"/>
      <c r="BV491" s="36"/>
      <c r="BW491" s="30"/>
    </row>
    <row r="492" spans="1:75" s="22" customFormat="1" ht="198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18"/>
      <c r="M492" s="20"/>
      <c r="N492" s="21"/>
      <c r="O492" s="182"/>
      <c r="P492" s="182"/>
      <c r="Q492" s="182"/>
      <c r="R492" s="182"/>
      <c r="S492" s="182"/>
      <c r="T492" s="182"/>
      <c r="U492" s="182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1"/>
      <c r="BE492" s="21"/>
      <c r="BF492" s="21"/>
      <c r="BG492" s="21"/>
      <c r="BH492" s="21"/>
      <c r="BI492" s="21"/>
      <c r="BJ492" s="21"/>
      <c r="BK492" s="21"/>
      <c r="BL492" s="21"/>
      <c r="BM492" s="23"/>
      <c r="BN492" s="21"/>
      <c r="BO492" s="24"/>
      <c r="BP492" s="25"/>
      <c r="BQ492" s="21"/>
      <c r="BR492" s="21"/>
      <c r="BS492" s="21"/>
      <c r="BT492" s="23"/>
      <c r="BU492" s="24"/>
      <c r="BV492" s="25"/>
      <c r="BW492" s="30"/>
    </row>
    <row r="493" spans="1:75" s="22" customFormat="1" ht="198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18"/>
      <c r="M493" s="20"/>
      <c r="N493" s="21"/>
      <c r="O493" s="23"/>
      <c r="P493" s="23"/>
      <c r="Q493" s="23"/>
      <c r="R493" s="23"/>
      <c r="S493" s="23"/>
      <c r="T493" s="23"/>
      <c r="U493" s="2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1"/>
      <c r="BF493" s="21"/>
      <c r="BG493" s="21"/>
      <c r="BH493" s="21"/>
      <c r="BI493" s="21"/>
      <c r="BJ493" s="21"/>
      <c r="BK493" s="21"/>
      <c r="BL493" s="21"/>
      <c r="BM493" s="23"/>
      <c r="BN493" s="21"/>
      <c r="BO493" s="24"/>
      <c r="BP493" s="25"/>
      <c r="BQ493" s="21"/>
      <c r="BR493" s="21"/>
      <c r="BS493" s="21"/>
      <c r="BT493" s="23"/>
      <c r="BU493" s="24"/>
      <c r="BV493" s="25"/>
      <c r="BW493" s="30"/>
    </row>
    <row r="494" spans="1:75" s="22" customFormat="1" ht="198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18"/>
      <c r="M494" s="20"/>
      <c r="N494" s="21"/>
      <c r="O494" s="28"/>
      <c r="P494" s="18"/>
      <c r="Q494" s="28"/>
      <c r="R494" s="28"/>
      <c r="S494" s="28"/>
      <c r="T494" s="28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1"/>
      <c r="BM494" s="23"/>
      <c r="BN494" s="21"/>
      <c r="BO494" s="24"/>
      <c r="BP494" s="25"/>
      <c r="BQ494" s="21"/>
      <c r="BR494" s="21"/>
      <c r="BS494" s="21"/>
      <c r="BT494" s="23"/>
      <c r="BU494" s="24"/>
      <c r="BV494" s="25"/>
      <c r="BW494" s="30"/>
    </row>
    <row r="495" spans="1:75" s="22" customFormat="1" ht="146.2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18"/>
      <c r="M495" s="20"/>
      <c r="N495" s="21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1"/>
      <c r="BM495" s="23"/>
      <c r="BN495" s="21"/>
      <c r="BO495" s="24"/>
      <c r="BP495" s="25"/>
      <c r="BQ495" s="21"/>
      <c r="BR495" s="21"/>
      <c r="BS495" s="21"/>
      <c r="BT495" s="23"/>
      <c r="BU495" s="24"/>
      <c r="BV495" s="25"/>
      <c r="BW495" s="30"/>
    </row>
    <row r="496" spans="1:75" s="22" customFormat="1" ht="227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18"/>
      <c r="M496" s="20"/>
      <c r="N496" s="21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3"/>
      <c r="BN496" s="21"/>
      <c r="BO496" s="24"/>
      <c r="BP496" s="25"/>
      <c r="BQ496" s="21"/>
      <c r="BR496" s="21"/>
      <c r="BS496" s="21"/>
      <c r="BT496" s="23"/>
      <c r="BU496" s="24"/>
      <c r="BV496" s="25"/>
      <c r="BW496" s="30"/>
    </row>
    <row r="497" spans="1:75" s="22" customFormat="1" ht="154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18"/>
      <c r="M497" s="20"/>
      <c r="N497" s="21"/>
      <c r="O497" s="28"/>
      <c r="P497" s="2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3"/>
      <c r="BN497" s="21"/>
      <c r="BO497" s="24"/>
      <c r="BP497" s="25"/>
      <c r="BQ497" s="21"/>
      <c r="BR497" s="21"/>
      <c r="BS497" s="21"/>
      <c r="BT497" s="23"/>
      <c r="BU497" s="24"/>
      <c r="BV497" s="25"/>
      <c r="BW497" s="30"/>
    </row>
    <row r="498" spans="1:75" s="22" customFormat="1" ht="154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18"/>
      <c r="M498" s="20"/>
      <c r="N498" s="21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3"/>
      <c r="BN498" s="21"/>
      <c r="BO498" s="24"/>
      <c r="BP498" s="25"/>
      <c r="BQ498" s="36"/>
      <c r="BR498" s="36"/>
      <c r="BS498" s="36"/>
      <c r="BT498" s="40"/>
      <c r="BU498" s="26"/>
      <c r="BV498" s="36"/>
      <c r="BW498" s="30"/>
    </row>
    <row r="499" spans="1:75" s="22" customFormat="1" ht="182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18"/>
      <c r="M499" s="20"/>
      <c r="N499" s="21"/>
      <c r="O499" s="23"/>
      <c r="P499" s="23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3"/>
      <c r="BM499" s="21"/>
      <c r="BN499" s="21"/>
      <c r="BO499" s="24"/>
      <c r="BP499" s="25"/>
      <c r="BQ499" s="36"/>
      <c r="BR499" s="36"/>
      <c r="BS499" s="36"/>
      <c r="BT499" s="40"/>
      <c r="BU499" s="26"/>
      <c r="BV499" s="36"/>
      <c r="BW499" s="30"/>
    </row>
    <row r="500" spans="1:75" s="22" customFormat="1" ht="182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18"/>
      <c r="M500" s="20"/>
      <c r="N500" s="21"/>
      <c r="O500" s="23"/>
      <c r="P500" s="23"/>
      <c r="Q500" s="23"/>
      <c r="R500" s="23"/>
      <c r="S500" s="23"/>
      <c r="T500" s="23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1"/>
      <c r="BO500" s="24"/>
      <c r="BP500" s="25"/>
      <c r="BQ500" s="36"/>
      <c r="BR500" s="36"/>
      <c r="BS500" s="36"/>
      <c r="BT500" s="40"/>
      <c r="BU500" s="26"/>
      <c r="BV500" s="36"/>
      <c r="BW500" s="30"/>
    </row>
    <row r="501" spans="1:75" s="22" customFormat="1" ht="312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28"/>
      <c r="P501" s="2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1"/>
      <c r="BE501" s="21"/>
      <c r="BF501" s="21"/>
      <c r="BG501" s="23"/>
      <c r="BH501" s="21"/>
      <c r="BI501" s="21"/>
      <c r="BJ501" s="21"/>
      <c r="BK501" s="21"/>
      <c r="BL501" s="23"/>
      <c r="BM501" s="21"/>
      <c r="BN501" s="21"/>
      <c r="BO501" s="24"/>
      <c r="BP501" s="25"/>
      <c r="BQ501" s="26"/>
    </row>
    <row r="502" spans="1:75" s="22" customFormat="1" ht="174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20"/>
      <c r="N502" s="21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3"/>
      <c r="BH502" s="21"/>
      <c r="BI502" s="21"/>
      <c r="BJ502" s="21"/>
      <c r="BK502" s="21"/>
      <c r="BL502" s="23"/>
      <c r="BM502" s="21"/>
      <c r="BN502" s="21"/>
      <c r="BO502" s="24"/>
      <c r="BP502" s="25"/>
      <c r="BQ502" s="26"/>
    </row>
    <row r="503" spans="1:75" s="22" customFormat="1" ht="167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23"/>
      <c r="P503" s="23"/>
      <c r="Q503" s="23"/>
      <c r="R503" s="23"/>
      <c r="S503" s="23"/>
      <c r="T503" s="23"/>
      <c r="U503" s="23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1"/>
      <c r="BE503" s="21"/>
      <c r="BF503" s="21"/>
      <c r="BG503" s="23"/>
      <c r="BH503" s="21"/>
      <c r="BI503" s="21"/>
      <c r="BJ503" s="21"/>
      <c r="BK503" s="21"/>
      <c r="BL503" s="23"/>
      <c r="BM503" s="21"/>
      <c r="BN503" s="21"/>
      <c r="BO503" s="24"/>
      <c r="BP503" s="25"/>
      <c r="BQ503" s="26"/>
    </row>
    <row r="504" spans="1:75" s="22" customFormat="1" ht="167.2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21"/>
      <c r="O504" s="23"/>
      <c r="P504" s="23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3"/>
      <c r="BH504" s="21"/>
      <c r="BI504" s="21"/>
      <c r="BJ504" s="21"/>
      <c r="BK504" s="21"/>
      <c r="BL504" s="23"/>
      <c r="BM504" s="21"/>
      <c r="BN504" s="21"/>
      <c r="BO504" s="24"/>
      <c r="BP504" s="25"/>
      <c r="BQ504" s="26"/>
    </row>
    <row r="505" spans="1:75" s="22" customFormat="1" ht="167.2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23"/>
      <c r="P505" s="23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3"/>
      <c r="BH505" s="21"/>
      <c r="BI505" s="21"/>
      <c r="BJ505" s="21"/>
      <c r="BK505" s="21"/>
      <c r="BL505" s="23"/>
      <c r="BM505" s="21"/>
      <c r="BN505" s="21"/>
      <c r="BO505" s="24"/>
      <c r="BP505" s="25"/>
      <c r="BQ505" s="26"/>
    </row>
    <row r="506" spans="1:75" s="22" customFormat="1" ht="372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18"/>
      <c r="P506" s="18"/>
      <c r="Q506" s="18"/>
      <c r="R506" s="18"/>
      <c r="S506" s="18"/>
      <c r="T506" s="18"/>
      <c r="U506" s="1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1"/>
      <c r="BS506" s="21"/>
    </row>
    <row r="507" spans="1:75" s="22" customFormat="1" ht="257.2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18"/>
      <c r="P507" s="18"/>
      <c r="Q507" s="27"/>
      <c r="R507" s="27"/>
      <c r="S507" s="27"/>
      <c r="T507" s="27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1"/>
      <c r="BS507" s="21"/>
    </row>
    <row r="508" spans="1:75" s="22" customFormat="1" ht="254.2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18"/>
      <c r="P508" s="18"/>
      <c r="Q508" s="27"/>
      <c r="R508" s="27"/>
      <c r="S508" s="27"/>
      <c r="T508" s="27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1"/>
      <c r="BS508" s="21"/>
    </row>
    <row r="509" spans="1:75" s="22" customFormat="1" ht="319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23"/>
      <c r="P509" s="23"/>
      <c r="Q509" s="23"/>
      <c r="R509" s="23"/>
      <c r="S509" s="23"/>
      <c r="T509" s="23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1"/>
      <c r="BS509" s="21"/>
    </row>
    <row r="510" spans="1:75" s="22" customFormat="1" ht="409.6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18"/>
      <c r="N510" s="18"/>
      <c r="O510" s="28"/>
      <c r="P510" s="1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1"/>
      <c r="BS510" s="21"/>
    </row>
    <row r="511" spans="1:75" s="22" customFormat="1" ht="141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3"/>
      <c r="P511" s="23"/>
      <c r="Q511" s="23"/>
      <c r="R511" s="23"/>
      <c r="S511" s="23"/>
      <c r="T511" s="23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1"/>
      <c r="BS511" s="21"/>
    </row>
    <row r="512" spans="1:75" s="22" customFormat="1" ht="141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18"/>
      <c r="O512" s="23"/>
      <c r="P512" s="23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1"/>
      <c r="BS512" s="21"/>
    </row>
    <row r="513" spans="1:73" s="22" customFormat="1" ht="292.5" customHeight="1" x14ac:dyDescent="0.45">
      <c r="A513" s="17"/>
      <c r="B513" s="18"/>
      <c r="C513" s="176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7"/>
      <c r="P513" s="18"/>
      <c r="Q513" s="27"/>
      <c r="R513" s="27"/>
      <c r="S513" s="27"/>
      <c r="T513" s="27"/>
      <c r="U513" s="27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1"/>
      <c r="BS513" s="24"/>
      <c r="BT513" s="25"/>
      <c r="BU513" s="26"/>
    </row>
    <row r="514" spans="1:73" s="22" customFormat="1" ht="177" customHeight="1" x14ac:dyDescent="0.45">
      <c r="A514" s="17"/>
      <c r="B514" s="18"/>
      <c r="C514" s="176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18"/>
      <c r="P514" s="18"/>
      <c r="Q514" s="27"/>
      <c r="R514" s="27"/>
      <c r="S514" s="27"/>
      <c r="T514" s="27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1"/>
      <c r="BP514" s="21"/>
      <c r="BQ514" s="21"/>
      <c r="BR514" s="21"/>
      <c r="BS514" s="24"/>
      <c r="BT514" s="25"/>
      <c r="BU514" s="26"/>
    </row>
  </sheetData>
  <autoFilter ref="A2:BW46"/>
  <mergeCells count="12">
    <mergeCell ref="A1:BT1"/>
    <mergeCell ref="M230:M231"/>
    <mergeCell ref="M6:M7"/>
    <mergeCell ref="J3:J8"/>
    <mergeCell ref="J9:J10"/>
    <mergeCell ref="K9:K10"/>
    <mergeCell ref="J11:J12"/>
    <mergeCell ref="K11:K12"/>
    <mergeCell ref="J13:J14"/>
    <mergeCell ref="K13:K14"/>
    <mergeCell ref="J15:J16"/>
    <mergeCell ref="K15:K16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2019-05-24T06:28:27Z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