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УЛиМТО\ОЗД\ТОРГИ\2021\ЗП_МСП_Патроны\Приложение №7_Обоснование НМЦ договора\"/>
    </mc:Choice>
  </mc:AlternateContent>
  <bookViews>
    <workbookView xWindow="14505" yWindow="-15" windowWidth="14310" windowHeight="12855"/>
  </bookViews>
  <sheets>
    <sheet name="Расчет НМЦ лота закупки" sheetId="1" r:id="rId1"/>
  </sheets>
  <definedNames>
    <definedName name="_xlnm._FilterDatabase" localSheetId="0" hidden="1">'Расчет НМЦ лота закупки'!$A$5:$M$33</definedName>
    <definedName name="_xlnm.Print_Area" localSheetId="0">'Расчет НМЦ лота закупки'!$A$1:$V$35</definedName>
  </definedNames>
  <calcPr calcId="152511" calcOnSave="0"/>
</workbook>
</file>

<file path=xl/calcChain.xml><?xml version="1.0" encoding="utf-8"?>
<calcChain xmlns="http://schemas.openxmlformats.org/spreadsheetml/2006/main">
  <c r="F30" i="1" l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J33" i="1"/>
  <c r="J32" i="1" s="1"/>
  <c r="J28" i="1"/>
  <c r="P33" i="1"/>
  <c r="O28" i="1"/>
  <c r="L28" i="1"/>
  <c r="V31" i="1"/>
  <c r="U28" i="1"/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9" i="1"/>
  <c r="L30" i="1"/>
  <c r="L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9" i="1"/>
  <c r="U30" i="1"/>
  <c r="U6" i="1"/>
  <c r="O8" i="1"/>
  <c r="O12" i="1"/>
  <c r="O16" i="1"/>
  <c r="O20" i="1"/>
  <c r="O24" i="1"/>
  <c r="O29" i="1"/>
  <c r="O7" i="1"/>
  <c r="O9" i="1"/>
  <c r="O10" i="1"/>
  <c r="O11" i="1"/>
  <c r="O13" i="1"/>
  <c r="O14" i="1"/>
  <c r="O15" i="1"/>
  <c r="O17" i="1"/>
  <c r="O18" i="1"/>
  <c r="O19" i="1"/>
  <c r="O21" i="1"/>
  <c r="O22" i="1"/>
  <c r="O23" i="1"/>
  <c r="O25" i="1"/>
  <c r="O26" i="1"/>
  <c r="O27" i="1"/>
  <c r="O30" i="1"/>
  <c r="O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9" i="1"/>
  <c r="J30" i="1"/>
  <c r="J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<sst xmlns="http://schemas.openxmlformats.org/spreadsheetml/2006/main" count="113" uniqueCount="44">
  <si>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</si>
  <si>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</si>
  <si>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</si>
  <si>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</si>
  <si>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</si>
  <si>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</si>
  <si>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Справочник цен</t>
  </si>
  <si>
    <t>Номер материала SAP</t>
  </si>
  <si>
    <t>Сумма, руб. без НДС</t>
  </si>
  <si>
    <t>Итог</t>
  </si>
  <si>
    <t>Приложение №2</t>
  </si>
  <si>
    <t>ИТОГО без НДС</t>
  </si>
  <si>
    <t>НДС - 20%</t>
  </si>
  <si>
    <t>Расчет начальной максимальной цены лота/закупки 401I Предохранители ВН и НН</t>
  </si>
  <si>
    <t>Патрон ПТ 1.1-10-16-31,5 У3</t>
  </si>
  <si>
    <t>Патрон ПТ 1.1-10-5-12,5 У3</t>
  </si>
  <si>
    <t>Патрон ПТ 1.1-10-20-31,5 У3</t>
  </si>
  <si>
    <t>Вставка плавкая ПН2-100 100А</t>
  </si>
  <si>
    <t>Патрон ПТ 1.1-10-10-12,5 У3</t>
  </si>
  <si>
    <t>Патрон ПТ 1.1-10-3,2-31,5 У3</t>
  </si>
  <si>
    <t>Патрон ПТ 1.1-10-2-12,5 У3</t>
  </si>
  <si>
    <t>Патрон ПТ 1.1-10-20-12,5 У3</t>
  </si>
  <si>
    <t>Патрон ПТ 1.1-10-31,5-12,5 У3</t>
  </si>
  <si>
    <t>Предохранитель ПКТ 101-10-10-31,5 У3</t>
  </si>
  <si>
    <t>Предохранитель ПКТ 101-10-16-31,5 У3</t>
  </si>
  <si>
    <t>Предохранитель ПКТ 101-10-20-31,5 У3</t>
  </si>
  <si>
    <t>Предохранитель ПКТ 101-10-31,5-31,5 У3</t>
  </si>
  <si>
    <t>Предохранитель ПКТ 101-10-8-31,5 У3</t>
  </si>
  <si>
    <t>Предохранитель ПН2-100 40А</t>
  </si>
  <si>
    <t>Предохранитель ПН2-100 50А</t>
  </si>
  <si>
    <t>Предохранитель ПН2-100 63А</t>
  </si>
  <si>
    <t>Предохранитель ПН2-100 80А</t>
  </si>
  <si>
    <t>Предохранитель ПН2-250 100А</t>
  </si>
  <si>
    <t>Предохранитель ПН2-250 160А</t>
  </si>
  <si>
    <t>Патрон ПТ 1.2-10-50-31,5 У3</t>
  </si>
  <si>
    <t>Патрон ПТ 1.1-10-8-31,5 У3</t>
  </si>
  <si>
    <t>Предохранитель ПН2-250 250А</t>
  </si>
  <si>
    <t>Предохранитель ПН2-250 125А</t>
  </si>
  <si>
    <t>ШТ</t>
  </si>
  <si>
    <t>Предохранитель ПН2-100 100А</t>
  </si>
  <si>
    <t>Коммерческое предложение № 1</t>
  </si>
  <si>
    <t>Коммерческое предложение № 2</t>
  </si>
  <si>
    <t>Коммерческое предложение № 3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</si>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</sst>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2" fontId="3" fillId="0" borderId="1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/>
    <xf numFmtId="2" fontId="2" fillId="2" borderId="0" xfId="0" applyNumberFormat="1" applyFont="1" applyFill="1" applyAlignment="1">
      <alignment horizontal="right"/>
    </xf>
    <xf numFmtId="0" fontId="4" fillId="0" borderId="0" xfId="0" applyFont="1"/>
    <xf numFmtId="2" fontId="4" fillId="0" borderId="0" xfId="0" applyNumberFormat="1" applyFont="1" applyBorder="1"/>
    <xf numFmtId="2" fontId="4" fillId="0" borderId="0" xfId="0" applyNumberFormat="1" applyFont="1"/>
    <xf numFmtId="2" fontId="4" fillId="2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abSelected="1" view="pageBreakPreview" zoomScale="85" zoomScaleNormal="112" zoomScaleSheetLayoutView="85" workbookViewId="0">
      <selection activeCell="V31" sqref="V31"/>
    </sheetView>
  </sheetViews>
  <sheetFormatPr defaultRowHeight="15" x14ac:dyDescent="0.25"/>
  <cols>
    <col min="1" max="1" width="4" style="1" customWidth="1"/>
    <col min="2" max="2" width="11.7109375" style="1" customWidth="1"/>
    <col min="3" max="3" width="43.5703125" style="3" customWidth="1"/>
    <col min="4" max="4" width="5.42578125" style="1" customWidth="1"/>
    <col min="5" max="5" width="7.7109375" style="12" customWidth="1"/>
    <col min="6" max="6" width="11.140625" style="13" bestFit="1" customWidth="1"/>
    <col min="7" max="7" width="12.85546875" style="13" customWidth="1"/>
    <col min="8" max="8" width="8.28515625" style="12" customWidth="1"/>
    <col min="9" max="9" width="11.85546875" style="14" bestFit="1" customWidth="1"/>
    <col min="10" max="10" width="12.42578125" style="14" customWidth="1"/>
    <col min="11" max="11" width="8.140625" style="12" customWidth="1"/>
    <col min="12" max="12" width="11" style="14" customWidth="1"/>
    <col min="13" max="13" width="12.28515625" style="14" customWidth="1"/>
    <col min="14" max="14" width="7.7109375" style="8" customWidth="1"/>
    <col min="15" max="15" width="10.7109375" style="10" customWidth="1"/>
    <col min="16" max="16" width="12.42578125" style="10" customWidth="1"/>
    <col min="17" max="19" width="9.140625" style="1" hidden="1" customWidth="1"/>
    <col min="20" max="20" width="8.7109375" style="1" customWidth="1"/>
    <col min="21" max="21" width="10.42578125" style="1" customWidth="1"/>
    <col min="22" max="22" width="12" style="1" customWidth="1"/>
    <col min="23" max="16384" width="9.140625" style="1"/>
  </cols>
  <sheetData>
    <row r="1" spans="1:22" x14ac:dyDescent="0.25">
      <c r="P1" s="11" t="s">
        <v>10</v>
      </c>
    </row>
    <row r="2" spans="1:22" s="2" customFormat="1" ht="15.75" customHeight="1" x14ac:dyDescent="0.25">
      <c r="A2" s="29" t="s">
        <v>13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22" x14ac:dyDescent="0.25">
      <c r="B3" s="4"/>
      <c r="C3" s="5"/>
    </row>
    <row r="4" spans="1:22" ht="17.25" customHeight="1" x14ac:dyDescent="0.25">
      <c r="A4" s="33" t="s">
        <v>2</v>
      </c>
      <c r="B4" s="31" t="s">
        <v>7</v>
      </c>
      <c r="C4" s="31" t="s">
        <v>0</v>
      </c>
      <c r="D4" s="31" t="s">
        <v>1</v>
      </c>
      <c r="E4" s="30" t="s">
        <v>9</v>
      </c>
      <c r="F4" s="30"/>
      <c r="G4" s="30"/>
      <c r="H4" s="30" t="s">
        <v>6</v>
      </c>
      <c r="I4" s="30"/>
      <c r="J4" s="30"/>
      <c r="K4" s="26" t="s">
        <v>40</v>
      </c>
      <c r="L4" s="27"/>
      <c r="M4" s="28"/>
      <c r="N4" s="26" t="s">
        <v>41</v>
      </c>
      <c r="O4" s="27"/>
      <c r="P4" s="28"/>
      <c r="Q4" s="26" t="s">
        <v>42</v>
      </c>
      <c r="R4" s="27"/>
      <c r="S4" s="28"/>
      <c r="T4" s="26" t="s">
        <v>42</v>
      </c>
      <c r="U4" s="27"/>
      <c r="V4" s="28"/>
    </row>
    <row r="5" spans="1:22" s="2" customFormat="1" ht="30.75" customHeight="1" x14ac:dyDescent="0.25">
      <c r="A5" s="34"/>
      <c r="B5" s="32"/>
      <c r="C5" s="32"/>
      <c r="D5" s="32"/>
      <c r="E5" s="16" t="s">
        <v>4</v>
      </c>
      <c r="F5" s="17" t="s">
        <v>5</v>
      </c>
      <c r="G5" s="17" t="s">
        <v>8</v>
      </c>
      <c r="H5" s="16" t="s">
        <v>4</v>
      </c>
      <c r="I5" s="17" t="s">
        <v>5</v>
      </c>
      <c r="J5" s="17" t="s">
        <v>8</v>
      </c>
      <c r="K5" s="16" t="s">
        <v>4</v>
      </c>
      <c r="L5" s="17" t="s">
        <v>5</v>
      </c>
      <c r="M5" s="17" t="s">
        <v>8</v>
      </c>
      <c r="N5" s="20" t="s">
        <v>4</v>
      </c>
      <c r="O5" s="9" t="s">
        <v>5</v>
      </c>
      <c r="P5" s="9" t="s">
        <v>8</v>
      </c>
      <c r="T5" s="20" t="s">
        <v>4</v>
      </c>
      <c r="U5" s="9" t="s">
        <v>5</v>
      </c>
      <c r="V5" s="9" t="s">
        <v>8</v>
      </c>
    </row>
    <row r="6" spans="1:22" s="2" customFormat="1" ht="15" customHeight="1" x14ac:dyDescent="0.25">
      <c r="A6" s="21">
        <v>1</v>
      </c>
      <c r="B6" s="38">
        <v>2003466</v>
      </c>
      <c r="C6" s="22" t="s">
        <v>14</v>
      </c>
      <c r="D6" s="38" t="s">
        <v>38</v>
      </c>
      <c r="E6" s="23">
        <v>355</v>
      </c>
      <c r="F6" s="36">
        <f>G6/E6</f>
        <v>304.24166666666667</v>
      </c>
      <c r="G6" s="36">
        <v>108005.79166666667</v>
      </c>
      <c r="H6" s="23">
        <v>355</v>
      </c>
      <c r="I6" s="36">
        <v>728.13</v>
      </c>
      <c r="J6" s="36">
        <f>I6*H6</f>
        <v>258486.15</v>
      </c>
      <c r="K6" s="23">
        <v>355</v>
      </c>
      <c r="L6" s="36">
        <f>M6/K6</f>
        <v>304.24166666666667</v>
      </c>
      <c r="M6" s="36">
        <v>108005.79166666667</v>
      </c>
      <c r="N6" s="23">
        <v>355</v>
      </c>
      <c r="O6" s="36">
        <f>P6/N6</f>
        <v>313.36666666666673</v>
      </c>
      <c r="P6" s="36">
        <v>111245.16666666669</v>
      </c>
      <c r="Q6" s="21"/>
      <c r="R6" s="21"/>
      <c r="S6" s="21"/>
      <c r="T6" s="23">
        <v>355</v>
      </c>
      <c r="U6" s="36">
        <f>V6/T6</f>
        <v>322.76667605633804</v>
      </c>
      <c r="V6" s="36">
        <v>114582.17</v>
      </c>
    </row>
    <row r="7" spans="1:22" s="2" customFormat="1" ht="15" customHeight="1" x14ac:dyDescent="0.25">
      <c r="A7" s="21">
        <f>A6+1</f>
        <v>2</v>
      </c>
      <c r="B7" s="38">
        <v>2041597</v>
      </c>
      <c r="C7" s="22" t="s">
        <v>15</v>
      </c>
      <c r="D7" s="38" t="s">
        <v>38</v>
      </c>
      <c r="E7" s="23">
        <v>349</v>
      </c>
      <c r="F7" s="36">
        <f t="shared" ref="F7:F30" si="0">G7/E7</f>
        <v>304.24166666666667</v>
      </c>
      <c r="G7" s="36">
        <v>106180.34166666667</v>
      </c>
      <c r="H7" s="23">
        <v>349</v>
      </c>
      <c r="I7" s="36">
        <v>728.13</v>
      </c>
      <c r="J7" s="36">
        <f t="shared" ref="J7:J30" si="1">I7*H7</f>
        <v>254117.37</v>
      </c>
      <c r="K7" s="23">
        <v>349</v>
      </c>
      <c r="L7" s="36">
        <f t="shared" ref="L7:L30" si="2">M7/K7</f>
        <v>304.24166666666667</v>
      </c>
      <c r="M7" s="36">
        <v>106180.34166666667</v>
      </c>
      <c r="N7" s="23">
        <v>349</v>
      </c>
      <c r="O7" s="36">
        <f t="shared" ref="O7:O30" si="3">P7/N7</f>
        <v>313.36666666666667</v>
      </c>
      <c r="P7" s="36">
        <v>109364.96666666666</v>
      </c>
      <c r="Q7" s="21"/>
      <c r="R7" s="21"/>
      <c r="S7" s="21"/>
      <c r="T7" s="23">
        <v>349</v>
      </c>
      <c r="U7" s="36">
        <f t="shared" ref="U7:U30" si="4">V7/T7</f>
        <v>322.76667621776505</v>
      </c>
      <c r="V7" s="36">
        <v>112645.57</v>
      </c>
    </row>
    <row r="8" spans="1:22" s="2" customFormat="1" ht="15" customHeight="1" x14ac:dyDescent="0.25">
      <c r="A8" s="21">
        <f t="shared" ref="A8:A30" si="5">A7+1</f>
        <v>3</v>
      </c>
      <c r="B8" s="38">
        <v>2042168</v>
      </c>
      <c r="C8" s="22" t="s">
        <v>16</v>
      </c>
      <c r="D8" s="38" t="s">
        <v>38</v>
      </c>
      <c r="E8" s="23">
        <v>5</v>
      </c>
      <c r="F8" s="36">
        <f t="shared" si="0"/>
        <v>304.30833333333334</v>
      </c>
      <c r="G8" s="36">
        <v>1521.5416666666667</v>
      </c>
      <c r="H8" s="23">
        <v>5</v>
      </c>
      <c r="I8" s="36">
        <v>728.13</v>
      </c>
      <c r="J8" s="36">
        <f t="shared" si="1"/>
        <v>3640.65</v>
      </c>
      <c r="K8" s="23">
        <v>5</v>
      </c>
      <c r="L8" s="36">
        <f t="shared" si="2"/>
        <v>304.30833333333334</v>
      </c>
      <c r="M8" s="36">
        <v>1521.5416666666667</v>
      </c>
      <c r="N8" s="23">
        <v>5</v>
      </c>
      <c r="O8" s="36">
        <f t="shared" si="3"/>
        <v>313.44166666666672</v>
      </c>
      <c r="P8" s="36">
        <v>1567.2083333333335</v>
      </c>
      <c r="Q8" s="21"/>
      <c r="R8" s="21"/>
      <c r="S8" s="21"/>
      <c r="T8" s="23">
        <v>5</v>
      </c>
      <c r="U8" s="36">
        <f t="shared" si="4"/>
        <v>322.84199999999998</v>
      </c>
      <c r="V8" s="36">
        <v>1614.21</v>
      </c>
    </row>
    <row r="9" spans="1:22" s="2" customFormat="1" ht="15" customHeight="1" x14ac:dyDescent="0.25">
      <c r="A9" s="21">
        <f t="shared" si="5"/>
        <v>4</v>
      </c>
      <c r="B9" s="38">
        <v>2049445</v>
      </c>
      <c r="C9" s="22" t="s">
        <v>17</v>
      </c>
      <c r="D9" s="38" t="s">
        <v>38</v>
      </c>
      <c r="E9" s="23">
        <v>26</v>
      </c>
      <c r="F9" s="36">
        <f t="shared" si="0"/>
        <v>126.06666666666668</v>
      </c>
      <c r="G9" s="36">
        <v>3277.7333333333336</v>
      </c>
      <c r="H9" s="23">
        <v>26</v>
      </c>
      <c r="I9" s="36">
        <v>193.67</v>
      </c>
      <c r="J9" s="36">
        <f t="shared" si="1"/>
        <v>5035.42</v>
      </c>
      <c r="K9" s="23">
        <v>26</v>
      </c>
      <c r="L9" s="36">
        <f t="shared" si="2"/>
        <v>126.06666666666668</v>
      </c>
      <c r="M9" s="36">
        <v>3277.7333333333336</v>
      </c>
      <c r="N9" s="23">
        <v>26</v>
      </c>
      <c r="O9" s="36">
        <f t="shared" si="3"/>
        <v>129.85000000000002</v>
      </c>
      <c r="P9" s="36">
        <v>3376.1000000000004</v>
      </c>
      <c r="Q9" s="21"/>
      <c r="R9" s="21"/>
      <c r="S9" s="21"/>
      <c r="T9" s="23">
        <v>26</v>
      </c>
      <c r="U9" s="36">
        <f t="shared" si="4"/>
        <v>133.74153846153848</v>
      </c>
      <c r="V9" s="36">
        <v>3477.28</v>
      </c>
    </row>
    <row r="10" spans="1:22" s="2" customFormat="1" ht="15" customHeight="1" x14ac:dyDescent="0.25">
      <c r="A10" s="21">
        <f t="shared" si="5"/>
        <v>5</v>
      </c>
      <c r="B10" s="38">
        <v>2051851</v>
      </c>
      <c r="C10" s="22" t="s">
        <v>18</v>
      </c>
      <c r="D10" s="38" t="s">
        <v>38</v>
      </c>
      <c r="E10" s="23">
        <v>349</v>
      </c>
      <c r="F10" s="36">
        <f t="shared" si="0"/>
        <v>304.24166666666667</v>
      </c>
      <c r="G10" s="36">
        <v>106180.34166666667</v>
      </c>
      <c r="H10" s="23">
        <v>349</v>
      </c>
      <c r="I10" s="36">
        <v>728.13</v>
      </c>
      <c r="J10" s="36">
        <f t="shared" si="1"/>
        <v>254117.37</v>
      </c>
      <c r="K10" s="23">
        <v>349</v>
      </c>
      <c r="L10" s="36">
        <f t="shared" si="2"/>
        <v>304.24166666666667</v>
      </c>
      <c r="M10" s="36">
        <v>106180.34166666667</v>
      </c>
      <c r="N10" s="23">
        <v>349</v>
      </c>
      <c r="O10" s="36">
        <f t="shared" si="3"/>
        <v>313.36666666666667</v>
      </c>
      <c r="P10" s="36">
        <v>109364.96666666666</v>
      </c>
      <c r="Q10" s="21"/>
      <c r="R10" s="21"/>
      <c r="S10" s="21"/>
      <c r="T10" s="23">
        <v>349</v>
      </c>
      <c r="U10" s="36">
        <f t="shared" si="4"/>
        <v>322.76667621776505</v>
      </c>
      <c r="V10" s="36">
        <v>112645.57</v>
      </c>
    </row>
    <row r="11" spans="1:22" s="2" customFormat="1" ht="15" customHeight="1" x14ac:dyDescent="0.25">
      <c r="A11" s="21">
        <f t="shared" si="5"/>
        <v>6</v>
      </c>
      <c r="B11" s="38">
        <v>2051856</v>
      </c>
      <c r="C11" s="22" t="s">
        <v>19</v>
      </c>
      <c r="D11" s="38" t="s">
        <v>38</v>
      </c>
      <c r="E11" s="23">
        <v>349</v>
      </c>
      <c r="F11" s="36">
        <f t="shared" si="0"/>
        <v>304.24166666666667</v>
      </c>
      <c r="G11" s="36">
        <v>106180.34166666667</v>
      </c>
      <c r="H11" s="23">
        <v>349</v>
      </c>
      <c r="I11" s="36">
        <v>728.13</v>
      </c>
      <c r="J11" s="36">
        <f t="shared" si="1"/>
        <v>254117.37</v>
      </c>
      <c r="K11" s="23">
        <v>349</v>
      </c>
      <c r="L11" s="36">
        <f t="shared" si="2"/>
        <v>304.24166666666667</v>
      </c>
      <c r="M11" s="36">
        <v>106180.34166666667</v>
      </c>
      <c r="N11" s="23">
        <v>349</v>
      </c>
      <c r="O11" s="36">
        <f t="shared" si="3"/>
        <v>313.36666666666667</v>
      </c>
      <c r="P11" s="36">
        <v>109364.96666666666</v>
      </c>
      <c r="Q11" s="21"/>
      <c r="R11" s="21"/>
      <c r="S11" s="21"/>
      <c r="T11" s="23">
        <v>349</v>
      </c>
      <c r="U11" s="36">
        <f t="shared" si="4"/>
        <v>322.76667621776505</v>
      </c>
      <c r="V11" s="36">
        <v>112645.57</v>
      </c>
    </row>
    <row r="12" spans="1:22" s="2" customFormat="1" ht="15" customHeight="1" x14ac:dyDescent="0.25">
      <c r="A12" s="21">
        <f t="shared" si="5"/>
        <v>7</v>
      </c>
      <c r="B12" s="38">
        <v>2058140</v>
      </c>
      <c r="C12" s="22" t="s">
        <v>20</v>
      </c>
      <c r="D12" s="38" t="s">
        <v>38</v>
      </c>
      <c r="E12" s="23">
        <v>349</v>
      </c>
      <c r="F12" s="36">
        <f t="shared" si="0"/>
        <v>304.24166666666667</v>
      </c>
      <c r="G12" s="36">
        <v>106180.34166666667</v>
      </c>
      <c r="H12" s="23">
        <v>349</v>
      </c>
      <c r="I12" s="36">
        <v>728.13</v>
      </c>
      <c r="J12" s="36">
        <f t="shared" si="1"/>
        <v>254117.37</v>
      </c>
      <c r="K12" s="23">
        <v>349</v>
      </c>
      <c r="L12" s="36">
        <f t="shared" si="2"/>
        <v>304.24166666666667</v>
      </c>
      <c r="M12" s="36">
        <v>106180.34166666667</v>
      </c>
      <c r="N12" s="23">
        <v>349</v>
      </c>
      <c r="O12" s="36">
        <f t="shared" si="3"/>
        <v>313.36666666666667</v>
      </c>
      <c r="P12" s="36">
        <v>109364.96666666666</v>
      </c>
      <c r="Q12" s="21"/>
      <c r="R12" s="21"/>
      <c r="S12" s="21"/>
      <c r="T12" s="23">
        <v>349</v>
      </c>
      <c r="U12" s="36">
        <f t="shared" si="4"/>
        <v>322.76667621776505</v>
      </c>
      <c r="V12" s="36">
        <v>112645.57</v>
      </c>
    </row>
    <row r="13" spans="1:22" s="2" customFormat="1" ht="15" customHeight="1" x14ac:dyDescent="0.25">
      <c r="A13" s="21">
        <f t="shared" si="5"/>
        <v>8</v>
      </c>
      <c r="B13" s="38">
        <v>2058147</v>
      </c>
      <c r="C13" s="22" t="s">
        <v>21</v>
      </c>
      <c r="D13" s="38" t="s">
        <v>38</v>
      </c>
      <c r="E13" s="23">
        <v>349</v>
      </c>
      <c r="F13" s="36">
        <f t="shared" si="0"/>
        <v>304.24166666666667</v>
      </c>
      <c r="G13" s="36">
        <v>106180.34166666667</v>
      </c>
      <c r="H13" s="23">
        <v>349</v>
      </c>
      <c r="I13" s="36">
        <v>728.13</v>
      </c>
      <c r="J13" s="36">
        <f t="shared" si="1"/>
        <v>254117.37</v>
      </c>
      <c r="K13" s="23">
        <v>349</v>
      </c>
      <c r="L13" s="36">
        <f t="shared" si="2"/>
        <v>304.24166666666667</v>
      </c>
      <c r="M13" s="36">
        <v>106180.34166666667</v>
      </c>
      <c r="N13" s="23">
        <v>349</v>
      </c>
      <c r="O13" s="36">
        <f t="shared" si="3"/>
        <v>313.36666666666667</v>
      </c>
      <c r="P13" s="36">
        <v>109364.96666666666</v>
      </c>
      <c r="Q13" s="21"/>
      <c r="R13" s="21"/>
      <c r="S13" s="21"/>
      <c r="T13" s="23">
        <v>349</v>
      </c>
      <c r="U13" s="36">
        <f t="shared" si="4"/>
        <v>322.76667621776505</v>
      </c>
      <c r="V13" s="36">
        <v>112645.57</v>
      </c>
    </row>
    <row r="14" spans="1:22" s="2" customFormat="1" ht="15" customHeight="1" x14ac:dyDescent="0.25">
      <c r="A14" s="21">
        <f t="shared" si="5"/>
        <v>9</v>
      </c>
      <c r="B14" s="38">
        <v>2058148</v>
      </c>
      <c r="C14" s="22" t="s">
        <v>22</v>
      </c>
      <c r="D14" s="38" t="s">
        <v>38</v>
      </c>
      <c r="E14" s="23">
        <v>349</v>
      </c>
      <c r="F14" s="36">
        <f t="shared" si="0"/>
        <v>304.24166666666667</v>
      </c>
      <c r="G14" s="36">
        <v>106180.34166666667</v>
      </c>
      <c r="H14" s="23">
        <v>349</v>
      </c>
      <c r="I14" s="36">
        <v>728.13</v>
      </c>
      <c r="J14" s="36">
        <f t="shared" si="1"/>
        <v>254117.37</v>
      </c>
      <c r="K14" s="23">
        <v>349</v>
      </c>
      <c r="L14" s="36">
        <f t="shared" si="2"/>
        <v>304.24166666666667</v>
      </c>
      <c r="M14" s="36">
        <v>106180.34166666667</v>
      </c>
      <c r="N14" s="23">
        <v>349</v>
      </c>
      <c r="O14" s="36">
        <f t="shared" si="3"/>
        <v>313.36666666666667</v>
      </c>
      <c r="P14" s="36">
        <v>109364.96666666666</v>
      </c>
      <c r="Q14" s="21"/>
      <c r="R14" s="21"/>
      <c r="S14" s="21"/>
      <c r="T14" s="23">
        <v>349</v>
      </c>
      <c r="U14" s="36">
        <f t="shared" si="4"/>
        <v>322.76667621776505</v>
      </c>
      <c r="V14" s="36">
        <v>112645.57</v>
      </c>
    </row>
    <row r="15" spans="1:22" s="2" customFormat="1" ht="15" customHeight="1" x14ac:dyDescent="0.25">
      <c r="A15" s="21">
        <f t="shared" si="5"/>
        <v>10</v>
      </c>
      <c r="B15" s="38">
        <v>2104072</v>
      </c>
      <c r="C15" s="22" t="s">
        <v>23</v>
      </c>
      <c r="D15" s="38" t="s">
        <v>38</v>
      </c>
      <c r="E15" s="23">
        <v>8</v>
      </c>
      <c r="F15" s="36">
        <f t="shared" si="0"/>
        <v>788.40833333333342</v>
      </c>
      <c r="G15" s="36">
        <v>6307.2666666666673</v>
      </c>
      <c r="H15" s="23">
        <v>8</v>
      </c>
      <c r="I15" s="36">
        <v>1365.14</v>
      </c>
      <c r="J15" s="36">
        <f t="shared" si="1"/>
        <v>10921.12</v>
      </c>
      <c r="K15" s="23">
        <v>8</v>
      </c>
      <c r="L15" s="36">
        <f t="shared" si="2"/>
        <v>788.40833333333342</v>
      </c>
      <c r="M15" s="36">
        <v>6307.2666666666673</v>
      </c>
      <c r="N15" s="23">
        <v>8</v>
      </c>
      <c r="O15" s="36">
        <f t="shared" si="3"/>
        <v>812.05833333333339</v>
      </c>
      <c r="P15" s="36">
        <v>6496.4666666666672</v>
      </c>
      <c r="Q15" s="21"/>
      <c r="R15" s="21"/>
      <c r="S15" s="21"/>
      <c r="T15" s="23">
        <v>8</v>
      </c>
      <c r="U15" s="36">
        <f t="shared" si="4"/>
        <v>836.41624999999999</v>
      </c>
      <c r="V15" s="36">
        <v>6691.33</v>
      </c>
    </row>
    <row r="16" spans="1:22" s="2" customFormat="1" ht="15" customHeight="1" x14ac:dyDescent="0.25">
      <c r="A16" s="21">
        <f t="shared" si="5"/>
        <v>11</v>
      </c>
      <c r="B16" s="38">
        <v>2104079</v>
      </c>
      <c r="C16" s="22" t="s">
        <v>24</v>
      </c>
      <c r="D16" s="38" t="s">
        <v>38</v>
      </c>
      <c r="E16" s="23">
        <v>102</v>
      </c>
      <c r="F16" s="36">
        <f t="shared" si="0"/>
        <v>788.4083333333333</v>
      </c>
      <c r="G16" s="36">
        <v>80417.649999999994</v>
      </c>
      <c r="H16" s="23">
        <v>102</v>
      </c>
      <c r="I16" s="36">
        <v>1365.14</v>
      </c>
      <c r="J16" s="36">
        <f t="shared" si="1"/>
        <v>139244.28</v>
      </c>
      <c r="K16" s="23">
        <v>102</v>
      </c>
      <c r="L16" s="36">
        <f t="shared" si="2"/>
        <v>788.4083333333333</v>
      </c>
      <c r="M16" s="36">
        <v>80417.649999999994</v>
      </c>
      <c r="N16" s="23">
        <v>102</v>
      </c>
      <c r="O16" s="36">
        <f t="shared" si="3"/>
        <v>812.05833333333339</v>
      </c>
      <c r="P16" s="36">
        <v>82829.950000000012</v>
      </c>
      <c r="Q16" s="21"/>
      <c r="R16" s="21"/>
      <c r="S16" s="21"/>
      <c r="T16" s="23">
        <v>102</v>
      </c>
      <c r="U16" s="36">
        <f t="shared" si="4"/>
        <v>836.41666666666663</v>
      </c>
      <c r="V16" s="36">
        <v>85314.5</v>
      </c>
    </row>
    <row r="17" spans="1:22" s="2" customFormat="1" ht="15" customHeight="1" x14ac:dyDescent="0.25">
      <c r="A17" s="21">
        <f t="shared" si="5"/>
        <v>12</v>
      </c>
      <c r="B17" s="38">
        <v>2104084</v>
      </c>
      <c r="C17" s="22" t="s">
        <v>25</v>
      </c>
      <c r="D17" s="38" t="s">
        <v>38</v>
      </c>
      <c r="E17" s="23">
        <v>9</v>
      </c>
      <c r="F17" s="36">
        <f t="shared" si="0"/>
        <v>788.4083333333333</v>
      </c>
      <c r="G17" s="36">
        <v>7095.6750000000002</v>
      </c>
      <c r="H17" s="23">
        <v>9</v>
      </c>
      <c r="I17" s="36">
        <v>1365.14</v>
      </c>
      <c r="J17" s="36">
        <f t="shared" si="1"/>
        <v>12286.26</v>
      </c>
      <c r="K17" s="23">
        <v>9</v>
      </c>
      <c r="L17" s="36">
        <f t="shared" si="2"/>
        <v>788.4083333333333</v>
      </c>
      <c r="M17" s="36">
        <v>7095.6750000000002</v>
      </c>
      <c r="N17" s="23">
        <v>9</v>
      </c>
      <c r="O17" s="36">
        <f t="shared" si="3"/>
        <v>812.05833333333328</v>
      </c>
      <c r="P17" s="36">
        <v>7308.5249999999996</v>
      </c>
      <c r="Q17" s="21"/>
      <c r="R17" s="21"/>
      <c r="S17" s="21"/>
      <c r="T17" s="23">
        <v>9</v>
      </c>
      <c r="U17" s="36">
        <f t="shared" si="4"/>
        <v>836.41666666666663</v>
      </c>
      <c r="V17" s="36">
        <v>7527.75</v>
      </c>
    </row>
    <row r="18" spans="1:22" s="2" customFormat="1" ht="15" customHeight="1" x14ac:dyDescent="0.25">
      <c r="A18" s="21">
        <f t="shared" si="5"/>
        <v>13</v>
      </c>
      <c r="B18" s="38">
        <v>2104103</v>
      </c>
      <c r="C18" s="22" t="s">
        <v>26</v>
      </c>
      <c r="D18" s="38" t="s">
        <v>38</v>
      </c>
      <c r="E18" s="23">
        <v>46</v>
      </c>
      <c r="F18" s="36">
        <f t="shared" si="0"/>
        <v>788.4083333333333</v>
      </c>
      <c r="G18" s="36">
        <v>36266.783333333333</v>
      </c>
      <c r="H18" s="23">
        <v>46</v>
      </c>
      <c r="I18" s="36">
        <v>1365.14</v>
      </c>
      <c r="J18" s="36">
        <f t="shared" si="1"/>
        <v>62796.44</v>
      </c>
      <c r="K18" s="23">
        <v>46</v>
      </c>
      <c r="L18" s="36">
        <f t="shared" si="2"/>
        <v>788.4083333333333</v>
      </c>
      <c r="M18" s="36">
        <v>36266.783333333333</v>
      </c>
      <c r="N18" s="23">
        <v>46</v>
      </c>
      <c r="O18" s="36">
        <f t="shared" si="3"/>
        <v>812.05833333333339</v>
      </c>
      <c r="P18" s="36">
        <v>37354.683333333334</v>
      </c>
      <c r="Q18" s="21"/>
      <c r="R18" s="21"/>
      <c r="S18" s="21"/>
      <c r="T18" s="23">
        <v>46</v>
      </c>
      <c r="U18" s="36">
        <f t="shared" si="4"/>
        <v>836.41673913043473</v>
      </c>
      <c r="V18" s="36">
        <v>38475.17</v>
      </c>
    </row>
    <row r="19" spans="1:22" s="2" customFormat="1" ht="15" customHeight="1" x14ac:dyDescent="0.25">
      <c r="A19" s="21">
        <f t="shared" si="5"/>
        <v>14</v>
      </c>
      <c r="B19" s="38">
        <v>2104115</v>
      </c>
      <c r="C19" s="22" t="s">
        <v>27</v>
      </c>
      <c r="D19" s="38" t="s">
        <v>38</v>
      </c>
      <c r="E19" s="23">
        <v>167</v>
      </c>
      <c r="F19" s="36">
        <f t="shared" si="0"/>
        <v>788.40833333333342</v>
      </c>
      <c r="G19" s="36">
        <v>131664.19166666668</v>
      </c>
      <c r="H19" s="23">
        <v>167</v>
      </c>
      <c r="I19" s="36">
        <v>1365.14</v>
      </c>
      <c r="J19" s="36">
        <f t="shared" si="1"/>
        <v>227978.38</v>
      </c>
      <c r="K19" s="23">
        <v>167</v>
      </c>
      <c r="L19" s="36">
        <f t="shared" si="2"/>
        <v>788.40833333333342</v>
      </c>
      <c r="M19" s="36">
        <v>131664.19166666668</v>
      </c>
      <c r="N19" s="23">
        <v>167</v>
      </c>
      <c r="O19" s="36">
        <f t="shared" si="3"/>
        <v>812.05833333333339</v>
      </c>
      <c r="P19" s="36">
        <v>135613.74166666667</v>
      </c>
      <c r="Q19" s="21"/>
      <c r="R19" s="21"/>
      <c r="S19" s="21"/>
      <c r="T19" s="23">
        <v>167</v>
      </c>
      <c r="U19" s="36">
        <f t="shared" si="4"/>
        <v>836.41664670658679</v>
      </c>
      <c r="V19" s="36">
        <v>139681.57999999999</v>
      </c>
    </row>
    <row r="20" spans="1:22" s="2" customFormat="1" ht="15" customHeight="1" x14ac:dyDescent="0.25">
      <c r="A20" s="21">
        <f t="shared" si="5"/>
        <v>15</v>
      </c>
      <c r="B20" s="38">
        <v>2104298</v>
      </c>
      <c r="C20" s="22" t="s">
        <v>28</v>
      </c>
      <c r="D20" s="38" t="s">
        <v>38</v>
      </c>
      <c r="E20" s="23">
        <v>349</v>
      </c>
      <c r="F20" s="36">
        <f t="shared" si="0"/>
        <v>126.06666666666668</v>
      </c>
      <c r="G20" s="36">
        <v>43997.26666666667</v>
      </c>
      <c r="H20" s="23">
        <v>349</v>
      </c>
      <c r="I20" s="36">
        <v>473.58</v>
      </c>
      <c r="J20" s="36">
        <f t="shared" si="1"/>
        <v>165279.41999999998</v>
      </c>
      <c r="K20" s="23">
        <v>349</v>
      </c>
      <c r="L20" s="36">
        <f t="shared" si="2"/>
        <v>126.06666666666668</v>
      </c>
      <c r="M20" s="36">
        <v>43997.26666666667</v>
      </c>
      <c r="N20" s="23">
        <v>349</v>
      </c>
      <c r="O20" s="36">
        <f t="shared" si="3"/>
        <v>129.85</v>
      </c>
      <c r="P20" s="36">
        <v>45317.65</v>
      </c>
      <c r="Q20" s="21"/>
      <c r="R20" s="21"/>
      <c r="S20" s="21"/>
      <c r="T20" s="23">
        <v>349</v>
      </c>
      <c r="U20" s="36">
        <f t="shared" si="4"/>
        <v>133.74166189111747</v>
      </c>
      <c r="V20" s="36">
        <v>46675.839999999997</v>
      </c>
    </row>
    <row r="21" spans="1:22" s="2" customFormat="1" ht="15" customHeight="1" x14ac:dyDescent="0.25">
      <c r="A21" s="21">
        <f t="shared" si="5"/>
        <v>16</v>
      </c>
      <c r="B21" s="38">
        <v>2104299</v>
      </c>
      <c r="C21" s="22" t="s">
        <v>29</v>
      </c>
      <c r="D21" s="38" t="s">
        <v>38</v>
      </c>
      <c r="E21" s="23">
        <v>349</v>
      </c>
      <c r="F21" s="36">
        <f t="shared" si="0"/>
        <v>126.06666666666668</v>
      </c>
      <c r="G21" s="36">
        <v>43997.26666666667</v>
      </c>
      <c r="H21" s="23">
        <v>349</v>
      </c>
      <c r="I21" s="36">
        <v>475.76</v>
      </c>
      <c r="J21" s="36">
        <f t="shared" si="1"/>
        <v>166040.24</v>
      </c>
      <c r="K21" s="23">
        <v>349</v>
      </c>
      <c r="L21" s="36">
        <f t="shared" si="2"/>
        <v>126.06666666666668</v>
      </c>
      <c r="M21" s="36">
        <v>43997.26666666667</v>
      </c>
      <c r="N21" s="23">
        <v>349</v>
      </c>
      <c r="O21" s="36">
        <f t="shared" si="3"/>
        <v>129.85</v>
      </c>
      <c r="P21" s="36">
        <v>45317.65</v>
      </c>
      <c r="Q21" s="21"/>
      <c r="R21" s="21"/>
      <c r="S21" s="21"/>
      <c r="T21" s="23">
        <v>349</v>
      </c>
      <c r="U21" s="36">
        <f t="shared" si="4"/>
        <v>133.74166189111747</v>
      </c>
      <c r="V21" s="36">
        <v>46675.839999999997</v>
      </c>
    </row>
    <row r="22" spans="1:22" s="2" customFormat="1" ht="15" customHeight="1" x14ac:dyDescent="0.25">
      <c r="A22" s="21">
        <f t="shared" si="5"/>
        <v>17</v>
      </c>
      <c r="B22" s="38">
        <v>2104300</v>
      </c>
      <c r="C22" s="22" t="s">
        <v>30</v>
      </c>
      <c r="D22" s="38" t="s">
        <v>38</v>
      </c>
      <c r="E22" s="23">
        <v>349</v>
      </c>
      <c r="F22" s="36">
        <f t="shared" si="0"/>
        <v>126.06666666666668</v>
      </c>
      <c r="G22" s="36">
        <v>43997.26666666667</v>
      </c>
      <c r="H22" s="23">
        <v>349</v>
      </c>
      <c r="I22" s="36">
        <v>478.98</v>
      </c>
      <c r="J22" s="36">
        <f t="shared" si="1"/>
        <v>167164.02000000002</v>
      </c>
      <c r="K22" s="23">
        <v>349</v>
      </c>
      <c r="L22" s="36">
        <f t="shared" si="2"/>
        <v>126.06666666666668</v>
      </c>
      <c r="M22" s="36">
        <v>43997.26666666667</v>
      </c>
      <c r="N22" s="23">
        <v>349</v>
      </c>
      <c r="O22" s="36">
        <f t="shared" si="3"/>
        <v>129.85</v>
      </c>
      <c r="P22" s="36">
        <v>45317.65</v>
      </c>
      <c r="Q22" s="21"/>
      <c r="R22" s="21"/>
      <c r="S22" s="21"/>
      <c r="T22" s="23">
        <v>349</v>
      </c>
      <c r="U22" s="36">
        <f t="shared" si="4"/>
        <v>133.74166189111747</v>
      </c>
      <c r="V22" s="36">
        <v>46675.839999999997</v>
      </c>
    </row>
    <row r="23" spans="1:22" s="2" customFormat="1" ht="15" customHeight="1" x14ac:dyDescent="0.25">
      <c r="A23" s="21">
        <f t="shared" si="5"/>
        <v>18</v>
      </c>
      <c r="B23" s="38">
        <v>2104301</v>
      </c>
      <c r="C23" s="22" t="s">
        <v>31</v>
      </c>
      <c r="D23" s="38" t="s">
        <v>38</v>
      </c>
      <c r="E23" s="23">
        <v>378</v>
      </c>
      <c r="F23" s="36">
        <f t="shared" si="0"/>
        <v>126.06666666666666</v>
      </c>
      <c r="G23" s="36">
        <v>47653.2</v>
      </c>
      <c r="H23" s="23">
        <v>378</v>
      </c>
      <c r="I23" s="36">
        <v>484.38</v>
      </c>
      <c r="J23" s="36">
        <f t="shared" si="1"/>
        <v>183095.63999999998</v>
      </c>
      <c r="K23" s="23">
        <v>378</v>
      </c>
      <c r="L23" s="36">
        <f t="shared" si="2"/>
        <v>126.06666666666666</v>
      </c>
      <c r="M23" s="36">
        <v>47653.2</v>
      </c>
      <c r="N23" s="23">
        <v>378</v>
      </c>
      <c r="O23" s="36">
        <f t="shared" si="3"/>
        <v>129.85</v>
      </c>
      <c r="P23" s="36">
        <v>49083.3</v>
      </c>
      <c r="Q23" s="21"/>
      <c r="R23" s="21"/>
      <c r="S23" s="21"/>
      <c r="T23" s="23">
        <v>378</v>
      </c>
      <c r="U23" s="36">
        <f t="shared" si="4"/>
        <v>133.74166666666667</v>
      </c>
      <c r="V23" s="36">
        <v>50554.35</v>
      </c>
    </row>
    <row r="24" spans="1:22" s="2" customFormat="1" ht="15" customHeight="1" x14ac:dyDescent="0.25">
      <c r="A24" s="21">
        <f t="shared" si="5"/>
        <v>19</v>
      </c>
      <c r="B24" s="38">
        <v>2104302</v>
      </c>
      <c r="C24" s="22" t="s">
        <v>32</v>
      </c>
      <c r="D24" s="38" t="s">
        <v>38</v>
      </c>
      <c r="E24" s="23">
        <v>49</v>
      </c>
      <c r="F24" s="36">
        <f t="shared" si="0"/>
        <v>216.83333333333334</v>
      </c>
      <c r="G24" s="36">
        <v>10624.833333333334</v>
      </c>
      <c r="H24" s="23">
        <v>49</v>
      </c>
      <c r="I24" s="36">
        <v>731.87</v>
      </c>
      <c r="J24" s="36">
        <f t="shared" si="1"/>
        <v>35861.629999999997</v>
      </c>
      <c r="K24" s="23">
        <v>49</v>
      </c>
      <c r="L24" s="36">
        <f t="shared" si="2"/>
        <v>216.83333333333334</v>
      </c>
      <c r="M24" s="36">
        <v>10624.833333333334</v>
      </c>
      <c r="N24" s="23">
        <v>49</v>
      </c>
      <c r="O24" s="36">
        <f t="shared" si="3"/>
        <v>223.34166666666667</v>
      </c>
      <c r="P24" s="36">
        <v>10943.741666666667</v>
      </c>
      <c r="Q24" s="21"/>
      <c r="R24" s="21"/>
      <c r="S24" s="21"/>
      <c r="T24" s="23">
        <v>49</v>
      </c>
      <c r="U24" s="36">
        <f t="shared" si="4"/>
        <v>230.04163265306124</v>
      </c>
      <c r="V24" s="36">
        <v>11272.04</v>
      </c>
    </row>
    <row r="25" spans="1:22" s="2" customFormat="1" ht="15" customHeight="1" x14ac:dyDescent="0.25">
      <c r="A25" s="21">
        <f t="shared" si="5"/>
        <v>20</v>
      </c>
      <c r="B25" s="38">
        <v>2104304</v>
      </c>
      <c r="C25" s="22" t="s">
        <v>33</v>
      </c>
      <c r="D25" s="38" t="s">
        <v>38</v>
      </c>
      <c r="E25" s="23">
        <v>349</v>
      </c>
      <c r="F25" s="36">
        <f t="shared" si="0"/>
        <v>216.83333333333337</v>
      </c>
      <c r="G25" s="36">
        <v>75674.833333333343</v>
      </c>
      <c r="H25" s="23">
        <v>349</v>
      </c>
      <c r="I25" s="36">
        <v>742.68</v>
      </c>
      <c r="J25" s="36">
        <f t="shared" si="1"/>
        <v>259195.31999999998</v>
      </c>
      <c r="K25" s="23">
        <v>349</v>
      </c>
      <c r="L25" s="36">
        <f t="shared" si="2"/>
        <v>216.83333333333337</v>
      </c>
      <c r="M25" s="36">
        <v>75674.833333333343</v>
      </c>
      <c r="N25" s="23">
        <v>349</v>
      </c>
      <c r="O25" s="36">
        <f t="shared" si="3"/>
        <v>223.34166666666667</v>
      </c>
      <c r="P25" s="36">
        <v>77946.241666666669</v>
      </c>
      <c r="Q25" s="21"/>
      <c r="R25" s="21"/>
      <c r="S25" s="21"/>
      <c r="T25" s="23">
        <v>349</v>
      </c>
      <c r="U25" s="36">
        <f t="shared" si="4"/>
        <v>230.04166189111746</v>
      </c>
      <c r="V25" s="36">
        <v>80284.539999999994</v>
      </c>
    </row>
    <row r="26" spans="1:22" s="2" customFormat="1" ht="15" customHeight="1" x14ac:dyDescent="0.25">
      <c r="A26" s="21">
        <f t="shared" si="5"/>
        <v>21</v>
      </c>
      <c r="B26" s="38">
        <v>2110737</v>
      </c>
      <c r="C26" s="22" t="s">
        <v>34</v>
      </c>
      <c r="D26" s="38" t="s">
        <v>38</v>
      </c>
      <c r="E26" s="23">
        <v>349</v>
      </c>
      <c r="F26" s="36">
        <f t="shared" si="0"/>
        <v>423.94166666666666</v>
      </c>
      <c r="G26" s="36">
        <v>147955.64166666666</v>
      </c>
      <c r="H26" s="23">
        <v>349</v>
      </c>
      <c r="I26" s="36">
        <v>819.15</v>
      </c>
      <c r="J26" s="36">
        <f t="shared" si="1"/>
        <v>285883.34999999998</v>
      </c>
      <c r="K26" s="23">
        <v>349</v>
      </c>
      <c r="L26" s="36">
        <f t="shared" si="2"/>
        <v>423.94166666666666</v>
      </c>
      <c r="M26" s="36">
        <v>147955.64166666666</v>
      </c>
      <c r="N26" s="23">
        <v>349</v>
      </c>
      <c r="O26" s="36">
        <f t="shared" si="3"/>
        <v>436.65833333333342</v>
      </c>
      <c r="P26" s="36">
        <v>152393.75833333336</v>
      </c>
      <c r="Q26" s="21"/>
      <c r="R26" s="21"/>
      <c r="S26" s="21"/>
      <c r="T26" s="23">
        <v>349</v>
      </c>
      <c r="U26" s="36">
        <f t="shared" si="4"/>
        <v>449.75833810888253</v>
      </c>
      <c r="V26" s="36">
        <v>156965.66</v>
      </c>
    </row>
    <row r="27" spans="1:22" s="2" customFormat="1" ht="15" customHeight="1" x14ac:dyDescent="0.25">
      <c r="A27" s="21">
        <f t="shared" si="5"/>
        <v>22</v>
      </c>
      <c r="B27" s="38">
        <v>2120530</v>
      </c>
      <c r="C27" s="22" t="s">
        <v>35</v>
      </c>
      <c r="D27" s="38" t="s">
        <v>38</v>
      </c>
      <c r="E27" s="23">
        <v>349</v>
      </c>
      <c r="F27" s="36">
        <f t="shared" si="0"/>
        <v>304.24166666666667</v>
      </c>
      <c r="G27" s="36">
        <v>106180.34166666667</v>
      </c>
      <c r="H27" s="23">
        <v>349</v>
      </c>
      <c r="I27" s="36">
        <v>728.13</v>
      </c>
      <c r="J27" s="36">
        <f t="shared" si="1"/>
        <v>254117.37</v>
      </c>
      <c r="K27" s="23">
        <v>349</v>
      </c>
      <c r="L27" s="36">
        <f t="shared" si="2"/>
        <v>304.24166666666667</v>
      </c>
      <c r="M27" s="36">
        <v>106180.34166666667</v>
      </c>
      <c r="N27" s="23">
        <v>349</v>
      </c>
      <c r="O27" s="36">
        <f t="shared" si="3"/>
        <v>313.36666666666667</v>
      </c>
      <c r="P27" s="36">
        <v>109364.96666666666</v>
      </c>
      <c r="Q27" s="21"/>
      <c r="R27" s="21"/>
      <c r="S27" s="21"/>
      <c r="T27" s="23">
        <v>349</v>
      </c>
      <c r="U27" s="36">
        <f t="shared" si="4"/>
        <v>322.76667621776505</v>
      </c>
      <c r="V27" s="36">
        <v>112645.57</v>
      </c>
    </row>
    <row r="28" spans="1:22" s="2" customFormat="1" ht="15" customHeight="1" x14ac:dyDescent="0.25">
      <c r="A28" s="21">
        <f t="shared" si="5"/>
        <v>23</v>
      </c>
      <c r="B28" s="38">
        <v>2124021</v>
      </c>
      <c r="C28" s="22" t="s">
        <v>39</v>
      </c>
      <c r="D28" s="38" t="s">
        <v>38</v>
      </c>
      <c r="E28" s="23">
        <v>344</v>
      </c>
      <c r="F28" s="36">
        <f t="shared" si="0"/>
        <v>126.06665697674418</v>
      </c>
      <c r="G28" s="36">
        <v>43366.93</v>
      </c>
      <c r="H28" s="23">
        <v>344</v>
      </c>
      <c r="I28" s="36">
        <v>478.98</v>
      </c>
      <c r="J28" s="36">
        <f>I28*H28</f>
        <v>164769.12</v>
      </c>
      <c r="K28" s="23">
        <v>344</v>
      </c>
      <c r="L28" s="36">
        <f t="shared" si="2"/>
        <v>126.06665697674418</v>
      </c>
      <c r="M28" s="36">
        <v>43366.93</v>
      </c>
      <c r="N28" s="23">
        <v>344</v>
      </c>
      <c r="O28" s="36">
        <f>P28/N28</f>
        <v>129.85</v>
      </c>
      <c r="P28" s="36">
        <v>44668.4</v>
      </c>
      <c r="Q28" s="21"/>
      <c r="R28" s="21"/>
      <c r="S28" s="21"/>
      <c r="T28" s="23">
        <v>344</v>
      </c>
      <c r="U28" s="36">
        <f>V28/T28</f>
        <v>133.74166666666667</v>
      </c>
      <c r="V28" s="36">
        <v>46007.133333333331</v>
      </c>
    </row>
    <row r="29" spans="1:22" s="2" customFormat="1" ht="15" customHeight="1" x14ac:dyDescent="0.25">
      <c r="A29" s="21">
        <f t="shared" si="5"/>
        <v>24</v>
      </c>
      <c r="B29" s="38">
        <v>2124022</v>
      </c>
      <c r="C29" s="22" t="s">
        <v>36</v>
      </c>
      <c r="D29" s="38" t="s">
        <v>38</v>
      </c>
      <c r="E29" s="23">
        <v>340</v>
      </c>
      <c r="F29" s="36">
        <f t="shared" si="0"/>
        <v>216.83333333333337</v>
      </c>
      <c r="G29" s="36">
        <v>73723.333333333343</v>
      </c>
      <c r="H29" s="23">
        <v>340</v>
      </c>
      <c r="I29" s="36">
        <v>753.38</v>
      </c>
      <c r="J29" s="36">
        <f t="shared" si="1"/>
        <v>256149.2</v>
      </c>
      <c r="K29" s="23">
        <v>340</v>
      </c>
      <c r="L29" s="36">
        <f t="shared" si="2"/>
        <v>216.83333333333337</v>
      </c>
      <c r="M29" s="36">
        <v>73723.333333333343</v>
      </c>
      <c r="N29" s="23">
        <v>340</v>
      </c>
      <c r="O29" s="36">
        <f t="shared" si="3"/>
        <v>223.34166666666667</v>
      </c>
      <c r="P29" s="36">
        <v>75936.166666666672</v>
      </c>
      <c r="Q29" s="21"/>
      <c r="R29" s="21"/>
      <c r="S29" s="21"/>
      <c r="T29" s="23">
        <v>340</v>
      </c>
      <c r="U29" s="36">
        <f t="shared" si="4"/>
        <v>230.04167647058824</v>
      </c>
      <c r="V29" s="36">
        <v>78214.17</v>
      </c>
    </row>
    <row r="30" spans="1:22" s="2" customFormat="1" ht="15" customHeight="1" x14ac:dyDescent="0.25">
      <c r="A30" s="21">
        <f t="shared" si="5"/>
        <v>25</v>
      </c>
      <c r="B30" s="38">
        <v>2104303</v>
      </c>
      <c r="C30" s="22" t="s">
        <v>37</v>
      </c>
      <c r="D30" s="38" t="s">
        <v>38</v>
      </c>
      <c r="E30" s="23">
        <v>9</v>
      </c>
      <c r="F30" s="36">
        <f t="shared" si="0"/>
        <v>216.83333333333337</v>
      </c>
      <c r="G30" s="36">
        <v>1951.5000000000002</v>
      </c>
      <c r="H30" s="23">
        <v>9</v>
      </c>
      <c r="I30" s="36">
        <v>737.27</v>
      </c>
      <c r="J30" s="36">
        <f t="shared" si="1"/>
        <v>6635.43</v>
      </c>
      <c r="K30" s="23">
        <v>9</v>
      </c>
      <c r="L30" s="36">
        <f t="shared" si="2"/>
        <v>216.83333333333337</v>
      </c>
      <c r="M30" s="36">
        <v>1951.5000000000002</v>
      </c>
      <c r="N30" s="23">
        <v>9</v>
      </c>
      <c r="O30" s="36">
        <f t="shared" si="3"/>
        <v>223.3416666666667</v>
      </c>
      <c r="P30" s="36">
        <v>2010.0750000000003</v>
      </c>
      <c r="Q30" s="21"/>
      <c r="R30" s="21"/>
      <c r="S30" s="21"/>
      <c r="T30" s="23">
        <v>9</v>
      </c>
      <c r="U30" s="36">
        <f t="shared" si="4"/>
        <v>230.04222222222222</v>
      </c>
      <c r="V30" s="36">
        <v>2070.38</v>
      </c>
    </row>
    <row r="31" spans="1:22" s="6" customFormat="1" ht="14.25" x14ac:dyDescent="0.25">
      <c r="A31" s="35" t="s">
        <v>11</v>
      </c>
      <c r="B31" s="35"/>
      <c r="C31" s="35"/>
      <c r="D31" s="24" t="s">
        <v>43</v>
      </c>
      <c r="E31" s="24" t="s">
        <v>43</v>
      </c>
      <c r="F31" s="24" t="s">
        <v>43</v>
      </c>
      <c r="G31" s="25">
        <v>1650761.07</v>
      </c>
      <c r="H31" s="24" t="s">
        <v>43</v>
      </c>
      <c r="I31" s="24" t="s">
        <v>43</v>
      </c>
      <c r="J31" s="24">
        <v>4189283.66</v>
      </c>
      <c r="K31" s="24" t="s">
        <v>43</v>
      </c>
      <c r="L31" s="24" t="s">
        <v>43</v>
      </c>
      <c r="M31" s="25">
        <v>1650761.07</v>
      </c>
      <c r="N31" s="24" t="s">
        <v>43</v>
      </c>
      <c r="O31" s="24" t="s">
        <v>43</v>
      </c>
      <c r="P31" s="25">
        <v>1700281.24</v>
      </c>
      <c r="Q31" s="37"/>
      <c r="R31" s="37"/>
      <c r="S31" s="37"/>
      <c r="T31" s="24" t="s">
        <v>43</v>
      </c>
      <c r="U31" s="24" t="s">
        <v>43</v>
      </c>
      <c r="V31" s="24">
        <f>V33-V32</f>
        <v>1751278.76</v>
      </c>
    </row>
    <row r="32" spans="1:22" s="7" customFormat="1" x14ac:dyDescent="0.25">
      <c r="A32" s="35" t="s">
        <v>12</v>
      </c>
      <c r="B32" s="35"/>
      <c r="C32" s="35"/>
      <c r="D32" s="24" t="s">
        <v>43</v>
      </c>
      <c r="E32" s="24" t="s">
        <v>43</v>
      </c>
      <c r="F32" s="24" t="s">
        <v>43</v>
      </c>
      <c r="G32" s="39">
        <v>330152.25</v>
      </c>
      <c r="H32" s="24" t="s">
        <v>43</v>
      </c>
      <c r="I32" s="24" t="s">
        <v>43</v>
      </c>
      <c r="J32" s="24">
        <f>J33-J31</f>
        <v>837856.73199999984</v>
      </c>
      <c r="K32" s="24" t="s">
        <v>43</v>
      </c>
      <c r="L32" s="24" t="s">
        <v>43</v>
      </c>
      <c r="M32" s="39">
        <v>330152.25</v>
      </c>
      <c r="N32" s="24" t="s">
        <v>43</v>
      </c>
      <c r="O32" s="24" t="s">
        <v>43</v>
      </c>
      <c r="P32" s="39">
        <v>331122.55</v>
      </c>
      <c r="Q32" s="37"/>
      <c r="R32" s="37"/>
      <c r="S32" s="37"/>
      <c r="T32" s="24" t="s">
        <v>43</v>
      </c>
      <c r="U32" s="24" t="s">
        <v>43</v>
      </c>
      <c r="V32" s="24">
        <v>350255.74</v>
      </c>
    </row>
    <row r="33" spans="1:22" s="7" customFormat="1" x14ac:dyDescent="0.25">
      <c r="A33" s="35" t="s">
        <v>3</v>
      </c>
      <c r="B33" s="35"/>
      <c r="C33" s="35"/>
      <c r="D33" s="24" t="s">
        <v>43</v>
      </c>
      <c r="E33" s="24" t="s">
        <v>43</v>
      </c>
      <c r="F33" s="24" t="s">
        <v>43</v>
      </c>
      <c r="G33" s="25">
        <v>1980913.32</v>
      </c>
      <c r="H33" s="24" t="s">
        <v>43</v>
      </c>
      <c r="I33" s="24" t="s">
        <v>43</v>
      </c>
      <c r="J33" s="24">
        <f>J31*1.2</f>
        <v>5027140.392</v>
      </c>
      <c r="K33" s="24" t="s">
        <v>43</v>
      </c>
      <c r="L33" s="24" t="s">
        <v>43</v>
      </c>
      <c r="M33" s="25">
        <v>1980913.32</v>
      </c>
      <c r="N33" s="24" t="s">
        <v>43</v>
      </c>
      <c r="O33" s="24" t="s">
        <v>43</v>
      </c>
      <c r="P33" s="25">
        <f>P31*1.2</f>
        <v>2040337.4879999999</v>
      </c>
      <c r="Q33" s="37"/>
      <c r="R33" s="37"/>
      <c r="S33" s="37"/>
      <c r="T33" s="24" t="s">
        <v>43</v>
      </c>
      <c r="U33" s="24" t="s">
        <v>43</v>
      </c>
      <c r="V33" s="24">
        <v>2101534.5</v>
      </c>
    </row>
    <row r="34" spans="1:22" x14ac:dyDescent="0.25">
      <c r="B34" s="12"/>
      <c r="C34" s="12"/>
      <c r="D34" s="12"/>
      <c r="F34" s="14"/>
      <c r="G34" s="14"/>
    </row>
    <row r="35" spans="1:22" x14ac:dyDescent="0.25">
      <c r="E35" s="19"/>
      <c r="G35" s="14"/>
      <c r="K35" s="18"/>
      <c r="L35" s="15"/>
      <c r="M35" s="15"/>
    </row>
  </sheetData>
  <mergeCells count="14">
    <mergeCell ref="K4:M4"/>
    <mergeCell ref="H4:J4"/>
    <mergeCell ref="E4:G4"/>
    <mergeCell ref="D4:D5"/>
    <mergeCell ref="C4:C5"/>
    <mergeCell ref="B4:B5"/>
    <mergeCell ref="A31:C31"/>
    <mergeCell ref="A33:C33"/>
    <mergeCell ref="A32:C32"/>
    <mergeCell ref="Q4:S4"/>
    <mergeCell ref="T4:V4"/>
    <mergeCell ref="N4:P4"/>
    <mergeCell ref="A2:P2"/>
    <mergeCell ref="A4:A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2021-07-02T06:05:59Z</cp:lastPrinted>
  <dcterms:created xsi:type="dcterms:W3CDTF">2014-06-26T05:52:50Z</dcterms:created>
  <dcterms:modified xsi:type="dcterms:W3CDTF">2021-07-22T10:34:17Z</dcterms:modified>
</cp:coreProperties>
</file>