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85" windowWidth="15120" windowHeight="7530" tabRatio="473"/>
  </bookViews>
  <sheets>
    <sheet name="Лот_№_82_Не_льготники-3" sheetId="4" r:id="rId1"/>
  </sheets>
  <definedNames>
    <definedName name="_xlnm._FilterDatabase" localSheetId="0" hidden="1">'Лот_№_82_Не_льготники-3'!$A$2:$CD$272</definedName>
    <definedName name="_xlnm.Print_Titles" localSheetId="0">'Лот_№_82_Не_льготники-3'!$2:$2</definedName>
    <definedName name="_xlnm.Print_Area" localSheetId="0">'Лот_№_82_Не_льготники-3'!$A$1:$CC$14</definedName>
  </definedNames>
  <calcPr calcId="124519" refMode="R1C1"/>
</workbook>
</file>

<file path=xl/calcChain.xml><?xml version="1.0" encoding="utf-8"?>
<calcChain xmlns="http://schemas.openxmlformats.org/spreadsheetml/2006/main">
  <c r="AQ9" i="4"/>
  <c r="P4" l="1"/>
  <c r="S4"/>
  <c r="T4" l="1"/>
  <c r="Q4" l="1"/>
  <c r="N6" l="1"/>
  <c r="AJ3"/>
  <c r="AG3"/>
  <c r="O3"/>
  <c r="R3"/>
  <c r="N3"/>
  <c r="S6"/>
  <c r="Q6"/>
  <c r="Q3" s="1"/>
  <c r="P6"/>
  <c r="T6" s="1"/>
  <c r="T5"/>
  <c r="S5"/>
  <c r="Q5"/>
  <c r="P5"/>
  <c r="N5"/>
  <c r="P3" l="1"/>
  <c r="X9"/>
  <c r="O9"/>
  <c r="U9"/>
  <c r="V9"/>
  <c r="W9"/>
  <c r="Z9"/>
  <c r="AA9"/>
  <c r="AB9"/>
  <c r="AC9"/>
  <c r="AD9"/>
  <c r="AE9"/>
  <c r="AF9"/>
  <c r="AG9"/>
  <c r="AH9"/>
  <c r="AI9"/>
  <c r="AJ9"/>
  <c r="AK9"/>
  <c r="AL9"/>
  <c r="AM9"/>
  <c r="AN9"/>
  <c r="AO9"/>
  <c r="AR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N8" l="1"/>
  <c r="S8" s="1"/>
  <c r="S7"/>
  <c r="R7"/>
  <c r="Q7"/>
  <c r="P7"/>
  <c r="R4"/>
  <c r="R9" s="1"/>
  <c r="T7" l="1"/>
  <c r="AP3" s="1"/>
  <c r="AP9" s="1"/>
  <c r="S3"/>
  <c r="P8"/>
  <c r="P9" s="1"/>
  <c r="Q8"/>
  <c r="N7" l="1"/>
  <c r="Q9"/>
  <c r="S9"/>
  <c r="T8"/>
  <c r="AS3" s="1"/>
  <c r="AS9" s="1"/>
  <c r="Y3" l="1"/>
  <c r="T3"/>
  <c r="T9" s="1"/>
  <c r="N9"/>
  <c r="Y9" l="1"/>
  <c r="CB3"/>
  <c r="CB9" s="1"/>
</calcChain>
</file>

<file path=xl/sharedStrings.xml><?xml version="1.0" encoding="utf-8"?>
<sst xmlns="http://schemas.openxmlformats.org/spreadsheetml/2006/main" count="94" uniqueCount="65">
  <si>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</si>
  <si>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</si>
  <si>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</si>
  <si>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</si>
  <si>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</si>
  <si>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</si>
  <si>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</si>
  <si>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</si>
  <si>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</si>
  <si>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</si>
  <si>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</si>
  <si>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</si>
  <si>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</si>
  <si>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</si>
  <si>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</si>
  <si>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</si>
  <si>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</si>
  <si>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</si>
  <si>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</si>
  <si>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</si>
  <si>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</si>
  <si>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</si>
  <si>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</si>
  <si>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</si>
  <si>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</si>
  <si>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</si>
  <si>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</si>
  <si>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</si>
  <si>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</si>
  <si>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</si>
  <si>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</si>
  <si>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</si>
  <si>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</si>
  <si>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</si>
  <si>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</si>
  <si>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</si>
  <si>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</si>
  <si>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</si>
  <si>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</si>
  <si>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</si>
  <si>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</t>
  </si>
  <si>
    <t>стоим</t>
  </si>
  <si>
    <t>Реконструкция ВЛ-0,4 кВ с монтажом дополнительного провода</t>
  </si>
  <si>
    <t>Реконструкция ВЛ-0,4 кВ с монтажом 2-х дополнительных проводов</t>
  </si>
  <si>
    <t>ООО " Агропромкомплектация-Курск"</t>
  </si>
  <si>
    <t>КонРЭС</t>
  </si>
  <si>
    <t>замена трансформаторов тока в ячейках отходящих ВЛ-10 кВ №7409 ПС 35/10 кВ «Матвеевка» и № 71014 ПС 35/10 кВ «Рыжково» (объем реконструкции уточнить при проектировании) – за счет средств тарифа на передачу электроэнергии;
реконструкция существующих ВЛ-10 кВ № 7409 (инв. № 54.734411.) и ВЛ-10 кВ № 71014 (инв. № 12013230-00) в части монтажа ответвительной арматуры к опорам в точках врезки (объем реконструкции уточнить при проектировании) – за счет средств тарифа на передачу электроэнергии.</t>
  </si>
  <si>
    <t>Курская обл., Конышевский р-н, Машкинский с/с</t>
  </si>
  <si>
    <t>ВЛ-10 кВ № 7409 (инв. № 54.734411.) и ВЛ-10 кВ № 71014 (инв. № 12013230-00)</t>
  </si>
  <si>
    <t xml:space="preserve">1-этап: строительство ЛЭП-10 кВ протяженностью 0,8 км, в т.ч.:
- строительство ВЛ-10 кВ неизолированным проводом (ответвления протяженностью 0,78 км от опоры существующей ВЛ-10 кВ № 7409 (инв. № 54.734411.),
- строительство КЛ-10 кВ протяженностью 0,02 км (прокол методом ГНБ под а/дорогой),
до проектируемой ТП-10/0,4 кВ заявителя, с увеличением протяженности существующей ВЛ-10 кВ (точку врезки, марку и сечение провода, кабеля и  протяженность уточнить при проектировании);
монтаж разъединителя 10 кВ на концевой опоре проектируемойЛЭП-10 кВ (тип и технические характеристики уточнить при проектировании).
2-этап:строительство ЛЭП-10 кВ протяженностью 12,75  км, в т.ч.:
- строительство ВЛ-10 кВ неизолированным проводом (ответвления протяженностью 12,73  км) от опоры существующей ВЛ-10 кВ № 71014 (инв. № 12013230-00);
- строительство КЛ-10 кВ протяженностью 0,02 км (прокол методом ГНБ под а/дорогой)
до проектируемой ТП-10/0,4 кВ заявителя, с увеличением протяженности существующей ВЛ-10 кВ (точку врезки, марку и сечение провода, кабеляи протяженность уточнить при проектировании);
монтаж двух разъединителей 10 кВ на опоре в точке врезки и на концевой опоре проектируемойЛЭП-10 кВ (тип и технические характеристики уточнить при проектировании).  
</t>
  </si>
  <si>
    <t>1) 0,04 (2 прокола по 0,02 км методом ГНБ под а/дорогой)</t>
  </si>
  <si>
    <t>Замена трансформаторов тока в 2-х ячейках (по 2 шт. в каждой)</t>
  </si>
  <si>
    <t>ИТОГО:</t>
  </si>
  <si>
    <t>41260489 (ЗЭС-2881/2016)</t>
  </si>
  <si>
    <t>Приложение к очереди 82 не льготники-3 (З-2881)</t>
  </si>
  <si>
    <t>0,04 (2 прокола по 0,02 км методом ГНБ под а/дорогой)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</si>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</sst>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charset val="204"/>
      <scheme val="minor"/>
    </font>
    <font>
      <sz val="22"/>
      <name val="Arial Cyr"/>
      <charset val="204"/>
    </font>
    <font>
      <sz val="22"/>
      <color theme="1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2"/>
      <name val="Arial"/>
      <family val="2"/>
      <charset val="204"/>
    </font>
    <font>
      <b/>
      <sz val="22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45"/>
      <color theme="1"/>
      <name val="Arial"/>
      <family val="2"/>
      <charset val="204"/>
    </font>
    <font>
      <sz val="85"/>
      <name val="Arial"/>
      <family val="2"/>
      <charset val="204"/>
    </font>
    <font>
      <sz val="28"/>
      <name val="Arial"/>
      <family val="2"/>
      <charset val="204"/>
    </font>
    <font>
      <b/>
      <sz val="33"/>
      <color theme="1"/>
      <name val="Arial"/>
      <family val="2"/>
      <charset val="204"/>
    </font>
    <font>
      <sz val="33"/>
      <name val="Arial"/>
      <family val="2"/>
      <charset val="204"/>
    </font>
    <font>
      <sz val="33"/>
      <color theme="1"/>
      <name val="Arial"/>
      <family val="2"/>
      <charset val="204"/>
    </font>
    <font>
      <sz val="35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Border="1"/>
    <xf numFmtId="0" fontId="6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/>
    <xf numFmtId="14" fontId="7" fillId="0" borderId="0" xfId="0" applyNumberFormat="1" applyFont="1" applyFill="1"/>
    <xf numFmtId="0" fontId="7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0" xfId="0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E280"/>
  <sheetViews>
    <sheetView tabSelected="1" topLeftCell="M1" zoomScale="30" zoomScaleNormal="30" zoomScaleSheetLayoutView="20" workbookViewId="0">
      <pane ySplit="2" topLeftCell="A9" activePane="bottomLeft" state="frozen"/>
      <selection pane="bottomLeft" activeCell="AQ3" sqref="AQ3"/>
    </sheetView>
  </sheetViews>
  <sheetFormatPr defaultColWidth="9.140625" defaultRowHeight="27"/>
  <cols>
    <col min="1" max="1" width="31.85546875" style="5" customWidth="1"/>
    <col min="2" max="2" width="30.42578125" style="5" customWidth="1"/>
    <col min="3" max="3" width="37.140625" style="5" customWidth="1"/>
    <col min="4" max="4" width="32.28515625" style="5" customWidth="1"/>
    <col min="5" max="5" width="19.7109375" style="5" customWidth="1"/>
    <col min="6" max="6" width="65" style="5" customWidth="1"/>
    <col min="7" max="7" width="18.140625" style="5" customWidth="1"/>
    <col min="8" max="8" width="52.85546875" style="5" customWidth="1"/>
    <col min="9" max="9" width="119.85546875" style="5" customWidth="1"/>
    <col min="10" max="10" width="58.28515625" style="5" customWidth="1"/>
    <col min="11" max="11" width="29.28515625" style="5" customWidth="1"/>
    <col min="12" max="12" width="28.28515625" style="5" customWidth="1"/>
    <col min="13" max="13" width="41.42578125" style="5" customWidth="1"/>
    <col min="14" max="14" width="30.140625" style="5" customWidth="1"/>
    <col min="15" max="15" width="0.140625" style="5" customWidth="1"/>
    <col min="16" max="16" width="31.140625" style="5" customWidth="1"/>
    <col min="17" max="17" width="28.5703125" style="5" customWidth="1"/>
    <col min="18" max="18" width="21.42578125" style="5" customWidth="1"/>
    <col min="19" max="19" width="32.5703125" style="5" customWidth="1"/>
    <col min="20" max="20" width="28.28515625" style="5" customWidth="1"/>
    <col min="21" max="21" width="30.5703125" style="5" hidden="1" customWidth="1"/>
    <col min="22" max="22" width="9.140625" style="5" hidden="1" customWidth="1"/>
    <col min="23" max="23" width="23.42578125" style="5" hidden="1" customWidth="1"/>
    <col min="24" max="24" width="33" style="5" customWidth="1"/>
    <col min="25" max="25" width="24" style="5" customWidth="1"/>
    <col min="26" max="28" width="17" style="5" hidden="1" customWidth="1"/>
    <col min="29" max="29" width="9.140625" style="5" hidden="1" customWidth="1"/>
    <col min="30" max="30" width="13.85546875" style="5" hidden="1" customWidth="1"/>
    <col min="31" max="31" width="25.7109375" style="5" customWidth="1"/>
    <col min="32" max="32" width="9.140625" style="5" hidden="1" customWidth="1"/>
    <col min="33" max="33" width="28.140625" style="5" customWidth="1"/>
    <col min="34" max="34" width="18.140625" style="5" customWidth="1"/>
    <col min="35" max="35" width="9.140625" style="5" hidden="1" customWidth="1"/>
    <col min="36" max="36" width="28.85546875" style="5" customWidth="1"/>
    <col min="37" max="37" width="20" style="5" hidden="1" customWidth="1"/>
    <col min="38" max="38" width="9.140625" style="5" hidden="1" customWidth="1"/>
    <col min="39" max="39" width="14.140625" style="5" hidden="1" customWidth="1"/>
    <col min="40" max="40" width="18.140625" style="5" customWidth="1"/>
    <col min="41" max="41" width="9.140625" style="5" hidden="1" customWidth="1"/>
    <col min="42" max="42" width="22.42578125" style="5" customWidth="1"/>
    <col min="43" max="43" width="34.85546875" style="5" customWidth="1"/>
    <col min="44" max="44" width="10.7109375" style="5" hidden="1" customWidth="1"/>
    <col min="45" max="45" width="22.85546875" style="5" customWidth="1"/>
    <col min="46" max="46" width="12.7109375" style="5" hidden="1" customWidth="1"/>
    <col min="47" max="47" width="9.140625" style="5" hidden="1" customWidth="1"/>
    <col min="48" max="48" width="18.42578125" style="5" hidden="1" customWidth="1"/>
    <col min="49" max="49" width="20.28515625" style="5" hidden="1" customWidth="1"/>
    <col min="50" max="50" width="9.140625" style="5" hidden="1" customWidth="1"/>
    <col min="51" max="51" width="18.7109375" style="5" hidden="1" customWidth="1"/>
    <col min="52" max="52" width="30.7109375" style="5" hidden="1" customWidth="1"/>
    <col min="53" max="53" width="20.5703125" style="5" hidden="1" customWidth="1"/>
    <col min="54" max="54" width="21.42578125" style="5" hidden="1" customWidth="1"/>
    <col min="55" max="55" width="17.5703125" style="5" hidden="1" customWidth="1"/>
    <col min="56" max="56" width="11" style="5" hidden="1" customWidth="1"/>
    <col min="57" max="58" width="9.140625" style="5" hidden="1" customWidth="1"/>
    <col min="59" max="59" width="12.7109375" style="5" hidden="1" customWidth="1"/>
    <col min="60" max="61" width="9.140625" style="5" hidden="1" customWidth="1"/>
    <col min="62" max="62" width="30" style="5" hidden="1" customWidth="1"/>
    <col min="63" max="63" width="11.42578125" style="5" hidden="1" customWidth="1"/>
    <col min="64" max="64" width="17.5703125" style="5" hidden="1" customWidth="1"/>
    <col min="65" max="65" width="26.85546875" style="5" hidden="1" customWidth="1"/>
    <col min="66" max="66" width="13.28515625" style="5" hidden="1" customWidth="1"/>
    <col min="67" max="67" width="28" style="5" hidden="1" customWidth="1"/>
    <col min="68" max="68" width="16.42578125" style="5" hidden="1" customWidth="1"/>
    <col min="69" max="70" width="13.42578125" style="5" hidden="1" customWidth="1"/>
    <col min="71" max="71" width="21.5703125" style="5" hidden="1" customWidth="1"/>
    <col min="72" max="72" width="11.28515625" style="5" hidden="1" customWidth="1"/>
    <col min="73" max="73" width="16" style="5" hidden="1" customWidth="1"/>
    <col min="74" max="74" width="35.7109375" style="5" hidden="1" customWidth="1"/>
    <col min="75" max="75" width="11.42578125" style="5" hidden="1" customWidth="1"/>
    <col min="76" max="76" width="17.140625" style="5" hidden="1" customWidth="1"/>
    <col min="77" max="77" width="31.140625" style="5" hidden="1" customWidth="1"/>
    <col min="78" max="78" width="9.140625" style="5" hidden="1" customWidth="1"/>
    <col min="79" max="79" width="19.140625" style="5" hidden="1" customWidth="1"/>
    <col min="80" max="80" width="27.85546875" style="5" customWidth="1"/>
    <col min="81" max="81" width="28.28515625" style="6" customWidth="1"/>
    <col min="82" max="82" width="36.7109375" style="7" customWidth="1"/>
    <col min="83" max="83" width="17.7109375" style="7" customWidth="1"/>
    <col min="84" max="16384" width="9.140625" style="5"/>
  </cols>
  <sheetData>
    <row r="1" spans="1:83" s="10" customFormat="1" ht="55.5">
      <c r="B1" s="41" t="s">
        <v>54</v>
      </c>
      <c r="C1" s="11"/>
      <c r="CC1" s="12"/>
      <c r="CD1" s="13"/>
      <c r="CE1" s="13"/>
    </row>
    <row r="2" spans="1:83" s="37" customFormat="1" ht="351" customHeight="1">
      <c r="A2" s="34" t="s">
        <v>0</v>
      </c>
      <c r="B2" s="34" t="s">
        <v>24</v>
      </c>
      <c r="C2" s="34" t="s">
        <v>25</v>
      </c>
      <c r="D2" s="34" t="s">
        <v>31</v>
      </c>
      <c r="E2" s="34" t="s">
        <v>27</v>
      </c>
      <c r="F2" s="34" t="s">
        <v>1</v>
      </c>
      <c r="G2" s="34" t="s">
        <v>2</v>
      </c>
      <c r="H2" s="34" t="s">
        <v>19</v>
      </c>
      <c r="I2" s="34" t="s">
        <v>23</v>
      </c>
      <c r="J2" s="34" t="s">
        <v>3</v>
      </c>
      <c r="K2" s="34" t="s">
        <v>28</v>
      </c>
      <c r="L2" s="34" t="s">
        <v>32</v>
      </c>
      <c r="M2" s="34" t="s">
        <v>33</v>
      </c>
      <c r="N2" s="34" t="s">
        <v>34</v>
      </c>
      <c r="O2" s="34"/>
      <c r="P2" s="34" t="s">
        <v>35</v>
      </c>
      <c r="Q2" s="34" t="s">
        <v>36</v>
      </c>
      <c r="R2" s="34" t="s">
        <v>37</v>
      </c>
      <c r="S2" s="34" t="s">
        <v>38</v>
      </c>
      <c r="T2" s="34" t="s">
        <v>39</v>
      </c>
      <c r="U2" s="34" t="s">
        <v>4</v>
      </c>
      <c r="V2" s="34"/>
      <c r="W2" s="34" t="s">
        <v>41</v>
      </c>
      <c r="X2" s="34" t="s">
        <v>22</v>
      </c>
      <c r="Y2" s="34" t="s">
        <v>41</v>
      </c>
      <c r="Z2" s="34" t="s">
        <v>29</v>
      </c>
      <c r="AA2" s="34" t="s">
        <v>41</v>
      </c>
      <c r="AB2" s="34" t="s">
        <v>5</v>
      </c>
      <c r="AC2" s="34"/>
      <c r="AD2" s="34" t="s">
        <v>41</v>
      </c>
      <c r="AE2" s="34" t="s">
        <v>6</v>
      </c>
      <c r="AF2" s="34"/>
      <c r="AG2" s="34" t="s">
        <v>41</v>
      </c>
      <c r="AH2" s="34" t="s">
        <v>7</v>
      </c>
      <c r="AI2" s="34"/>
      <c r="AJ2" s="34" t="s">
        <v>41</v>
      </c>
      <c r="AK2" s="34" t="s">
        <v>8</v>
      </c>
      <c r="AL2" s="34"/>
      <c r="AM2" s="34" t="s">
        <v>41</v>
      </c>
      <c r="AN2" s="34" t="s">
        <v>9</v>
      </c>
      <c r="AO2" s="34"/>
      <c r="AP2" s="34" t="s">
        <v>40</v>
      </c>
      <c r="AQ2" s="34" t="s">
        <v>10</v>
      </c>
      <c r="AR2" s="34"/>
      <c r="AS2" s="34" t="s">
        <v>40</v>
      </c>
      <c r="AT2" s="34" t="s">
        <v>11</v>
      </c>
      <c r="AU2" s="34"/>
      <c r="AV2" s="34" t="s">
        <v>40</v>
      </c>
      <c r="AW2" s="34" t="s">
        <v>10</v>
      </c>
      <c r="AX2" s="34"/>
      <c r="AY2" s="34" t="s">
        <v>40</v>
      </c>
      <c r="AZ2" s="34" t="s">
        <v>12</v>
      </c>
      <c r="BA2" s="34" t="s">
        <v>41</v>
      </c>
      <c r="BB2" s="34" t="s">
        <v>26</v>
      </c>
      <c r="BC2" s="34" t="s">
        <v>41</v>
      </c>
      <c r="BD2" s="34" t="s">
        <v>13</v>
      </c>
      <c r="BE2" s="34"/>
      <c r="BF2" s="34" t="s">
        <v>41</v>
      </c>
      <c r="BG2" s="34" t="s">
        <v>14</v>
      </c>
      <c r="BH2" s="34"/>
      <c r="BI2" s="34" t="s">
        <v>41</v>
      </c>
      <c r="BJ2" s="34" t="s">
        <v>15</v>
      </c>
      <c r="BK2" s="34"/>
      <c r="BL2" s="34" t="s">
        <v>41</v>
      </c>
      <c r="BM2" s="34" t="s">
        <v>16</v>
      </c>
      <c r="BN2" s="34"/>
      <c r="BO2" s="34" t="s">
        <v>40</v>
      </c>
      <c r="BP2" s="34" t="s">
        <v>17</v>
      </c>
      <c r="BQ2" s="34"/>
      <c r="BR2" s="34" t="s">
        <v>40</v>
      </c>
      <c r="BS2" s="34" t="s">
        <v>42</v>
      </c>
      <c r="BT2" s="34"/>
      <c r="BU2" s="34" t="s">
        <v>40</v>
      </c>
      <c r="BV2" s="34" t="s">
        <v>43</v>
      </c>
      <c r="BW2" s="34"/>
      <c r="BX2" s="34" t="s">
        <v>40</v>
      </c>
      <c r="BY2" s="34" t="s">
        <v>30</v>
      </c>
      <c r="BZ2" s="34"/>
      <c r="CA2" s="34" t="s">
        <v>41</v>
      </c>
      <c r="CB2" s="34" t="s">
        <v>21</v>
      </c>
      <c r="CC2" s="35" t="s">
        <v>20</v>
      </c>
      <c r="CD2" s="36" t="s">
        <v>18</v>
      </c>
      <c r="CE2" s="36"/>
    </row>
    <row r="3" spans="1:83" s="37" customFormat="1" ht="409.6" customHeight="1">
      <c r="A3" s="38" t="s">
        <v>53</v>
      </c>
      <c r="B3" s="34">
        <v>41260489</v>
      </c>
      <c r="C3" s="39">
        <v>22584294.23</v>
      </c>
      <c r="D3" s="39">
        <v>2258429.42</v>
      </c>
      <c r="E3" s="34">
        <v>400</v>
      </c>
      <c r="F3" s="34" t="s">
        <v>44</v>
      </c>
      <c r="G3" s="34" t="s">
        <v>45</v>
      </c>
      <c r="H3" s="34" t="s">
        <v>47</v>
      </c>
      <c r="I3" s="44" t="s">
        <v>49</v>
      </c>
      <c r="J3" s="44" t="s">
        <v>46</v>
      </c>
      <c r="K3" s="34" t="s">
        <v>48</v>
      </c>
      <c r="L3" s="34"/>
      <c r="M3" s="34"/>
      <c r="N3" s="40">
        <f>N4+N5+N6+N7+N8</f>
        <v>22640.917594999999</v>
      </c>
      <c r="O3" s="40">
        <f t="shared" ref="O3:T3" si="0">O4+O5+O6+O7+O8</f>
        <v>0</v>
      </c>
      <c r="P3" s="54">
        <f t="shared" si="0"/>
        <v>1802.2334075999997</v>
      </c>
      <c r="Q3" s="40">
        <f t="shared" si="0"/>
        <v>19444.058307649997</v>
      </c>
      <c r="R3" s="40">
        <f t="shared" si="0"/>
        <v>271.02</v>
      </c>
      <c r="S3" s="40">
        <f t="shared" si="0"/>
        <v>1123.6058797499998</v>
      </c>
      <c r="T3" s="40">
        <f t="shared" si="0"/>
        <v>22640.917594999999</v>
      </c>
      <c r="U3" s="34"/>
      <c r="V3" s="34"/>
      <c r="W3" s="34"/>
      <c r="X3" s="34" t="s">
        <v>51</v>
      </c>
      <c r="Y3" s="40">
        <f>T4</f>
        <v>154.44</v>
      </c>
      <c r="Z3" s="34"/>
      <c r="AA3" s="34"/>
      <c r="AB3" s="34"/>
      <c r="AC3" s="34"/>
      <c r="AD3" s="34"/>
      <c r="AE3" s="40">
        <v>1.56</v>
      </c>
      <c r="AF3" s="40"/>
      <c r="AG3" s="40">
        <f>AE3*1215</f>
        <v>1895.4</v>
      </c>
      <c r="AH3" s="40">
        <v>11.95</v>
      </c>
      <c r="AI3" s="40"/>
      <c r="AJ3" s="40">
        <f>AH3*1492.17*1.13</f>
        <v>20149.517594999998</v>
      </c>
      <c r="AK3" s="34"/>
      <c r="AL3" s="34"/>
      <c r="AM3" s="34"/>
      <c r="AN3" s="34">
        <v>3</v>
      </c>
      <c r="AO3" s="34"/>
      <c r="AP3" s="34">
        <f>T7</f>
        <v>181.56</v>
      </c>
      <c r="AQ3" s="34" t="s">
        <v>55</v>
      </c>
      <c r="AR3" s="34"/>
      <c r="AS3" s="40">
        <f>T8</f>
        <v>260</v>
      </c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40">
        <f>Y3+AG3+AJ3+AP3+AS3</f>
        <v>22640.917594999999</v>
      </c>
      <c r="CC3" s="35">
        <v>42921</v>
      </c>
      <c r="CD3" s="36"/>
      <c r="CE3" s="36"/>
    </row>
    <row r="4" spans="1:83" s="37" customFormat="1" ht="218.25" customHeight="1">
      <c r="A4" s="38"/>
      <c r="B4" s="34"/>
      <c r="C4" s="34"/>
      <c r="D4" s="34"/>
      <c r="E4" s="34"/>
      <c r="F4" s="34"/>
      <c r="G4" s="34"/>
      <c r="H4" s="34"/>
      <c r="I4" s="45"/>
      <c r="J4" s="45"/>
      <c r="K4" s="34"/>
      <c r="L4" s="34" t="s">
        <v>22</v>
      </c>
      <c r="M4" s="34" t="s">
        <v>51</v>
      </c>
      <c r="N4" s="40">
        <v>154.44</v>
      </c>
      <c r="O4" s="34"/>
      <c r="P4" s="54">
        <f>2.2*2</f>
        <v>4.4000000000000004</v>
      </c>
      <c r="Q4" s="34">
        <f>6.25*2</f>
        <v>12.5</v>
      </c>
      <c r="R4" s="40">
        <f>67.74*2</f>
        <v>135.47999999999999</v>
      </c>
      <c r="S4" s="40">
        <f>1.03*2</f>
        <v>2.06</v>
      </c>
      <c r="T4" s="40">
        <f>P4+Q4+R4+S4</f>
        <v>154.44</v>
      </c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5"/>
      <c r="CD4" s="36"/>
      <c r="CE4" s="36"/>
    </row>
    <row r="5" spans="1:83" s="37" customFormat="1" ht="177" customHeight="1">
      <c r="A5" s="38"/>
      <c r="B5" s="34"/>
      <c r="C5" s="34"/>
      <c r="D5" s="34"/>
      <c r="E5" s="34"/>
      <c r="F5" s="34"/>
      <c r="G5" s="34"/>
      <c r="H5" s="34"/>
      <c r="I5" s="45"/>
      <c r="J5" s="45"/>
      <c r="K5" s="34"/>
      <c r="L5" s="34" t="s">
        <v>6</v>
      </c>
      <c r="M5" s="34">
        <v>1.56</v>
      </c>
      <c r="N5" s="34">
        <f>1.56*1215</f>
        <v>1895.4</v>
      </c>
      <c r="O5" s="34"/>
      <c r="P5" s="54">
        <f>N5*0.08</f>
        <v>151.63200000000001</v>
      </c>
      <c r="Q5" s="40">
        <f>N5*0.87</f>
        <v>1648.998</v>
      </c>
      <c r="R5" s="34">
        <v>0</v>
      </c>
      <c r="S5" s="40">
        <f>N5*0.05</f>
        <v>94.77000000000001</v>
      </c>
      <c r="T5" s="40">
        <f>SUM(P5:S5)</f>
        <v>1895.4</v>
      </c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5"/>
      <c r="CD5" s="36"/>
      <c r="CE5" s="36"/>
    </row>
    <row r="6" spans="1:83" s="37" customFormat="1" ht="177" customHeight="1">
      <c r="A6" s="38"/>
      <c r="B6" s="34"/>
      <c r="C6" s="34"/>
      <c r="D6" s="34"/>
      <c r="E6" s="34"/>
      <c r="F6" s="34"/>
      <c r="G6" s="34"/>
      <c r="H6" s="34"/>
      <c r="I6" s="45"/>
      <c r="J6" s="45"/>
      <c r="K6" s="34"/>
      <c r="L6" s="34" t="s">
        <v>7</v>
      </c>
      <c r="M6" s="34">
        <v>11.95</v>
      </c>
      <c r="N6" s="34">
        <f>M6*1492.17*1.13</f>
        <v>20149.517594999998</v>
      </c>
      <c r="O6" s="34"/>
      <c r="P6" s="54">
        <f>N6*0.08</f>
        <v>1611.9614075999998</v>
      </c>
      <c r="Q6" s="40">
        <f>N6*0.87</f>
        <v>17530.080307649998</v>
      </c>
      <c r="R6" s="34">
        <v>0</v>
      </c>
      <c r="S6" s="40">
        <f>N6*0.05</f>
        <v>1007.4758797499999</v>
      </c>
      <c r="T6" s="40">
        <f>SUM(P6:S6)</f>
        <v>20149.517594999998</v>
      </c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5"/>
      <c r="CD6" s="36"/>
      <c r="CE6" s="36"/>
    </row>
    <row r="7" spans="1:83" s="37" customFormat="1" ht="162" customHeight="1">
      <c r="A7" s="38"/>
      <c r="B7" s="34"/>
      <c r="C7" s="34"/>
      <c r="D7" s="34"/>
      <c r="E7" s="34"/>
      <c r="F7" s="34"/>
      <c r="G7" s="34"/>
      <c r="H7" s="34"/>
      <c r="I7" s="45"/>
      <c r="J7" s="45"/>
      <c r="K7" s="34"/>
      <c r="L7" s="34" t="s">
        <v>9</v>
      </c>
      <c r="M7" s="34">
        <v>3</v>
      </c>
      <c r="N7" s="34">
        <f>T7</f>
        <v>181.56</v>
      </c>
      <c r="O7" s="34"/>
      <c r="P7" s="55">
        <f>4.48*3</f>
        <v>13.440000000000001</v>
      </c>
      <c r="Q7" s="34">
        <f>8.76*3</f>
        <v>26.28</v>
      </c>
      <c r="R7" s="34">
        <f>45.18*3</f>
        <v>135.54</v>
      </c>
      <c r="S7" s="34">
        <f>2.1*3</f>
        <v>6.3000000000000007</v>
      </c>
      <c r="T7" s="34">
        <f t="shared" ref="T7" si="1">SUM(P7:S7)</f>
        <v>181.56</v>
      </c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5"/>
      <c r="CD7" s="36"/>
      <c r="CE7" s="36"/>
    </row>
    <row r="8" spans="1:83" s="37" customFormat="1" ht="188.25" customHeight="1">
      <c r="A8" s="38"/>
      <c r="B8" s="34"/>
      <c r="C8" s="34"/>
      <c r="D8" s="34"/>
      <c r="E8" s="34"/>
      <c r="F8" s="34"/>
      <c r="G8" s="34"/>
      <c r="H8" s="34"/>
      <c r="I8" s="46"/>
      <c r="J8" s="46"/>
      <c r="K8" s="34"/>
      <c r="L8" s="34" t="s">
        <v>10</v>
      </c>
      <c r="M8" s="34" t="s">
        <v>50</v>
      </c>
      <c r="N8" s="34">
        <f>0.04*6500</f>
        <v>260</v>
      </c>
      <c r="O8" s="34"/>
      <c r="P8" s="54">
        <f>N8*0.08</f>
        <v>20.8</v>
      </c>
      <c r="Q8" s="40">
        <f>N8*0.87</f>
        <v>226.2</v>
      </c>
      <c r="R8" s="34">
        <v>0</v>
      </c>
      <c r="S8" s="40">
        <f>N8*0.05</f>
        <v>13</v>
      </c>
      <c r="T8" s="40">
        <f>P8+Q8+R8+S8</f>
        <v>260</v>
      </c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5"/>
      <c r="CD8" s="36"/>
      <c r="CE8" s="36"/>
    </row>
    <row r="9" spans="1:83" s="53" customFormat="1" ht="382.5" customHeight="1">
      <c r="A9" s="48"/>
      <c r="B9" s="49"/>
      <c r="C9" s="49"/>
      <c r="D9" s="49"/>
      <c r="E9" s="49"/>
      <c r="F9" s="49"/>
      <c r="G9" s="49"/>
      <c r="H9" s="49"/>
      <c r="I9" s="49"/>
      <c r="J9" s="49"/>
      <c r="K9" s="49"/>
      <c r="L9" s="49" t="s">
        <v>52</v>
      </c>
      <c r="M9" s="49"/>
      <c r="N9" s="50">
        <f>N3</f>
        <v>22640.917594999999</v>
      </c>
      <c r="O9" s="50">
        <f t="shared" ref="O9:BZ9" si="2">O3</f>
        <v>0</v>
      </c>
      <c r="P9" s="47">
        <f t="shared" si="2"/>
        <v>1802.2334075999997</v>
      </c>
      <c r="Q9" s="50">
        <f t="shared" si="2"/>
        <v>19444.058307649997</v>
      </c>
      <c r="R9" s="50">
        <f t="shared" si="2"/>
        <v>271.02</v>
      </c>
      <c r="S9" s="50">
        <f t="shared" si="2"/>
        <v>1123.6058797499998</v>
      </c>
      <c r="T9" s="50">
        <f t="shared" si="2"/>
        <v>22640.917594999999</v>
      </c>
      <c r="U9" s="50">
        <f t="shared" si="2"/>
        <v>0</v>
      </c>
      <c r="V9" s="50">
        <f t="shared" si="2"/>
        <v>0</v>
      </c>
      <c r="W9" s="50">
        <f t="shared" si="2"/>
        <v>0</v>
      </c>
      <c r="X9" s="50" t="str">
        <f>X3</f>
        <v>Замена трансформаторов тока в 2-х ячейках (по 2 шт. в каждой)</v>
      </c>
      <c r="Y9" s="50">
        <f t="shared" si="2"/>
        <v>154.44</v>
      </c>
      <c r="Z9" s="50">
        <f t="shared" si="2"/>
        <v>0</v>
      </c>
      <c r="AA9" s="50">
        <f t="shared" si="2"/>
        <v>0</v>
      </c>
      <c r="AB9" s="50">
        <f t="shared" si="2"/>
        <v>0</v>
      </c>
      <c r="AC9" s="50">
        <f t="shared" si="2"/>
        <v>0</v>
      </c>
      <c r="AD9" s="50">
        <f t="shared" si="2"/>
        <v>0</v>
      </c>
      <c r="AE9" s="50">
        <f t="shared" si="2"/>
        <v>1.56</v>
      </c>
      <c r="AF9" s="50">
        <f t="shared" si="2"/>
        <v>0</v>
      </c>
      <c r="AG9" s="50">
        <f t="shared" si="2"/>
        <v>1895.4</v>
      </c>
      <c r="AH9" s="50">
        <f t="shared" si="2"/>
        <v>11.95</v>
      </c>
      <c r="AI9" s="50">
        <f t="shared" si="2"/>
        <v>0</v>
      </c>
      <c r="AJ9" s="50">
        <f t="shared" si="2"/>
        <v>20149.517594999998</v>
      </c>
      <c r="AK9" s="50">
        <f t="shared" si="2"/>
        <v>0</v>
      </c>
      <c r="AL9" s="50">
        <f t="shared" si="2"/>
        <v>0</v>
      </c>
      <c r="AM9" s="50">
        <f t="shared" si="2"/>
        <v>0</v>
      </c>
      <c r="AN9" s="50">
        <f t="shared" si="2"/>
        <v>3</v>
      </c>
      <c r="AO9" s="50">
        <f t="shared" si="2"/>
        <v>0</v>
      </c>
      <c r="AP9" s="50">
        <f t="shared" si="2"/>
        <v>181.56</v>
      </c>
      <c r="AQ9" s="50" t="str">
        <f t="shared" si="2"/>
        <v>0,04 (2 прокола по 0,02 км методом ГНБ под а/дорогой)</v>
      </c>
      <c r="AR9" s="50">
        <f t="shared" si="2"/>
        <v>0</v>
      </c>
      <c r="AS9" s="50">
        <f t="shared" si="2"/>
        <v>260</v>
      </c>
      <c r="AT9" s="50">
        <f t="shared" si="2"/>
        <v>0</v>
      </c>
      <c r="AU9" s="50">
        <f t="shared" si="2"/>
        <v>0</v>
      </c>
      <c r="AV9" s="50">
        <f t="shared" si="2"/>
        <v>0</v>
      </c>
      <c r="AW9" s="50">
        <f t="shared" si="2"/>
        <v>0</v>
      </c>
      <c r="AX9" s="50">
        <f t="shared" si="2"/>
        <v>0</v>
      </c>
      <c r="AY9" s="50">
        <f t="shared" si="2"/>
        <v>0</v>
      </c>
      <c r="AZ9" s="50">
        <f t="shared" si="2"/>
        <v>0</v>
      </c>
      <c r="BA9" s="50">
        <f t="shared" si="2"/>
        <v>0</v>
      </c>
      <c r="BB9" s="50">
        <f t="shared" si="2"/>
        <v>0</v>
      </c>
      <c r="BC9" s="50">
        <f t="shared" si="2"/>
        <v>0</v>
      </c>
      <c r="BD9" s="50">
        <f t="shared" si="2"/>
        <v>0</v>
      </c>
      <c r="BE9" s="50">
        <f t="shared" si="2"/>
        <v>0</v>
      </c>
      <c r="BF9" s="50">
        <f t="shared" si="2"/>
        <v>0</v>
      </c>
      <c r="BG9" s="50">
        <f t="shared" si="2"/>
        <v>0</v>
      </c>
      <c r="BH9" s="50">
        <f t="shared" si="2"/>
        <v>0</v>
      </c>
      <c r="BI9" s="50">
        <f t="shared" si="2"/>
        <v>0</v>
      </c>
      <c r="BJ9" s="50">
        <f t="shared" si="2"/>
        <v>0</v>
      </c>
      <c r="BK9" s="50">
        <f t="shared" si="2"/>
        <v>0</v>
      </c>
      <c r="BL9" s="50">
        <f t="shared" si="2"/>
        <v>0</v>
      </c>
      <c r="BM9" s="50">
        <f t="shared" si="2"/>
        <v>0</v>
      </c>
      <c r="BN9" s="50">
        <f t="shared" si="2"/>
        <v>0</v>
      </c>
      <c r="BO9" s="50">
        <f t="shared" si="2"/>
        <v>0</v>
      </c>
      <c r="BP9" s="50">
        <f t="shared" si="2"/>
        <v>0</v>
      </c>
      <c r="BQ9" s="50">
        <f t="shared" si="2"/>
        <v>0</v>
      </c>
      <c r="BR9" s="50">
        <f t="shared" si="2"/>
        <v>0</v>
      </c>
      <c r="BS9" s="50">
        <f t="shared" si="2"/>
        <v>0</v>
      </c>
      <c r="BT9" s="50">
        <f t="shared" si="2"/>
        <v>0</v>
      </c>
      <c r="BU9" s="50">
        <f t="shared" si="2"/>
        <v>0</v>
      </c>
      <c r="BV9" s="50">
        <f t="shared" si="2"/>
        <v>0</v>
      </c>
      <c r="BW9" s="50">
        <f t="shared" si="2"/>
        <v>0</v>
      </c>
      <c r="BX9" s="50">
        <f t="shared" si="2"/>
        <v>0</v>
      </c>
      <c r="BY9" s="50">
        <f t="shared" si="2"/>
        <v>0</v>
      </c>
      <c r="BZ9" s="50">
        <f t="shared" si="2"/>
        <v>0</v>
      </c>
      <c r="CA9" s="50">
        <f t="shared" ref="CA9:CB9" si="3">CA3</f>
        <v>0</v>
      </c>
      <c r="CB9" s="50">
        <f t="shared" si="3"/>
        <v>22640.917594999999</v>
      </c>
      <c r="CC9" s="51"/>
      <c r="CD9" s="52"/>
      <c r="CE9" s="52"/>
    </row>
    <row r="10" spans="1:83" s="1" customFormat="1" ht="140.25" customHeight="1">
      <c r="A10" s="19"/>
      <c r="CC10" s="3"/>
    </row>
    <row r="11" spans="1:83" s="1" customFormat="1" ht="165" customHeight="1">
      <c r="A11" s="42" t="s">
        <v>56</v>
      </c>
      <c r="H11" s="42" t="s">
        <v>60</v>
      </c>
      <c r="I11" s="43"/>
      <c r="K11" s="42" t="s">
        <v>61</v>
      </c>
      <c r="CC11" s="3"/>
    </row>
    <row r="12" spans="1:83" s="1" customFormat="1" ht="165" customHeight="1">
      <c r="A12" s="42" t="s">
        <v>57</v>
      </c>
      <c r="H12" s="42" t="s">
        <v>60</v>
      </c>
      <c r="I12" s="43"/>
      <c r="K12" s="42" t="s">
        <v>62</v>
      </c>
      <c r="CC12" s="3"/>
    </row>
    <row r="13" spans="1:83" s="1" customFormat="1" ht="165" customHeight="1">
      <c r="A13" s="42" t="s">
        <v>58</v>
      </c>
      <c r="H13" s="42" t="s">
        <v>60</v>
      </c>
      <c r="I13" s="43"/>
      <c r="K13" s="42" t="s">
        <v>63</v>
      </c>
      <c r="CC13" s="3"/>
    </row>
    <row r="14" spans="1:83" s="1" customFormat="1" ht="165" customHeight="1">
      <c r="A14" s="42" t="s">
        <v>59</v>
      </c>
      <c r="H14" s="42" t="s">
        <v>60</v>
      </c>
      <c r="I14" s="43"/>
      <c r="K14" s="42" t="s">
        <v>64</v>
      </c>
      <c r="CC14" s="3"/>
    </row>
    <row r="15" spans="1:83" s="1" customFormat="1" ht="171" customHeight="1">
      <c r="A15" s="19"/>
      <c r="CC15" s="3"/>
    </row>
    <row r="16" spans="1:83" s="1" customFormat="1" ht="247.5" customHeight="1">
      <c r="A16" s="19"/>
      <c r="CC16" s="3"/>
    </row>
    <row r="17" spans="1:81" s="1" customFormat="1" ht="330" customHeight="1">
      <c r="A17" s="19"/>
      <c r="CC17" s="3"/>
    </row>
    <row r="18" spans="1:81" s="1" customFormat="1" ht="282.75" customHeight="1">
      <c r="A18" s="19"/>
      <c r="CC18" s="3"/>
    </row>
    <row r="19" spans="1:81" s="1" customFormat="1" ht="196.5" customHeight="1">
      <c r="A19" s="19"/>
      <c r="CC19" s="3"/>
    </row>
    <row r="20" spans="1:81" s="1" customFormat="1" ht="172.5" customHeight="1">
      <c r="A20" s="19"/>
      <c r="CC20" s="3"/>
    </row>
    <row r="21" spans="1:81" s="1" customFormat="1" ht="172.5" customHeight="1">
      <c r="A21" s="19"/>
      <c r="CC21" s="3"/>
    </row>
    <row r="22" spans="1:81" s="1" customFormat="1" ht="302.25" customHeight="1">
      <c r="A22" s="19"/>
      <c r="CC22" s="3"/>
    </row>
    <row r="23" spans="1:81" s="1" customFormat="1" ht="186" customHeight="1">
      <c r="A23" s="19"/>
      <c r="CC23" s="3"/>
    </row>
    <row r="24" spans="1:81" s="1" customFormat="1" ht="409.5" customHeight="1">
      <c r="A24" s="19"/>
      <c r="CC24" s="3"/>
    </row>
    <row r="25" spans="1:81" s="1" customFormat="1" ht="193.5" customHeight="1">
      <c r="A25" s="19"/>
      <c r="CC25" s="3"/>
    </row>
    <row r="26" spans="1:81" s="1" customFormat="1" ht="279.75" customHeight="1">
      <c r="A26" s="19"/>
      <c r="CC26" s="3"/>
    </row>
    <row r="27" spans="1:81" s="1" customFormat="1" ht="193.5" customHeight="1">
      <c r="A27" s="19"/>
      <c r="CC27" s="3"/>
    </row>
    <row r="28" spans="1:81" s="1" customFormat="1" ht="321" customHeight="1">
      <c r="A28" s="19"/>
      <c r="CC28" s="3"/>
    </row>
    <row r="29" spans="1:81" s="1" customFormat="1" ht="291" customHeight="1">
      <c r="A29" s="19"/>
      <c r="CC29" s="3"/>
    </row>
    <row r="30" spans="1:81" s="1" customFormat="1" ht="193.5" customHeight="1">
      <c r="A30" s="19"/>
      <c r="CC30" s="3"/>
    </row>
    <row r="31" spans="1:81" s="1" customFormat="1" ht="369.75" customHeight="1">
      <c r="A31" s="19"/>
      <c r="CC31" s="3"/>
    </row>
    <row r="32" spans="1:81" s="1" customFormat="1" ht="375.75" customHeight="1">
      <c r="A32" s="19"/>
      <c r="CC32" s="3"/>
    </row>
    <row r="33" spans="1:81" s="1" customFormat="1" ht="163.5" customHeight="1">
      <c r="A33" s="19"/>
      <c r="CC33" s="3"/>
    </row>
    <row r="34" spans="1:81" s="1" customFormat="1" ht="191.25" customHeight="1">
      <c r="A34" s="19"/>
      <c r="CC34" s="3"/>
    </row>
    <row r="35" spans="1:81" s="1" customFormat="1" ht="204.75" customHeight="1">
      <c r="A35" s="19"/>
      <c r="CC35" s="3"/>
    </row>
    <row r="36" spans="1:81" s="1" customFormat="1" ht="188.25" customHeight="1">
      <c r="A36" s="19"/>
      <c r="CC36" s="3"/>
    </row>
    <row r="37" spans="1:81" s="1" customFormat="1" ht="180.75" customHeight="1">
      <c r="A37" s="19"/>
      <c r="CC37" s="3"/>
    </row>
    <row r="38" spans="1:81" s="1" customFormat="1" ht="163.5" customHeight="1">
      <c r="A38" s="19"/>
      <c r="CC38" s="3"/>
    </row>
    <row r="39" spans="1:81" s="1" customFormat="1" ht="171" customHeight="1">
      <c r="A39" s="19"/>
      <c r="CC39" s="3"/>
    </row>
    <row r="40" spans="1:81" s="1" customFormat="1" ht="202.5" customHeight="1">
      <c r="A40" s="19"/>
      <c r="E40" s="20"/>
      <c r="CC40" s="3"/>
    </row>
    <row r="41" spans="1:81" s="1" customFormat="1" ht="183.75" customHeight="1">
      <c r="A41" s="19"/>
      <c r="CC41" s="3"/>
    </row>
    <row r="42" spans="1:81" s="1" customFormat="1" ht="328.5" customHeight="1">
      <c r="A42" s="19"/>
      <c r="CC42" s="3"/>
    </row>
    <row r="43" spans="1:81" s="1" customFormat="1" ht="171" customHeight="1">
      <c r="A43" s="19"/>
      <c r="CC43" s="3"/>
    </row>
    <row r="44" spans="1:81" s="1" customFormat="1" ht="274.5" customHeight="1">
      <c r="A44" s="19"/>
      <c r="CC44" s="3"/>
    </row>
    <row r="45" spans="1:81" s="1" customFormat="1" ht="208.5" customHeight="1">
      <c r="A45" s="19"/>
      <c r="CC45" s="3"/>
    </row>
    <row r="46" spans="1:81" s="1" customFormat="1" ht="276" customHeight="1">
      <c r="A46" s="19"/>
      <c r="CC46" s="3"/>
    </row>
    <row r="47" spans="1:81" s="1" customFormat="1" ht="302.25" customHeight="1">
      <c r="A47" s="19"/>
      <c r="CC47" s="3"/>
    </row>
    <row r="48" spans="1:81" s="1" customFormat="1" ht="171" customHeight="1">
      <c r="A48" s="19"/>
      <c r="CC48" s="3"/>
    </row>
    <row r="49" spans="1:81" s="1" customFormat="1" ht="324.75" customHeight="1">
      <c r="A49" s="19"/>
      <c r="CC49" s="3"/>
    </row>
    <row r="50" spans="1:81" s="1" customFormat="1" ht="318" customHeight="1">
      <c r="A50" s="19"/>
      <c r="CC50" s="3"/>
    </row>
    <row r="51" spans="1:81" s="1" customFormat="1" ht="171" customHeight="1">
      <c r="A51" s="19"/>
      <c r="CC51" s="3"/>
    </row>
    <row r="52" spans="1:81" s="1" customFormat="1" ht="171" customHeight="1">
      <c r="A52" s="19"/>
      <c r="CC52" s="3"/>
    </row>
    <row r="53" spans="1:81" s="1" customFormat="1" ht="171" customHeight="1">
      <c r="A53" s="19"/>
      <c r="CC53" s="3"/>
    </row>
    <row r="54" spans="1:81" s="1" customFormat="1" ht="171" customHeight="1">
      <c r="A54" s="19"/>
      <c r="CC54" s="3"/>
    </row>
    <row r="55" spans="1:81" s="1" customFormat="1" ht="171" customHeight="1">
      <c r="A55" s="19"/>
      <c r="CC55" s="3"/>
    </row>
    <row r="56" spans="1:81" s="1" customFormat="1" ht="282" customHeight="1">
      <c r="A56" s="19"/>
      <c r="CC56" s="3"/>
    </row>
    <row r="57" spans="1:81" s="1" customFormat="1" ht="236.25" customHeight="1">
      <c r="A57" s="19"/>
      <c r="CC57" s="3"/>
    </row>
    <row r="58" spans="1:81" s="1" customFormat="1" ht="171" customHeight="1">
      <c r="A58" s="19"/>
      <c r="CC58" s="3"/>
    </row>
    <row r="59" spans="1:81" s="1" customFormat="1" ht="171" customHeight="1">
      <c r="A59" s="19"/>
      <c r="CC59" s="3"/>
    </row>
    <row r="60" spans="1:81" s="1" customFormat="1" ht="233.25" customHeight="1">
      <c r="A60" s="19"/>
      <c r="CC60" s="3"/>
    </row>
    <row r="61" spans="1:81" s="1" customFormat="1" ht="171" customHeight="1">
      <c r="A61" s="19"/>
      <c r="CC61" s="3"/>
    </row>
    <row r="62" spans="1:81" s="1" customFormat="1" ht="171" customHeight="1">
      <c r="A62" s="19"/>
      <c r="CC62" s="3"/>
    </row>
    <row r="63" spans="1:81" s="1" customFormat="1" ht="171" customHeight="1">
      <c r="A63" s="19"/>
      <c r="CC63" s="3"/>
    </row>
    <row r="64" spans="1:81" s="1" customFormat="1" ht="171" customHeight="1">
      <c r="A64" s="19"/>
      <c r="CC64" s="3"/>
    </row>
    <row r="65" spans="1:83" s="1" customFormat="1" ht="293.25" customHeight="1">
      <c r="A65" s="19"/>
      <c r="CC65" s="3"/>
    </row>
    <row r="66" spans="1:83" s="1" customFormat="1" ht="171" customHeight="1">
      <c r="A66" s="19"/>
      <c r="CC66" s="3"/>
    </row>
    <row r="67" spans="1:83" s="1" customFormat="1" ht="225" customHeight="1">
      <c r="A67" s="19"/>
      <c r="CC67" s="3"/>
    </row>
    <row r="68" spans="1:83" s="1" customFormat="1" ht="171" customHeight="1">
      <c r="A68" s="19"/>
      <c r="CC68" s="3"/>
    </row>
    <row r="69" spans="1:83" s="1" customFormat="1" ht="408" customHeight="1">
      <c r="A69" s="19"/>
      <c r="CC69" s="3"/>
    </row>
    <row r="70" spans="1:83" s="1" customFormat="1" ht="171" customHeight="1">
      <c r="A70" s="19"/>
      <c r="CC70" s="3"/>
    </row>
    <row r="71" spans="1:83" s="1" customFormat="1" ht="352.5" customHeight="1">
      <c r="A71" s="19"/>
      <c r="N71" s="9"/>
      <c r="O71" s="9"/>
      <c r="P71" s="9"/>
      <c r="Q71" s="9"/>
      <c r="R71" s="9"/>
      <c r="S71" s="9"/>
      <c r="T71" s="9"/>
      <c r="AG71" s="9"/>
      <c r="AP71" s="9"/>
      <c r="BO71" s="9"/>
      <c r="CB71" s="9"/>
      <c r="CC71" s="3"/>
      <c r="CE71" s="9"/>
    </row>
    <row r="72" spans="1:83" s="1" customFormat="1" ht="201.75" customHeight="1">
      <c r="A72" s="19"/>
      <c r="N72" s="9"/>
      <c r="O72" s="9"/>
      <c r="P72" s="9"/>
      <c r="Q72" s="9"/>
      <c r="R72" s="9"/>
      <c r="S72" s="9"/>
      <c r="T72" s="9"/>
      <c r="AG72" s="9"/>
      <c r="AP72" s="9"/>
      <c r="BO72" s="9"/>
      <c r="CB72" s="9"/>
      <c r="CC72" s="3"/>
      <c r="CE72" s="9"/>
    </row>
    <row r="73" spans="1:83" s="1" customFormat="1" ht="367.5" customHeight="1">
      <c r="A73" s="19"/>
      <c r="N73" s="9"/>
      <c r="O73" s="9"/>
      <c r="P73" s="9"/>
      <c r="Q73" s="9"/>
      <c r="R73" s="9"/>
      <c r="S73" s="9"/>
      <c r="T73" s="9"/>
      <c r="AG73" s="9"/>
      <c r="AP73" s="9"/>
      <c r="BO73" s="9"/>
      <c r="CB73" s="9"/>
      <c r="CC73" s="3"/>
      <c r="CE73" s="9"/>
    </row>
    <row r="74" spans="1:83" s="1" customFormat="1" ht="209.25" customHeight="1">
      <c r="A74" s="19"/>
      <c r="N74" s="9"/>
      <c r="P74" s="9"/>
      <c r="Q74" s="9"/>
      <c r="R74" s="9"/>
      <c r="S74" s="9"/>
      <c r="T74" s="9"/>
      <c r="BO74" s="9"/>
      <c r="CB74" s="9"/>
      <c r="CC74" s="3"/>
      <c r="CE74" s="9"/>
    </row>
    <row r="75" spans="1:83" s="1" customFormat="1" ht="409.5" customHeight="1">
      <c r="A75" s="19"/>
      <c r="N75" s="9"/>
      <c r="P75" s="9"/>
      <c r="Q75" s="9"/>
      <c r="R75" s="9"/>
      <c r="S75" s="9"/>
      <c r="T75" s="9"/>
      <c r="BO75" s="9"/>
      <c r="CB75" s="9"/>
      <c r="CC75" s="3"/>
      <c r="CE75" s="9"/>
    </row>
    <row r="76" spans="1:83" s="1" customFormat="1" ht="240" customHeight="1">
      <c r="A76" s="19"/>
      <c r="N76" s="9"/>
      <c r="O76" s="9"/>
      <c r="P76" s="9"/>
      <c r="Q76" s="9"/>
      <c r="R76" s="9"/>
      <c r="S76" s="9"/>
      <c r="T76" s="9"/>
      <c r="AG76" s="9"/>
      <c r="AP76" s="9"/>
      <c r="BO76" s="9"/>
      <c r="CB76" s="9"/>
      <c r="CC76" s="3"/>
      <c r="CE76" s="9"/>
    </row>
    <row r="77" spans="1:83" s="1" customFormat="1" ht="360.75" customHeight="1">
      <c r="A77" s="19"/>
      <c r="N77" s="9"/>
      <c r="P77" s="9"/>
      <c r="Q77" s="9"/>
      <c r="R77" s="9"/>
      <c r="S77" s="9"/>
      <c r="T77" s="9"/>
      <c r="BO77" s="9"/>
      <c r="CB77" s="9"/>
      <c r="CC77" s="3"/>
      <c r="CE77" s="9"/>
    </row>
    <row r="78" spans="1:83" s="1" customFormat="1" ht="199.5" customHeight="1">
      <c r="A78" s="19"/>
      <c r="N78" s="9"/>
      <c r="P78" s="9"/>
      <c r="Q78" s="9"/>
      <c r="R78" s="9"/>
      <c r="S78" s="9"/>
      <c r="T78" s="9"/>
      <c r="BO78" s="9"/>
      <c r="CB78" s="9"/>
      <c r="CC78" s="3"/>
      <c r="CE78" s="9"/>
    </row>
    <row r="79" spans="1:83" s="1" customFormat="1" ht="172.5" customHeight="1">
      <c r="A79" s="19"/>
      <c r="N79" s="9"/>
      <c r="O79" s="9"/>
      <c r="P79" s="9"/>
      <c r="Q79" s="9"/>
      <c r="R79" s="9"/>
      <c r="S79" s="9"/>
      <c r="T79" s="9"/>
      <c r="AG79" s="9"/>
      <c r="AM79" s="9"/>
      <c r="AP79" s="9"/>
      <c r="BO79" s="9"/>
      <c r="CB79" s="9"/>
      <c r="CC79" s="3"/>
      <c r="CE79" s="9"/>
    </row>
    <row r="80" spans="1:83" s="1" customFormat="1" ht="189" customHeight="1">
      <c r="A80" s="19"/>
      <c r="N80" s="9"/>
      <c r="P80" s="9"/>
      <c r="Q80" s="9"/>
      <c r="R80" s="9"/>
      <c r="S80" s="9"/>
      <c r="T80" s="9"/>
      <c r="BO80" s="9"/>
      <c r="CB80" s="9"/>
      <c r="CC80" s="3"/>
      <c r="CE80" s="9"/>
    </row>
    <row r="81" spans="1:83" s="1" customFormat="1" ht="303.75" customHeight="1">
      <c r="A81" s="19"/>
      <c r="N81" s="9"/>
      <c r="P81" s="9"/>
      <c r="Q81" s="9"/>
      <c r="R81" s="9"/>
      <c r="S81" s="9"/>
      <c r="T81" s="9"/>
      <c r="BO81" s="9"/>
      <c r="CB81" s="9"/>
      <c r="CC81" s="3"/>
      <c r="CE81" s="9"/>
    </row>
    <row r="82" spans="1:83" s="1" customFormat="1" ht="141.75" customHeight="1">
      <c r="A82" s="19"/>
      <c r="N82" s="9"/>
      <c r="P82" s="9"/>
      <c r="Q82" s="9"/>
      <c r="R82" s="9"/>
      <c r="S82" s="9"/>
      <c r="T82" s="9"/>
      <c r="BO82" s="9"/>
      <c r="CB82" s="9"/>
      <c r="CC82" s="3"/>
      <c r="CE82" s="9"/>
    </row>
    <row r="83" spans="1:83" s="1" customFormat="1" ht="222" customHeight="1">
      <c r="A83" s="19"/>
      <c r="N83" s="21"/>
      <c r="O83" s="22"/>
      <c r="P83" s="21"/>
      <c r="Q83" s="21"/>
      <c r="R83" s="21"/>
      <c r="S83" s="21"/>
      <c r="T83" s="21"/>
      <c r="AE83" s="23"/>
      <c r="AN83" s="23"/>
      <c r="CB83" s="9"/>
      <c r="CC83" s="3"/>
      <c r="CE83" s="9"/>
    </row>
    <row r="84" spans="1:83" s="1" customFormat="1" ht="226.5" customHeight="1">
      <c r="A84" s="19"/>
      <c r="N84" s="9"/>
      <c r="O84" s="9"/>
      <c r="P84" s="9"/>
      <c r="Q84" s="9"/>
      <c r="R84" s="9"/>
      <c r="S84" s="9"/>
      <c r="T84" s="9"/>
      <c r="AE84" s="23"/>
      <c r="AG84" s="9"/>
      <c r="AN84" s="23"/>
      <c r="AP84" s="9"/>
      <c r="BX84" s="9"/>
      <c r="CB84" s="9"/>
      <c r="CC84" s="3"/>
      <c r="CE84" s="9"/>
    </row>
    <row r="85" spans="1:83" s="1" customFormat="1" ht="333.75" customHeight="1">
      <c r="A85" s="19"/>
      <c r="N85" s="9"/>
      <c r="P85" s="9"/>
      <c r="Q85" s="9"/>
      <c r="R85" s="9"/>
      <c r="S85" s="9"/>
      <c r="T85" s="9"/>
      <c r="BX85" s="9"/>
      <c r="CB85" s="9"/>
      <c r="CC85" s="3"/>
      <c r="CE85" s="9"/>
    </row>
    <row r="86" spans="1:83" s="1" customFormat="1" ht="166.5" customHeight="1">
      <c r="A86" s="19"/>
      <c r="N86" s="9"/>
      <c r="P86" s="9"/>
      <c r="Q86" s="9"/>
      <c r="R86" s="9"/>
      <c r="S86" s="9"/>
      <c r="T86" s="9"/>
      <c r="BX86" s="9"/>
      <c r="CB86" s="9"/>
      <c r="CC86" s="3"/>
      <c r="CE86" s="9"/>
    </row>
    <row r="87" spans="1:83" s="1" customFormat="1" ht="408.75" customHeight="1">
      <c r="A87" s="19"/>
      <c r="N87" s="21"/>
      <c r="O87" s="21"/>
      <c r="P87" s="21"/>
      <c r="Q87" s="21"/>
      <c r="R87" s="21"/>
      <c r="S87" s="21"/>
      <c r="T87" s="21"/>
      <c r="AJ87" s="9"/>
      <c r="AP87" s="9"/>
      <c r="CB87" s="9"/>
      <c r="CC87" s="3"/>
      <c r="CE87" s="9"/>
    </row>
    <row r="88" spans="1:83" s="1" customFormat="1" ht="166.5" customHeight="1">
      <c r="A88" s="19"/>
      <c r="N88" s="9"/>
      <c r="P88" s="9"/>
      <c r="Q88" s="9"/>
      <c r="R88" s="9"/>
      <c r="S88" s="9"/>
      <c r="T88" s="9"/>
      <c r="CB88" s="9"/>
      <c r="CC88" s="3"/>
      <c r="CE88" s="9"/>
    </row>
    <row r="89" spans="1:83" s="1" customFormat="1" ht="166.5" customHeight="1">
      <c r="A89" s="19"/>
      <c r="N89" s="9"/>
      <c r="P89" s="9"/>
      <c r="Q89" s="9"/>
      <c r="R89" s="9"/>
      <c r="S89" s="9"/>
      <c r="T89" s="9"/>
      <c r="CB89" s="9"/>
      <c r="CC89" s="3"/>
      <c r="CE89" s="9"/>
    </row>
    <row r="90" spans="1:83" s="1" customFormat="1" ht="351" customHeight="1">
      <c r="A90" s="19"/>
      <c r="B90" s="24"/>
      <c r="C90" s="25"/>
      <c r="D90" s="25"/>
      <c r="F90" s="24"/>
      <c r="G90" s="24"/>
      <c r="H90" s="24"/>
      <c r="I90" s="24"/>
      <c r="J90" s="24"/>
      <c r="K90" s="24"/>
      <c r="M90" s="14"/>
      <c r="N90" s="26"/>
      <c r="O90" s="26"/>
      <c r="P90" s="26"/>
      <c r="Q90" s="26"/>
      <c r="R90" s="26"/>
      <c r="S90" s="26"/>
      <c r="T90" s="2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9"/>
      <c r="BY90" s="14"/>
      <c r="BZ90" s="14"/>
      <c r="CA90" s="14"/>
      <c r="CB90" s="9"/>
      <c r="CC90" s="3"/>
      <c r="CD90" s="14"/>
      <c r="CE90" s="9"/>
    </row>
    <row r="91" spans="1:83" s="1" customFormat="1" ht="165.75" customHeight="1">
      <c r="A91" s="19"/>
      <c r="B91" s="24"/>
      <c r="C91" s="25"/>
      <c r="D91" s="25"/>
      <c r="F91" s="24"/>
      <c r="G91" s="24"/>
      <c r="H91" s="24"/>
      <c r="I91" s="24"/>
      <c r="J91" s="24"/>
      <c r="K91" s="24"/>
      <c r="M91" s="14"/>
      <c r="N91" s="26"/>
      <c r="O91" s="26"/>
      <c r="P91" s="26"/>
      <c r="Q91" s="26"/>
      <c r="R91" s="26"/>
      <c r="S91" s="26"/>
      <c r="T91" s="2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9"/>
      <c r="BY91" s="14"/>
      <c r="BZ91" s="14"/>
      <c r="CA91" s="14"/>
      <c r="CB91" s="9"/>
      <c r="CC91" s="3"/>
      <c r="CD91" s="14"/>
      <c r="CE91" s="9"/>
    </row>
    <row r="92" spans="1:83" s="1" customFormat="1" ht="164.25" customHeight="1">
      <c r="A92" s="19"/>
      <c r="B92" s="24"/>
      <c r="C92" s="25"/>
      <c r="D92" s="25"/>
      <c r="F92" s="24"/>
      <c r="G92" s="24"/>
      <c r="H92" s="24"/>
      <c r="I92" s="24"/>
      <c r="J92" s="24"/>
      <c r="K92" s="24"/>
      <c r="M92" s="14"/>
      <c r="N92" s="21"/>
      <c r="O92" s="21"/>
      <c r="P92" s="21"/>
      <c r="Q92" s="21"/>
      <c r="R92" s="21"/>
      <c r="S92" s="21"/>
      <c r="T92" s="2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9"/>
      <c r="BY92" s="14"/>
      <c r="BZ92" s="14"/>
      <c r="CA92" s="14"/>
      <c r="CB92" s="9"/>
      <c r="CC92" s="3"/>
      <c r="CD92" s="14"/>
      <c r="CE92" s="9"/>
    </row>
    <row r="93" spans="1:83" s="1" customFormat="1" ht="201.75" customHeight="1">
      <c r="A93" s="19"/>
      <c r="B93" s="24"/>
      <c r="C93" s="25"/>
      <c r="D93" s="25"/>
      <c r="F93" s="24"/>
      <c r="G93" s="24"/>
      <c r="H93" s="24"/>
      <c r="I93" s="24"/>
      <c r="J93" s="24"/>
      <c r="K93" s="24"/>
      <c r="M93" s="14"/>
      <c r="N93" s="21"/>
      <c r="O93" s="22"/>
      <c r="P93" s="21"/>
      <c r="Q93" s="21"/>
      <c r="R93" s="21"/>
      <c r="S93" s="21"/>
      <c r="T93" s="2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9"/>
      <c r="BY93" s="14"/>
      <c r="BZ93" s="14"/>
      <c r="CA93" s="14"/>
      <c r="CB93" s="9"/>
      <c r="CC93" s="3"/>
      <c r="CD93" s="14"/>
      <c r="CE93" s="9"/>
    </row>
    <row r="94" spans="1:83" s="1" customFormat="1" ht="297" customHeight="1">
      <c r="A94" s="19"/>
      <c r="B94" s="24"/>
      <c r="C94" s="25"/>
      <c r="D94" s="25"/>
      <c r="F94" s="24"/>
      <c r="G94" s="24"/>
      <c r="H94" s="24"/>
      <c r="I94" s="24"/>
      <c r="J94" s="24"/>
      <c r="K94" s="24"/>
      <c r="M94" s="14"/>
      <c r="N94" s="26"/>
      <c r="O94" s="26"/>
      <c r="P94" s="26"/>
      <c r="Q94" s="26"/>
      <c r="R94" s="26"/>
      <c r="S94" s="26"/>
      <c r="T94" s="2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9"/>
      <c r="BY94" s="14"/>
      <c r="BZ94" s="14"/>
      <c r="CA94" s="14"/>
      <c r="CB94" s="9"/>
      <c r="CC94" s="3"/>
      <c r="CD94" s="14"/>
      <c r="CE94" s="9"/>
    </row>
    <row r="95" spans="1:83" s="1" customFormat="1" ht="154.5" customHeight="1">
      <c r="A95" s="19"/>
      <c r="B95" s="24"/>
      <c r="C95" s="25"/>
      <c r="D95" s="25"/>
      <c r="F95" s="24"/>
      <c r="G95" s="24"/>
      <c r="H95" s="24"/>
      <c r="I95" s="24"/>
      <c r="J95" s="24"/>
      <c r="K95" s="24"/>
      <c r="M95" s="14"/>
      <c r="N95" s="21"/>
      <c r="O95" s="22"/>
      <c r="P95" s="21"/>
      <c r="Q95" s="21"/>
      <c r="R95" s="21"/>
      <c r="S95" s="21"/>
      <c r="T95" s="2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9"/>
      <c r="BY95" s="14"/>
      <c r="BZ95" s="14"/>
      <c r="CA95" s="14"/>
      <c r="CB95" s="9"/>
      <c r="CC95" s="3"/>
      <c r="CD95" s="14"/>
      <c r="CE95" s="9"/>
    </row>
    <row r="96" spans="1:83" s="20" customFormat="1" ht="117" customHeight="1">
      <c r="A96" s="19"/>
      <c r="B96" s="27"/>
      <c r="C96" s="28"/>
      <c r="D96" s="28"/>
      <c r="F96" s="27"/>
      <c r="G96" s="27"/>
      <c r="H96" s="27"/>
      <c r="I96" s="27"/>
      <c r="J96" s="27"/>
      <c r="K96" s="27"/>
      <c r="M96" s="16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9"/>
    </row>
    <row r="97" spans="1:83" s="1" customFormat="1" ht="333.75" customHeight="1">
      <c r="A97" s="19"/>
      <c r="B97" s="24"/>
      <c r="C97" s="25"/>
      <c r="D97" s="25"/>
      <c r="F97" s="24"/>
      <c r="G97" s="24"/>
      <c r="H97" s="24"/>
      <c r="I97" s="24"/>
      <c r="J97" s="24"/>
      <c r="K97" s="24"/>
      <c r="M97" s="14"/>
      <c r="N97" s="21"/>
      <c r="O97" s="22"/>
      <c r="P97" s="21"/>
      <c r="Q97" s="21"/>
      <c r="R97" s="21"/>
      <c r="S97" s="21"/>
      <c r="T97" s="2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9"/>
      <c r="BY97" s="14"/>
      <c r="BZ97" s="14"/>
      <c r="CA97" s="14"/>
      <c r="CB97" s="9"/>
      <c r="CC97" s="3"/>
      <c r="CD97" s="14"/>
      <c r="CE97" s="2"/>
    </row>
    <row r="98" spans="1:83" s="1" customFormat="1" ht="129.75" customHeight="1">
      <c r="A98" s="19"/>
      <c r="B98" s="24"/>
      <c r="C98" s="25"/>
      <c r="D98" s="25"/>
      <c r="F98" s="24"/>
      <c r="G98" s="24"/>
      <c r="H98" s="24"/>
      <c r="I98" s="24"/>
      <c r="J98" s="24"/>
      <c r="K98" s="24"/>
      <c r="M98" s="14"/>
      <c r="N98" s="21"/>
      <c r="O98" s="22"/>
      <c r="P98" s="21"/>
      <c r="Q98" s="21"/>
      <c r="R98" s="21"/>
      <c r="S98" s="21"/>
      <c r="T98" s="2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9"/>
      <c r="BY98" s="14"/>
      <c r="BZ98" s="14"/>
      <c r="CA98" s="14"/>
      <c r="CB98" s="9"/>
      <c r="CC98" s="3"/>
      <c r="CD98" s="14"/>
      <c r="CE98" s="2"/>
    </row>
    <row r="99" spans="1:83" s="1" customFormat="1" ht="129.75" customHeight="1">
      <c r="A99" s="19"/>
      <c r="B99" s="24"/>
      <c r="C99" s="25"/>
      <c r="D99" s="25"/>
      <c r="F99" s="24"/>
      <c r="G99" s="24"/>
      <c r="H99" s="24"/>
      <c r="I99" s="24"/>
      <c r="J99" s="24"/>
      <c r="K99" s="24"/>
      <c r="M99" s="14"/>
      <c r="N99" s="21"/>
      <c r="O99" s="22"/>
      <c r="P99" s="21"/>
      <c r="Q99" s="21"/>
      <c r="R99" s="21"/>
      <c r="S99" s="21"/>
      <c r="T99" s="2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9"/>
      <c r="BY99" s="14"/>
      <c r="BZ99" s="14"/>
      <c r="CA99" s="14"/>
      <c r="CB99" s="9"/>
      <c r="CC99" s="3"/>
      <c r="CD99" s="14"/>
      <c r="CE99" s="2"/>
    </row>
    <row r="100" spans="1:83" s="1" customFormat="1" ht="129.75" customHeight="1">
      <c r="A100" s="19"/>
      <c r="B100" s="24"/>
      <c r="C100" s="25"/>
      <c r="D100" s="25"/>
      <c r="F100" s="24"/>
      <c r="G100" s="24"/>
      <c r="H100" s="24"/>
      <c r="I100" s="24"/>
      <c r="J100" s="24"/>
      <c r="K100" s="24"/>
      <c r="M100" s="14"/>
      <c r="N100" s="21"/>
      <c r="O100" s="22"/>
      <c r="P100" s="21"/>
      <c r="Q100" s="21"/>
      <c r="R100" s="21"/>
      <c r="S100" s="21"/>
      <c r="T100" s="2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9"/>
      <c r="BY100" s="14"/>
      <c r="BZ100" s="14"/>
      <c r="CA100" s="14"/>
      <c r="CB100" s="9"/>
      <c r="CC100" s="3"/>
      <c r="CD100" s="14"/>
      <c r="CE100" s="2"/>
    </row>
    <row r="101" spans="1:83" s="1" customFormat="1" ht="137.25" customHeight="1">
      <c r="A101" s="19"/>
      <c r="B101" s="24"/>
      <c r="C101" s="25"/>
      <c r="D101" s="25"/>
      <c r="F101" s="24"/>
      <c r="G101" s="24"/>
      <c r="H101" s="24"/>
      <c r="I101" s="24"/>
      <c r="J101" s="24"/>
      <c r="M101" s="14"/>
      <c r="N101" s="21"/>
      <c r="O101" s="22"/>
      <c r="P101" s="21"/>
      <c r="Q101" s="21"/>
      <c r="R101" s="21"/>
      <c r="S101" s="21"/>
      <c r="T101" s="2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9"/>
      <c r="BY101" s="14"/>
      <c r="BZ101" s="14"/>
      <c r="CA101" s="14"/>
      <c r="CB101" s="9"/>
      <c r="CC101" s="3"/>
      <c r="CD101" s="14"/>
      <c r="CE101" s="2"/>
    </row>
    <row r="102" spans="1:83" s="1" customFormat="1" ht="398.25" customHeight="1">
      <c r="A102" s="19"/>
      <c r="B102" s="24"/>
      <c r="C102" s="25"/>
      <c r="D102" s="25"/>
      <c r="F102" s="24"/>
      <c r="G102" s="24"/>
      <c r="H102" s="24"/>
      <c r="I102" s="24"/>
      <c r="J102" s="24"/>
      <c r="K102" s="24"/>
      <c r="M102" s="14"/>
      <c r="N102" s="26"/>
      <c r="O102" s="26"/>
      <c r="P102" s="26"/>
      <c r="Q102" s="26"/>
      <c r="R102" s="26"/>
      <c r="S102" s="26"/>
      <c r="T102" s="2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9"/>
      <c r="BY102" s="14"/>
      <c r="BZ102" s="14"/>
      <c r="CA102" s="14"/>
      <c r="CB102" s="9"/>
      <c r="CC102" s="3"/>
      <c r="CD102" s="14"/>
      <c r="CE102" s="2"/>
    </row>
    <row r="103" spans="1:83" s="1" customFormat="1" ht="135.75" customHeight="1">
      <c r="A103" s="19"/>
      <c r="B103" s="24"/>
      <c r="C103" s="25"/>
      <c r="D103" s="25"/>
      <c r="F103" s="24"/>
      <c r="G103" s="24"/>
      <c r="H103" s="24"/>
      <c r="I103" s="24"/>
      <c r="J103" s="24"/>
      <c r="K103" s="24"/>
      <c r="M103" s="14"/>
      <c r="N103" s="21"/>
      <c r="O103" s="22"/>
      <c r="P103" s="21"/>
      <c r="Q103" s="21"/>
      <c r="R103" s="21"/>
      <c r="S103" s="21"/>
      <c r="T103" s="2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9"/>
      <c r="BY103" s="14"/>
      <c r="BZ103" s="14"/>
      <c r="CA103" s="14"/>
      <c r="CB103" s="9"/>
      <c r="CC103" s="3"/>
      <c r="CD103" s="14"/>
      <c r="CE103" s="2"/>
    </row>
    <row r="104" spans="1:83" s="1" customFormat="1" ht="159.75" customHeight="1">
      <c r="A104" s="19"/>
      <c r="B104" s="24"/>
      <c r="C104" s="25"/>
      <c r="D104" s="25"/>
      <c r="F104" s="24"/>
      <c r="G104" s="24"/>
      <c r="H104" s="24"/>
      <c r="I104" s="24"/>
      <c r="J104" s="24"/>
      <c r="K104" s="24"/>
      <c r="M104" s="14"/>
      <c r="N104" s="26"/>
      <c r="O104" s="26"/>
      <c r="P104" s="26"/>
      <c r="Q104" s="26"/>
      <c r="R104" s="26"/>
      <c r="S104" s="26"/>
      <c r="T104" s="2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9"/>
      <c r="BY104" s="14"/>
      <c r="BZ104" s="14"/>
      <c r="CA104" s="14"/>
      <c r="CB104" s="9"/>
      <c r="CC104" s="3"/>
      <c r="CD104" s="14"/>
      <c r="CE104" s="2"/>
    </row>
    <row r="105" spans="1:83" s="1" customFormat="1" ht="159.75" customHeight="1">
      <c r="A105" s="19"/>
      <c r="B105" s="24"/>
      <c r="C105" s="25"/>
      <c r="D105" s="25"/>
      <c r="F105" s="24"/>
      <c r="G105" s="24"/>
      <c r="H105" s="24"/>
      <c r="I105" s="24"/>
      <c r="J105" s="24"/>
      <c r="K105" s="24"/>
      <c r="M105" s="14"/>
      <c r="N105" s="21"/>
      <c r="O105" s="22"/>
      <c r="P105" s="21"/>
      <c r="Q105" s="21"/>
      <c r="R105" s="21"/>
      <c r="S105" s="21"/>
      <c r="T105" s="2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9"/>
      <c r="BY105" s="14"/>
      <c r="BZ105" s="14"/>
      <c r="CA105" s="14"/>
      <c r="CB105" s="9"/>
      <c r="CC105" s="3"/>
      <c r="CD105" s="14"/>
      <c r="CE105" s="2"/>
    </row>
    <row r="106" spans="1:83" s="1" customFormat="1" ht="154.5" customHeight="1">
      <c r="A106" s="19"/>
      <c r="B106" s="24"/>
      <c r="C106" s="25"/>
      <c r="D106" s="25"/>
      <c r="F106" s="24"/>
      <c r="G106" s="24"/>
      <c r="H106" s="24"/>
      <c r="I106" s="24"/>
      <c r="J106" s="24"/>
      <c r="K106" s="24"/>
      <c r="M106" s="14"/>
      <c r="N106" s="26"/>
      <c r="O106" s="24"/>
      <c r="P106" s="26"/>
      <c r="Q106" s="26"/>
      <c r="R106" s="26"/>
      <c r="S106" s="26"/>
      <c r="T106" s="2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9"/>
      <c r="BY106" s="14"/>
      <c r="BZ106" s="14"/>
      <c r="CA106" s="14"/>
      <c r="CB106" s="9"/>
      <c r="CC106" s="3"/>
      <c r="CD106" s="14"/>
      <c r="CE106" s="2"/>
    </row>
    <row r="107" spans="1:83" s="1" customFormat="1" ht="154.5" customHeight="1">
      <c r="A107" s="19"/>
      <c r="B107" s="24"/>
      <c r="C107" s="25"/>
      <c r="D107" s="25"/>
      <c r="F107" s="24"/>
      <c r="G107" s="24"/>
      <c r="H107" s="24"/>
      <c r="I107" s="24"/>
      <c r="J107" s="24"/>
      <c r="K107" s="24"/>
      <c r="M107" s="14"/>
      <c r="N107" s="21"/>
      <c r="O107" s="22"/>
      <c r="P107" s="21"/>
      <c r="Q107" s="21"/>
      <c r="R107" s="21"/>
      <c r="S107" s="21"/>
      <c r="T107" s="2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9"/>
      <c r="BY107" s="14"/>
      <c r="BZ107" s="14"/>
      <c r="CA107" s="14"/>
      <c r="CB107" s="9"/>
      <c r="CC107" s="3"/>
      <c r="CD107" s="14"/>
      <c r="CE107" s="2"/>
    </row>
    <row r="108" spans="1:83" s="1" customFormat="1" ht="192" customHeight="1">
      <c r="A108" s="19"/>
      <c r="B108" s="24"/>
      <c r="C108" s="25"/>
      <c r="D108" s="25"/>
      <c r="F108" s="24"/>
      <c r="G108" s="24"/>
      <c r="H108" s="24"/>
      <c r="I108" s="24"/>
      <c r="J108" s="24"/>
      <c r="K108" s="24"/>
      <c r="M108" s="14"/>
      <c r="N108" s="26"/>
      <c r="O108" s="26"/>
      <c r="P108" s="26"/>
      <c r="Q108" s="26"/>
      <c r="R108" s="26"/>
      <c r="S108" s="26"/>
      <c r="T108" s="2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9"/>
      <c r="BY108" s="14"/>
      <c r="BZ108" s="14"/>
      <c r="CA108" s="14"/>
      <c r="CB108" s="9"/>
      <c r="CC108" s="3"/>
      <c r="CD108" s="14"/>
      <c r="CE108" s="2"/>
    </row>
    <row r="109" spans="1:83" s="1" customFormat="1" ht="233.25" customHeight="1">
      <c r="A109" s="19"/>
      <c r="B109" s="24"/>
      <c r="C109" s="25"/>
      <c r="D109" s="25"/>
      <c r="F109" s="24"/>
      <c r="G109" s="24"/>
      <c r="H109" s="24"/>
      <c r="I109" s="24"/>
      <c r="J109" s="24"/>
      <c r="K109" s="24"/>
      <c r="M109" s="14"/>
      <c r="N109" s="26"/>
      <c r="O109" s="24"/>
      <c r="P109" s="26"/>
      <c r="Q109" s="26"/>
      <c r="R109" s="26"/>
      <c r="S109" s="26"/>
      <c r="T109" s="2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9"/>
      <c r="BY109" s="14"/>
      <c r="BZ109" s="14"/>
      <c r="CA109" s="14"/>
      <c r="CB109" s="9"/>
      <c r="CC109" s="3"/>
      <c r="CD109" s="14"/>
      <c r="CE109" s="2"/>
    </row>
    <row r="110" spans="1:83" s="1" customFormat="1" ht="135.75" customHeight="1">
      <c r="A110" s="19"/>
      <c r="B110" s="24"/>
      <c r="C110" s="25"/>
      <c r="D110" s="25"/>
      <c r="F110" s="24"/>
      <c r="G110" s="24"/>
      <c r="H110" s="24"/>
      <c r="I110" s="24"/>
      <c r="J110" s="24"/>
      <c r="K110" s="24"/>
      <c r="M110" s="14"/>
      <c r="N110" s="26"/>
      <c r="O110" s="24"/>
      <c r="P110" s="26"/>
      <c r="Q110" s="26"/>
      <c r="R110" s="26"/>
      <c r="S110" s="26"/>
      <c r="T110" s="2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9"/>
      <c r="BY110" s="14"/>
      <c r="BZ110" s="14"/>
      <c r="CA110" s="14"/>
      <c r="CB110" s="9"/>
      <c r="CC110" s="3"/>
      <c r="CD110" s="14"/>
      <c r="CE110" s="2"/>
    </row>
    <row r="111" spans="1:83" s="1" customFormat="1" ht="135.75" customHeight="1">
      <c r="A111" s="19"/>
      <c r="B111" s="24"/>
      <c r="C111" s="25"/>
      <c r="D111" s="25"/>
      <c r="F111" s="24"/>
      <c r="G111" s="24"/>
      <c r="H111" s="24"/>
      <c r="I111" s="24"/>
      <c r="J111" s="24"/>
      <c r="K111" s="24"/>
      <c r="M111" s="14"/>
      <c r="N111" s="21"/>
      <c r="O111" s="22"/>
      <c r="P111" s="21"/>
      <c r="Q111" s="21"/>
      <c r="R111" s="21"/>
      <c r="S111" s="21"/>
      <c r="T111" s="2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9"/>
      <c r="BY111" s="14"/>
      <c r="BZ111" s="14"/>
      <c r="CA111" s="14"/>
      <c r="CB111" s="9"/>
      <c r="CC111" s="3"/>
      <c r="CD111" s="14"/>
      <c r="CE111" s="2"/>
    </row>
    <row r="112" spans="1:83" s="1" customFormat="1" ht="159.75" customHeight="1">
      <c r="A112" s="19"/>
      <c r="B112" s="24"/>
      <c r="C112" s="25"/>
      <c r="D112" s="25"/>
      <c r="F112" s="24"/>
      <c r="G112" s="24"/>
      <c r="H112" s="24"/>
      <c r="I112" s="24"/>
      <c r="J112" s="24"/>
      <c r="K112" s="24"/>
      <c r="M112" s="14"/>
      <c r="N112" s="26"/>
      <c r="O112" s="26"/>
      <c r="P112" s="26"/>
      <c r="Q112" s="26"/>
      <c r="R112" s="26"/>
      <c r="S112" s="26"/>
      <c r="T112" s="2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9"/>
      <c r="BY112" s="14"/>
      <c r="BZ112" s="14"/>
      <c r="CA112" s="14"/>
      <c r="CB112" s="9"/>
      <c r="CC112" s="3"/>
      <c r="CD112" s="14"/>
      <c r="CE112" s="2"/>
    </row>
    <row r="113" spans="1:83" s="1" customFormat="1" ht="159.75" customHeight="1">
      <c r="A113" s="19"/>
      <c r="B113" s="24"/>
      <c r="C113" s="25"/>
      <c r="D113" s="25"/>
      <c r="F113" s="24"/>
      <c r="G113" s="24"/>
      <c r="H113" s="24"/>
      <c r="I113" s="24"/>
      <c r="J113" s="24"/>
      <c r="K113" s="24"/>
      <c r="M113" s="14"/>
      <c r="N113" s="21"/>
      <c r="O113" s="22"/>
      <c r="P113" s="21"/>
      <c r="Q113" s="21"/>
      <c r="R113" s="21"/>
      <c r="S113" s="21"/>
      <c r="T113" s="2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9"/>
      <c r="BY113" s="14"/>
      <c r="BZ113" s="14"/>
      <c r="CA113" s="14"/>
      <c r="CB113" s="9"/>
      <c r="CC113" s="3"/>
      <c r="CD113" s="14"/>
      <c r="CE113" s="2"/>
    </row>
    <row r="114" spans="1:83" s="1" customFormat="1" ht="182.25" customHeight="1">
      <c r="A114" s="19"/>
      <c r="B114" s="24"/>
      <c r="C114" s="25"/>
      <c r="D114" s="25"/>
      <c r="F114" s="24"/>
      <c r="G114" s="24"/>
      <c r="H114" s="24"/>
      <c r="I114" s="24"/>
      <c r="J114" s="24"/>
      <c r="K114" s="24"/>
      <c r="M114" s="14"/>
      <c r="N114" s="26"/>
      <c r="O114" s="24"/>
      <c r="P114" s="26"/>
      <c r="Q114" s="26"/>
      <c r="R114" s="26"/>
      <c r="S114" s="26"/>
      <c r="T114" s="2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9"/>
      <c r="BY114" s="14"/>
      <c r="BZ114" s="14"/>
      <c r="CA114" s="14"/>
      <c r="CB114" s="9"/>
      <c r="CC114" s="3"/>
      <c r="CD114" s="14"/>
      <c r="CE114" s="2"/>
    </row>
    <row r="115" spans="1:83" s="1" customFormat="1" ht="182.25" customHeight="1">
      <c r="A115" s="19"/>
      <c r="B115" s="24"/>
      <c r="C115" s="25"/>
      <c r="D115" s="25"/>
      <c r="F115" s="24"/>
      <c r="G115" s="24"/>
      <c r="H115" s="24"/>
      <c r="I115" s="24"/>
      <c r="J115" s="24"/>
      <c r="K115" s="24"/>
      <c r="M115" s="14"/>
      <c r="N115" s="21"/>
      <c r="O115" s="22"/>
      <c r="P115" s="21"/>
      <c r="Q115" s="21"/>
      <c r="R115" s="21"/>
      <c r="S115" s="21"/>
      <c r="T115" s="2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9"/>
      <c r="BY115" s="14"/>
      <c r="BZ115" s="14"/>
      <c r="CA115" s="14"/>
      <c r="CB115" s="9"/>
      <c r="CC115" s="3"/>
      <c r="CD115" s="14"/>
      <c r="CE115" s="2"/>
    </row>
    <row r="116" spans="1:83" s="1" customFormat="1" ht="127.5" customHeight="1">
      <c r="A116" s="19"/>
      <c r="B116" s="24"/>
      <c r="C116" s="25"/>
      <c r="D116" s="25"/>
      <c r="F116" s="24"/>
      <c r="G116" s="24"/>
      <c r="H116" s="24"/>
      <c r="I116" s="24"/>
      <c r="J116" s="24"/>
      <c r="K116" s="24"/>
      <c r="M116" s="14"/>
      <c r="N116" s="26"/>
      <c r="O116" s="26"/>
      <c r="P116" s="26"/>
      <c r="Q116" s="26"/>
      <c r="R116" s="26"/>
      <c r="S116" s="26"/>
      <c r="T116" s="2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9"/>
      <c r="BY116" s="14"/>
      <c r="BZ116" s="14"/>
      <c r="CA116" s="14"/>
      <c r="CB116" s="9"/>
      <c r="CC116" s="3"/>
      <c r="CD116" s="14"/>
      <c r="CE116" s="2"/>
    </row>
    <row r="117" spans="1:83" s="1" customFormat="1" ht="192.75" customHeight="1">
      <c r="A117" s="19"/>
      <c r="B117" s="24"/>
      <c r="C117" s="25"/>
      <c r="D117" s="25"/>
      <c r="F117" s="24"/>
      <c r="G117" s="24"/>
      <c r="H117" s="24"/>
      <c r="I117" s="24"/>
      <c r="J117" s="24"/>
      <c r="K117" s="24"/>
      <c r="M117" s="14"/>
      <c r="N117" s="21"/>
      <c r="O117" s="22"/>
      <c r="P117" s="21"/>
      <c r="Q117" s="21"/>
      <c r="R117" s="21"/>
      <c r="S117" s="21"/>
      <c r="T117" s="2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9"/>
      <c r="BY117" s="14"/>
      <c r="BZ117" s="14"/>
      <c r="CA117" s="14"/>
      <c r="CB117" s="9"/>
      <c r="CC117" s="3"/>
      <c r="CD117" s="14"/>
      <c r="CE117" s="2"/>
    </row>
    <row r="118" spans="1:83" s="1" customFormat="1" ht="325.5" customHeight="1">
      <c r="A118" s="19"/>
      <c r="B118" s="24"/>
      <c r="C118" s="25"/>
      <c r="D118" s="25"/>
      <c r="F118" s="24"/>
      <c r="G118" s="24"/>
      <c r="H118" s="24"/>
      <c r="I118" s="24"/>
      <c r="J118" s="24"/>
      <c r="K118" s="24"/>
      <c r="M118" s="14"/>
      <c r="N118" s="26"/>
      <c r="O118" s="26"/>
      <c r="P118" s="26"/>
      <c r="Q118" s="26"/>
      <c r="R118" s="26"/>
      <c r="S118" s="26"/>
      <c r="T118" s="2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9"/>
      <c r="BY118" s="14"/>
      <c r="BZ118" s="14"/>
      <c r="CA118" s="14"/>
      <c r="CB118" s="9"/>
      <c r="CC118" s="3"/>
      <c r="CD118" s="14"/>
      <c r="CE118" s="2"/>
    </row>
    <row r="119" spans="1:83" s="1" customFormat="1" ht="109.5" customHeight="1">
      <c r="A119" s="19"/>
      <c r="B119" s="24"/>
      <c r="C119" s="25"/>
      <c r="D119" s="25"/>
      <c r="F119" s="24"/>
      <c r="G119" s="24"/>
      <c r="H119" s="24"/>
      <c r="I119" s="24"/>
      <c r="J119" s="24"/>
      <c r="K119" s="24"/>
      <c r="M119" s="14"/>
      <c r="N119" s="21"/>
      <c r="O119" s="22"/>
      <c r="P119" s="21"/>
      <c r="Q119" s="21"/>
      <c r="R119" s="21"/>
      <c r="S119" s="21"/>
      <c r="T119" s="2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9"/>
      <c r="BY119" s="14"/>
      <c r="BZ119" s="14"/>
      <c r="CA119" s="14"/>
      <c r="CB119" s="9"/>
      <c r="CC119" s="3"/>
      <c r="CD119" s="14"/>
      <c r="CE119" s="2"/>
    </row>
    <row r="120" spans="1:83" s="1" customFormat="1" ht="109.5" customHeight="1">
      <c r="A120" s="19"/>
      <c r="B120" s="24"/>
      <c r="C120" s="25"/>
      <c r="D120" s="25"/>
      <c r="F120" s="24"/>
      <c r="G120" s="24"/>
      <c r="H120" s="24"/>
      <c r="I120" s="24"/>
      <c r="J120" s="24"/>
      <c r="K120" s="24"/>
      <c r="M120" s="14"/>
      <c r="N120" s="21"/>
      <c r="O120" s="22"/>
      <c r="P120" s="21"/>
      <c r="Q120" s="21"/>
      <c r="R120" s="21"/>
      <c r="S120" s="21"/>
      <c r="T120" s="2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9"/>
      <c r="BY120" s="14"/>
      <c r="BZ120" s="14"/>
      <c r="CA120" s="14"/>
      <c r="CB120" s="9"/>
      <c r="CC120" s="3"/>
      <c r="CD120" s="14"/>
      <c r="CE120" s="2"/>
    </row>
    <row r="121" spans="1:83" s="1" customFormat="1" ht="119.25" customHeight="1">
      <c r="A121" s="19"/>
      <c r="B121" s="24"/>
      <c r="C121" s="25"/>
      <c r="D121" s="25"/>
      <c r="F121" s="24"/>
      <c r="G121" s="24"/>
      <c r="H121" s="24"/>
      <c r="I121" s="24"/>
      <c r="J121" s="24"/>
      <c r="K121" s="24"/>
      <c r="M121" s="14"/>
      <c r="N121" s="29"/>
      <c r="O121" s="29"/>
      <c r="P121" s="29"/>
      <c r="Q121" s="29"/>
      <c r="R121" s="29"/>
      <c r="S121" s="29"/>
      <c r="T121" s="2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9"/>
      <c r="BY121" s="14"/>
      <c r="BZ121" s="14"/>
      <c r="CA121" s="14"/>
      <c r="CB121" s="9"/>
      <c r="CC121" s="3"/>
      <c r="CD121" s="14"/>
      <c r="CE121" s="2"/>
    </row>
    <row r="122" spans="1:83" s="1" customFormat="1" ht="141.75" customHeight="1">
      <c r="A122" s="19"/>
      <c r="B122" s="24"/>
      <c r="C122" s="25"/>
      <c r="D122" s="25"/>
      <c r="F122" s="24"/>
      <c r="G122" s="24"/>
      <c r="H122" s="24"/>
      <c r="I122" s="24"/>
      <c r="J122" s="24"/>
      <c r="K122" s="24"/>
      <c r="M122" s="14"/>
      <c r="N122" s="29"/>
      <c r="O122" s="29"/>
      <c r="P122" s="29"/>
      <c r="Q122" s="29"/>
      <c r="R122" s="29"/>
      <c r="S122" s="29"/>
      <c r="T122" s="2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9"/>
      <c r="BY122" s="14"/>
      <c r="BZ122" s="14"/>
      <c r="CA122" s="14"/>
      <c r="CB122" s="9"/>
      <c r="CC122" s="3"/>
      <c r="CD122" s="14"/>
      <c r="CE122" s="2"/>
    </row>
    <row r="123" spans="1:83" s="1" customFormat="1" ht="147" customHeight="1">
      <c r="A123" s="19"/>
      <c r="B123" s="24"/>
      <c r="C123" s="25"/>
      <c r="D123" s="25"/>
      <c r="F123" s="24"/>
      <c r="G123" s="24"/>
      <c r="H123" s="24"/>
      <c r="I123" s="24"/>
      <c r="J123" s="24"/>
      <c r="K123" s="24"/>
      <c r="M123" s="14"/>
      <c r="N123" s="21"/>
      <c r="O123" s="22"/>
      <c r="P123" s="21"/>
      <c r="Q123" s="21"/>
      <c r="R123" s="21"/>
      <c r="S123" s="21"/>
      <c r="T123" s="2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9"/>
      <c r="BY123" s="14"/>
      <c r="BZ123" s="14"/>
      <c r="CA123" s="14"/>
      <c r="CB123" s="9"/>
      <c r="CC123" s="3"/>
      <c r="CD123" s="14"/>
      <c r="CE123" s="2"/>
    </row>
    <row r="124" spans="1:83" s="20" customFormat="1" ht="105.75" customHeight="1">
      <c r="A124" s="19"/>
      <c r="B124" s="27"/>
      <c r="C124" s="28"/>
      <c r="D124" s="28"/>
      <c r="F124" s="27"/>
      <c r="G124" s="27"/>
      <c r="H124" s="27"/>
      <c r="I124" s="27"/>
      <c r="J124" s="27"/>
      <c r="K124" s="27"/>
      <c r="M124" s="16"/>
      <c r="N124" s="15"/>
      <c r="O124" s="15"/>
      <c r="P124" s="15"/>
      <c r="Q124" s="15"/>
      <c r="R124" s="15"/>
      <c r="S124" s="15"/>
      <c r="T124" s="15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5"/>
      <c r="AH124" s="16"/>
      <c r="AI124" s="16"/>
      <c r="AJ124" s="15"/>
      <c r="AK124" s="16"/>
      <c r="AL124" s="16"/>
      <c r="AM124" s="16"/>
      <c r="AN124" s="16"/>
      <c r="AO124" s="16"/>
      <c r="AP124" s="15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5"/>
      <c r="BB124" s="16"/>
      <c r="BC124" s="15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5"/>
      <c r="BP124" s="16"/>
      <c r="BQ124" s="16"/>
      <c r="BR124" s="15"/>
      <c r="BS124" s="16"/>
      <c r="BT124" s="16"/>
      <c r="BU124" s="16"/>
      <c r="BV124" s="16"/>
      <c r="BW124" s="16"/>
      <c r="BX124" s="15"/>
      <c r="BY124" s="16"/>
      <c r="BZ124" s="16"/>
      <c r="CA124" s="15"/>
      <c r="CB124" s="15"/>
      <c r="CC124" s="30"/>
      <c r="CD124" s="16"/>
      <c r="CE124" s="8"/>
    </row>
    <row r="125" spans="1:83" s="1" customFormat="1" ht="192" customHeight="1">
      <c r="A125" s="19"/>
      <c r="B125" s="24"/>
      <c r="C125" s="25"/>
      <c r="D125" s="25"/>
      <c r="F125" s="24"/>
      <c r="G125" s="24"/>
      <c r="H125" s="24"/>
      <c r="I125" s="24"/>
      <c r="J125" s="24"/>
      <c r="K125" s="24"/>
      <c r="M125" s="14"/>
      <c r="N125" s="26"/>
      <c r="O125" s="26"/>
      <c r="P125" s="26"/>
      <c r="Q125" s="26"/>
      <c r="R125" s="26"/>
      <c r="S125" s="26"/>
      <c r="T125" s="2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9"/>
      <c r="BY125" s="14"/>
      <c r="BZ125" s="14"/>
      <c r="CA125" s="14"/>
      <c r="CB125" s="9"/>
      <c r="CC125" s="3"/>
      <c r="CD125" s="14"/>
      <c r="CE125" s="2"/>
    </row>
    <row r="126" spans="1:83" s="1" customFormat="1" ht="325.5" customHeight="1">
      <c r="A126" s="19"/>
      <c r="B126" s="24"/>
      <c r="C126" s="25"/>
      <c r="D126" s="25"/>
      <c r="F126" s="24"/>
      <c r="G126" s="24"/>
      <c r="H126" s="24"/>
      <c r="I126" s="24"/>
      <c r="J126" s="24"/>
      <c r="K126" s="24"/>
      <c r="M126" s="14"/>
      <c r="N126" s="26"/>
      <c r="O126" s="26"/>
      <c r="P126" s="26"/>
      <c r="Q126" s="26"/>
      <c r="R126" s="26"/>
      <c r="S126" s="26"/>
      <c r="T126" s="2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9"/>
      <c r="BY126" s="14"/>
      <c r="BZ126" s="14"/>
      <c r="CA126" s="14"/>
      <c r="CB126" s="9"/>
      <c r="CC126" s="3"/>
      <c r="CD126" s="14"/>
      <c r="CE126" s="2"/>
    </row>
    <row r="127" spans="1:83" s="1" customFormat="1" ht="102" customHeight="1">
      <c r="A127" s="19"/>
      <c r="B127" s="24"/>
      <c r="C127" s="25"/>
      <c r="D127" s="25"/>
      <c r="F127" s="24"/>
      <c r="G127" s="24"/>
      <c r="H127" s="24"/>
      <c r="I127" s="24"/>
      <c r="J127" s="24"/>
      <c r="K127" s="24"/>
      <c r="M127" s="14"/>
      <c r="N127" s="26"/>
      <c r="O127" s="24"/>
      <c r="P127" s="26"/>
      <c r="Q127" s="26"/>
      <c r="R127" s="26"/>
      <c r="S127" s="26"/>
      <c r="T127" s="2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9"/>
      <c r="BY127" s="14"/>
      <c r="BZ127" s="14"/>
      <c r="CA127" s="14"/>
      <c r="CB127" s="9"/>
      <c r="CC127" s="3"/>
      <c r="CD127" s="14"/>
      <c r="CE127" s="2"/>
    </row>
    <row r="128" spans="1:83" s="1" customFormat="1" ht="180" customHeight="1">
      <c r="A128" s="19"/>
      <c r="B128" s="24"/>
      <c r="C128" s="25"/>
      <c r="D128" s="25"/>
      <c r="F128" s="24"/>
      <c r="G128" s="24"/>
      <c r="H128" s="24"/>
      <c r="I128" s="24"/>
      <c r="J128" s="24"/>
      <c r="K128" s="2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9"/>
      <c r="BY128" s="14"/>
      <c r="BZ128" s="14"/>
      <c r="CA128" s="14"/>
      <c r="CB128" s="9"/>
      <c r="CC128" s="3"/>
      <c r="CD128" s="14"/>
      <c r="CE128" s="2"/>
    </row>
    <row r="129" spans="1:83" s="1" customFormat="1" ht="180" customHeight="1">
      <c r="A129" s="19"/>
      <c r="B129" s="24"/>
      <c r="C129" s="25"/>
      <c r="D129" s="25"/>
      <c r="F129" s="24"/>
      <c r="G129" s="24"/>
      <c r="H129" s="24"/>
      <c r="I129" s="24"/>
      <c r="J129" s="24"/>
      <c r="K129" s="24"/>
      <c r="M129" s="14"/>
      <c r="N129" s="26"/>
      <c r="O129" s="24"/>
      <c r="P129" s="26"/>
      <c r="Q129" s="26"/>
      <c r="R129" s="26"/>
      <c r="S129" s="26"/>
      <c r="T129" s="2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9"/>
      <c r="BY129" s="14"/>
      <c r="BZ129" s="14"/>
      <c r="CA129" s="14"/>
      <c r="CB129" s="9"/>
      <c r="CC129" s="3"/>
      <c r="CD129" s="14"/>
      <c r="CE129" s="2"/>
    </row>
    <row r="130" spans="1:83" s="1" customFormat="1" ht="180" customHeight="1">
      <c r="A130" s="19"/>
      <c r="B130" s="24"/>
      <c r="C130" s="25"/>
      <c r="D130" s="25"/>
      <c r="F130" s="24"/>
      <c r="G130" s="24"/>
      <c r="H130" s="24"/>
      <c r="I130" s="24"/>
      <c r="J130" s="24"/>
      <c r="K130" s="24"/>
      <c r="M130" s="14"/>
      <c r="N130" s="26"/>
      <c r="O130" s="26"/>
      <c r="P130" s="26"/>
      <c r="Q130" s="26"/>
      <c r="R130" s="26"/>
      <c r="S130" s="26"/>
      <c r="T130" s="2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9"/>
      <c r="BY130" s="14"/>
      <c r="BZ130" s="14"/>
      <c r="CA130" s="14"/>
      <c r="CB130" s="9"/>
      <c r="CC130" s="3"/>
      <c r="CD130" s="14"/>
      <c r="CE130" s="2"/>
    </row>
    <row r="131" spans="1:83" s="1" customFormat="1" ht="112.5" customHeight="1">
      <c r="A131" s="19"/>
      <c r="B131" s="24"/>
      <c r="C131" s="25"/>
      <c r="D131" s="25"/>
      <c r="F131" s="24"/>
      <c r="G131" s="24"/>
      <c r="H131" s="24"/>
      <c r="I131" s="24"/>
      <c r="J131" s="24"/>
      <c r="K131" s="24"/>
      <c r="M131" s="14"/>
      <c r="N131" s="26"/>
      <c r="O131" s="26"/>
      <c r="P131" s="26"/>
      <c r="Q131" s="26"/>
      <c r="R131" s="26"/>
      <c r="S131" s="26"/>
      <c r="T131" s="2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9"/>
      <c r="BY131" s="14"/>
      <c r="BZ131" s="14"/>
      <c r="CA131" s="14"/>
      <c r="CB131" s="9"/>
      <c r="CC131" s="3"/>
      <c r="CD131" s="14"/>
      <c r="CE131" s="2"/>
    </row>
    <row r="132" spans="1:83" s="1" customFormat="1" ht="112.5" customHeight="1">
      <c r="A132" s="19"/>
      <c r="B132" s="24"/>
      <c r="C132" s="25"/>
      <c r="D132" s="25"/>
      <c r="F132" s="24"/>
      <c r="G132" s="24"/>
      <c r="H132" s="24"/>
      <c r="I132" s="24"/>
      <c r="J132" s="24"/>
      <c r="K132" s="24"/>
      <c r="M132" s="14"/>
      <c r="N132" s="26"/>
      <c r="O132" s="24"/>
      <c r="P132" s="26"/>
      <c r="Q132" s="26"/>
      <c r="R132" s="26"/>
      <c r="S132" s="26"/>
      <c r="T132" s="2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9"/>
      <c r="BY132" s="14"/>
      <c r="BZ132" s="14"/>
      <c r="CA132" s="14"/>
      <c r="CB132" s="9"/>
      <c r="CC132" s="3"/>
      <c r="CD132" s="14"/>
      <c r="CE132" s="2"/>
    </row>
    <row r="133" spans="1:83" s="1" customFormat="1" ht="326.25" customHeight="1">
      <c r="A133" s="19"/>
      <c r="B133" s="24"/>
      <c r="C133" s="25"/>
      <c r="D133" s="25"/>
      <c r="F133" s="24"/>
      <c r="G133" s="24"/>
      <c r="H133" s="24"/>
      <c r="I133" s="24"/>
      <c r="J133" s="24"/>
      <c r="K133" s="24"/>
      <c r="M133" s="14"/>
      <c r="N133" s="26"/>
      <c r="O133" s="26"/>
      <c r="P133" s="26"/>
      <c r="Q133" s="26"/>
      <c r="R133" s="26"/>
      <c r="S133" s="26"/>
      <c r="T133" s="2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9"/>
      <c r="BY133" s="14"/>
      <c r="BZ133" s="14"/>
      <c r="CA133" s="14"/>
      <c r="CB133" s="9"/>
      <c r="CC133" s="3"/>
      <c r="CD133" s="14"/>
      <c r="CE133" s="2"/>
    </row>
    <row r="134" spans="1:83" s="1" customFormat="1" ht="129" customHeight="1">
      <c r="A134" s="19"/>
      <c r="B134" s="24"/>
      <c r="C134" s="25"/>
      <c r="D134" s="25"/>
      <c r="F134" s="24"/>
      <c r="G134" s="24"/>
      <c r="H134" s="24"/>
      <c r="I134" s="24"/>
      <c r="J134" s="24"/>
      <c r="K134" s="24"/>
      <c r="M134" s="14"/>
      <c r="N134" s="26"/>
      <c r="O134" s="24"/>
      <c r="P134" s="26"/>
      <c r="Q134" s="26"/>
      <c r="R134" s="26"/>
      <c r="S134" s="26"/>
      <c r="T134" s="2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9"/>
      <c r="BY134" s="14"/>
      <c r="BZ134" s="14"/>
      <c r="CA134" s="14"/>
      <c r="CB134" s="9"/>
      <c r="CC134" s="3"/>
      <c r="CD134" s="14"/>
      <c r="CE134" s="2"/>
    </row>
    <row r="135" spans="1:83" s="1" customFormat="1" ht="157.5" customHeight="1">
      <c r="A135" s="19"/>
      <c r="B135" s="24"/>
      <c r="C135" s="25"/>
      <c r="D135" s="25"/>
      <c r="F135" s="24"/>
      <c r="G135" s="24"/>
      <c r="H135" s="24"/>
      <c r="I135" s="24"/>
      <c r="J135" s="24"/>
      <c r="K135" s="24"/>
      <c r="M135" s="14"/>
      <c r="N135" s="26"/>
      <c r="O135" s="24"/>
      <c r="P135" s="26"/>
      <c r="Q135" s="26"/>
      <c r="R135" s="26"/>
      <c r="S135" s="26"/>
      <c r="T135" s="2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9"/>
      <c r="BY135" s="14"/>
      <c r="BZ135" s="14"/>
      <c r="CA135" s="14"/>
      <c r="CB135" s="9"/>
      <c r="CC135" s="3"/>
      <c r="CD135" s="14"/>
      <c r="CE135" s="2"/>
    </row>
    <row r="136" spans="1:83" s="1" customFormat="1" ht="243" customHeight="1">
      <c r="A136" s="19"/>
      <c r="B136" s="24"/>
      <c r="C136" s="25"/>
      <c r="D136" s="25"/>
      <c r="F136" s="24"/>
      <c r="G136" s="24"/>
      <c r="H136" s="24"/>
      <c r="I136" s="24"/>
      <c r="J136" s="24"/>
      <c r="K136" s="24"/>
      <c r="M136" s="14"/>
      <c r="N136" s="9"/>
      <c r="O136" s="9"/>
      <c r="P136" s="9"/>
      <c r="Q136" s="9"/>
      <c r="R136" s="9"/>
      <c r="S136" s="9"/>
      <c r="T136" s="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9"/>
      <c r="BY136" s="14"/>
      <c r="BZ136" s="14"/>
      <c r="CA136" s="14"/>
      <c r="CB136" s="9"/>
      <c r="CC136" s="3"/>
      <c r="CD136" s="14"/>
      <c r="CE136" s="2"/>
    </row>
    <row r="137" spans="1:83" s="1" customFormat="1" ht="177" customHeight="1">
      <c r="A137" s="19"/>
      <c r="B137" s="24"/>
      <c r="C137" s="25"/>
      <c r="D137" s="25"/>
      <c r="F137" s="24"/>
      <c r="G137" s="24"/>
      <c r="H137" s="24"/>
      <c r="I137" s="24"/>
      <c r="J137" s="24"/>
      <c r="K137" s="24"/>
      <c r="M137" s="14"/>
      <c r="N137" s="9"/>
      <c r="O137" s="9"/>
      <c r="P137" s="9"/>
      <c r="Q137" s="9"/>
      <c r="R137" s="9"/>
      <c r="S137" s="9"/>
      <c r="T137" s="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9"/>
      <c r="BY137" s="14"/>
      <c r="BZ137" s="14"/>
      <c r="CA137" s="14"/>
      <c r="CB137" s="9"/>
      <c r="CC137" s="3"/>
      <c r="CD137" s="14"/>
      <c r="CE137" s="2"/>
    </row>
    <row r="138" spans="1:83" s="1" customFormat="1" ht="171.75" customHeight="1">
      <c r="A138" s="19"/>
      <c r="B138" s="24"/>
      <c r="C138" s="25"/>
      <c r="D138" s="25"/>
      <c r="F138" s="24"/>
      <c r="G138" s="24"/>
      <c r="H138" s="24"/>
      <c r="I138" s="24"/>
      <c r="J138" s="24"/>
      <c r="K138" s="24"/>
      <c r="M138" s="14"/>
      <c r="N138" s="9"/>
      <c r="O138" s="9"/>
      <c r="P138" s="26"/>
      <c r="Q138" s="26"/>
      <c r="R138" s="26"/>
      <c r="S138" s="26"/>
      <c r="T138" s="2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9"/>
      <c r="BY138" s="14"/>
      <c r="BZ138" s="14"/>
      <c r="CA138" s="14"/>
      <c r="CB138" s="9"/>
      <c r="CC138" s="3"/>
      <c r="CD138" s="14"/>
      <c r="CE138" s="2"/>
    </row>
    <row r="139" spans="1:83" s="1" customFormat="1" ht="137.25" customHeight="1">
      <c r="A139" s="19"/>
      <c r="B139" s="24"/>
      <c r="C139" s="25"/>
      <c r="D139" s="25"/>
      <c r="F139" s="24"/>
      <c r="G139" s="24"/>
      <c r="H139" s="24"/>
      <c r="I139" s="24"/>
      <c r="J139" s="24"/>
      <c r="K139" s="24"/>
      <c r="M139" s="14"/>
      <c r="N139" s="9"/>
      <c r="O139" s="9"/>
      <c r="P139" s="9"/>
      <c r="Q139" s="9"/>
      <c r="R139" s="9"/>
      <c r="S139" s="9"/>
      <c r="T139" s="2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31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9"/>
      <c r="BY139" s="14"/>
      <c r="BZ139" s="14"/>
      <c r="CA139" s="14"/>
      <c r="CB139" s="9"/>
      <c r="CC139" s="3"/>
      <c r="CD139" s="14"/>
      <c r="CE139" s="2"/>
    </row>
    <row r="140" spans="1:83" s="1" customFormat="1" ht="152.25" customHeight="1">
      <c r="A140" s="19"/>
      <c r="B140" s="24"/>
      <c r="C140" s="25"/>
      <c r="D140" s="25"/>
      <c r="F140" s="24"/>
      <c r="G140" s="24"/>
      <c r="H140" s="24"/>
      <c r="I140" s="24"/>
      <c r="J140" s="24"/>
      <c r="K140" s="24"/>
      <c r="M140" s="14"/>
      <c r="N140" s="9"/>
      <c r="O140" s="9"/>
      <c r="P140" s="9"/>
      <c r="Q140" s="9"/>
      <c r="R140" s="9"/>
      <c r="S140" s="9"/>
      <c r="T140" s="2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31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9"/>
      <c r="BY140" s="14"/>
      <c r="BZ140" s="14"/>
      <c r="CA140" s="14"/>
      <c r="CB140" s="9"/>
      <c r="CC140" s="3"/>
      <c r="CD140" s="14"/>
      <c r="CE140" s="2"/>
    </row>
    <row r="141" spans="1:83" s="1" customFormat="1" ht="128.25" customHeight="1">
      <c r="A141" s="19"/>
      <c r="B141" s="24"/>
      <c r="C141" s="25"/>
      <c r="D141" s="25"/>
      <c r="F141" s="24"/>
      <c r="G141" s="24"/>
      <c r="H141" s="24"/>
      <c r="I141" s="24"/>
      <c r="J141" s="24"/>
      <c r="K141" s="24"/>
      <c r="M141" s="14"/>
      <c r="N141" s="9"/>
      <c r="O141" s="9"/>
      <c r="P141" s="9"/>
      <c r="Q141" s="9"/>
      <c r="R141" s="9"/>
      <c r="S141" s="9"/>
      <c r="T141" s="2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31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9"/>
      <c r="BY141" s="14"/>
      <c r="BZ141" s="14"/>
      <c r="CA141" s="14"/>
      <c r="CB141" s="9"/>
      <c r="CC141" s="3"/>
      <c r="CD141" s="14"/>
      <c r="CE141" s="2"/>
    </row>
    <row r="142" spans="1:83" s="1" customFormat="1" ht="150.75" customHeight="1">
      <c r="A142" s="19"/>
      <c r="B142" s="24"/>
      <c r="C142" s="25"/>
      <c r="D142" s="25"/>
      <c r="F142" s="24"/>
      <c r="G142" s="24"/>
      <c r="H142" s="24"/>
      <c r="I142" s="24"/>
      <c r="J142" s="24"/>
      <c r="K142" s="24"/>
      <c r="M142" s="14"/>
      <c r="N142" s="9"/>
      <c r="O142" s="9"/>
      <c r="P142" s="9"/>
      <c r="Q142" s="9"/>
      <c r="R142" s="9"/>
      <c r="S142" s="9"/>
      <c r="T142" s="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31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9"/>
      <c r="BY142" s="14"/>
      <c r="BZ142" s="14"/>
      <c r="CA142" s="14"/>
      <c r="CB142" s="9"/>
      <c r="CC142" s="3"/>
      <c r="CD142" s="14"/>
      <c r="CE142" s="2"/>
    </row>
    <row r="143" spans="1:83" s="1" customFormat="1" ht="170.25" customHeight="1">
      <c r="A143" s="19"/>
      <c r="B143" s="24"/>
      <c r="C143" s="25"/>
      <c r="D143" s="25"/>
      <c r="F143" s="24"/>
      <c r="G143" s="24"/>
      <c r="H143" s="24"/>
      <c r="I143" s="24"/>
      <c r="J143" s="24"/>
      <c r="K143" s="24"/>
      <c r="M143" s="14"/>
      <c r="N143" s="26"/>
      <c r="O143" s="24"/>
      <c r="P143" s="26"/>
      <c r="Q143" s="26"/>
      <c r="R143" s="26"/>
      <c r="S143" s="26"/>
      <c r="T143" s="2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9"/>
      <c r="BY143" s="14"/>
      <c r="BZ143" s="14"/>
      <c r="CA143" s="14"/>
      <c r="CB143" s="9"/>
      <c r="CC143" s="3"/>
      <c r="CD143" s="14"/>
      <c r="CE143" s="2"/>
    </row>
    <row r="144" spans="1:83" s="20" customFormat="1" ht="66" customHeight="1">
      <c r="A144" s="19"/>
      <c r="B144" s="27"/>
      <c r="C144" s="28"/>
      <c r="D144" s="28"/>
      <c r="F144" s="27"/>
      <c r="G144" s="27"/>
      <c r="H144" s="27"/>
      <c r="I144" s="27"/>
      <c r="J144" s="27"/>
      <c r="K144" s="27"/>
      <c r="M144" s="16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2"/>
    </row>
    <row r="145" spans="1:83" s="1" customFormat="1" ht="99.95" customHeight="1">
      <c r="A145" s="19"/>
      <c r="B145" s="24"/>
      <c r="C145" s="25"/>
      <c r="D145" s="25"/>
      <c r="F145" s="24"/>
      <c r="G145" s="24"/>
      <c r="H145" s="24"/>
      <c r="I145" s="24"/>
      <c r="J145" s="24"/>
      <c r="K145" s="24"/>
      <c r="M145" s="14"/>
      <c r="N145" s="26"/>
      <c r="O145" s="24"/>
      <c r="P145" s="26"/>
      <c r="Q145" s="26"/>
      <c r="R145" s="26"/>
      <c r="S145" s="26"/>
      <c r="T145" s="2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9"/>
      <c r="CC145" s="3"/>
      <c r="CD145" s="14"/>
      <c r="CE145" s="2"/>
    </row>
    <row r="146" spans="1:83" s="1" customFormat="1" ht="99.95" customHeight="1">
      <c r="A146" s="19"/>
      <c r="B146" s="24"/>
      <c r="C146" s="25"/>
      <c r="D146" s="25"/>
      <c r="F146" s="24"/>
      <c r="G146" s="24"/>
      <c r="H146" s="24"/>
      <c r="I146" s="24"/>
      <c r="J146" s="24"/>
      <c r="K146" s="24"/>
      <c r="M146" s="14"/>
      <c r="N146" s="26"/>
      <c r="O146" s="24"/>
      <c r="P146" s="26"/>
      <c r="Q146" s="26"/>
      <c r="R146" s="26"/>
      <c r="S146" s="26"/>
      <c r="T146" s="2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9"/>
      <c r="CC146" s="3"/>
      <c r="CD146" s="14"/>
      <c r="CE146" s="2"/>
    </row>
    <row r="147" spans="1:83" s="1" customFormat="1" ht="99.95" customHeight="1">
      <c r="A147" s="19"/>
      <c r="B147" s="24"/>
      <c r="C147" s="25"/>
      <c r="D147" s="25"/>
      <c r="F147" s="24"/>
      <c r="G147" s="24"/>
      <c r="H147" s="24"/>
      <c r="I147" s="24"/>
      <c r="J147" s="24"/>
      <c r="K147" s="24"/>
      <c r="M147" s="14"/>
      <c r="N147" s="26"/>
      <c r="O147" s="24"/>
      <c r="P147" s="26"/>
      <c r="Q147" s="26"/>
      <c r="R147" s="26"/>
      <c r="S147" s="26"/>
      <c r="T147" s="2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9"/>
      <c r="CC147" s="3"/>
      <c r="CD147" s="14"/>
      <c r="CE147" s="2"/>
    </row>
    <row r="148" spans="1:83" s="1" customFormat="1" ht="99.95" customHeight="1">
      <c r="A148" s="19"/>
      <c r="B148" s="24"/>
      <c r="C148" s="25"/>
      <c r="D148" s="25"/>
      <c r="F148" s="24"/>
      <c r="G148" s="24"/>
      <c r="H148" s="24"/>
      <c r="I148" s="24"/>
      <c r="J148" s="24"/>
      <c r="K148" s="24"/>
      <c r="M148" s="14"/>
      <c r="N148" s="26"/>
      <c r="O148" s="24"/>
      <c r="P148" s="26"/>
      <c r="Q148" s="26"/>
      <c r="R148" s="26"/>
      <c r="S148" s="26"/>
      <c r="T148" s="2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9"/>
      <c r="CC148" s="3"/>
      <c r="CD148" s="14"/>
      <c r="CE148" s="2"/>
    </row>
    <row r="149" spans="1:83" s="1" customFormat="1" ht="99.95" customHeight="1">
      <c r="A149" s="19"/>
      <c r="B149" s="24"/>
      <c r="C149" s="25"/>
      <c r="D149" s="25"/>
      <c r="F149" s="24"/>
      <c r="G149" s="24"/>
      <c r="H149" s="24"/>
      <c r="I149" s="24"/>
      <c r="J149" s="24"/>
      <c r="K149" s="24"/>
      <c r="M149" s="14"/>
      <c r="N149" s="26"/>
      <c r="O149" s="24"/>
      <c r="P149" s="26"/>
      <c r="Q149" s="26"/>
      <c r="R149" s="26"/>
      <c r="S149" s="26"/>
      <c r="T149" s="2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9"/>
      <c r="CC149" s="3"/>
      <c r="CD149" s="14"/>
      <c r="CE149" s="2"/>
    </row>
    <row r="150" spans="1:83" s="1" customFormat="1" ht="296.25" customHeight="1">
      <c r="A150" s="19"/>
      <c r="B150" s="24"/>
      <c r="C150" s="25"/>
      <c r="D150" s="25"/>
      <c r="F150" s="24"/>
      <c r="G150" s="24"/>
      <c r="H150" s="24"/>
      <c r="I150" s="24"/>
      <c r="J150" s="24"/>
      <c r="K150" s="24"/>
      <c r="M150" s="14"/>
      <c r="N150" s="9"/>
      <c r="O150" s="9"/>
      <c r="P150" s="9"/>
      <c r="Q150" s="9"/>
      <c r="R150" s="9"/>
      <c r="S150" s="9"/>
      <c r="T150" s="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9"/>
      <c r="CC150" s="3"/>
      <c r="CD150" s="14"/>
      <c r="CE150" s="2"/>
    </row>
    <row r="151" spans="1:83" s="1" customFormat="1" ht="144.75" customHeight="1">
      <c r="A151" s="19"/>
      <c r="B151" s="24"/>
      <c r="C151" s="25"/>
      <c r="D151" s="25"/>
      <c r="F151" s="24"/>
      <c r="G151" s="24"/>
      <c r="H151" s="24"/>
      <c r="I151" s="24"/>
      <c r="J151" s="24"/>
      <c r="K151" s="24"/>
      <c r="M151" s="14"/>
      <c r="N151" s="26"/>
      <c r="O151" s="24"/>
      <c r="P151" s="26"/>
      <c r="Q151" s="26"/>
      <c r="R151" s="26"/>
      <c r="S151" s="26"/>
      <c r="T151" s="2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9"/>
      <c r="CC151" s="3"/>
      <c r="CD151" s="14"/>
      <c r="CE151" s="2"/>
    </row>
    <row r="152" spans="1:83" s="20" customFormat="1" ht="116.25" customHeight="1">
      <c r="A152" s="19"/>
      <c r="B152" s="27"/>
      <c r="C152" s="28"/>
      <c r="D152" s="28"/>
      <c r="F152" s="27"/>
      <c r="G152" s="27"/>
      <c r="H152" s="27"/>
      <c r="I152" s="27"/>
      <c r="J152" s="27"/>
      <c r="K152" s="27"/>
      <c r="M152" s="16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2"/>
    </row>
    <row r="153" spans="1:83" s="1" customFormat="1" ht="258" customHeight="1">
      <c r="A153" s="19"/>
      <c r="B153" s="24"/>
      <c r="C153" s="25"/>
      <c r="D153" s="25"/>
      <c r="E153" s="24"/>
      <c r="F153" s="24"/>
      <c r="G153" s="24"/>
      <c r="H153" s="24"/>
      <c r="I153" s="24"/>
      <c r="J153" s="24"/>
      <c r="K153" s="24"/>
      <c r="L153" s="24"/>
      <c r="M153" s="24"/>
      <c r="N153" s="26"/>
      <c r="O153" s="24"/>
      <c r="P153" s="26"/>
      <c r="Q153" s="26"/>
      <c r="R153" s="26"/>
      <c r="S153" s="26"/>
      <c r="T153" s="2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9"/>
      <c r="BB153" s="14"/>
      <c r="BC153" s="9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3"/>
      <c r="CD153" s="14"/>
      <c r="CE153" s="3"/>
    </row>
    <row r="154" spans="1:83" s="1" customFormat="1" ht="231.75" customHeight="1">
      <c r="A154" s="19"/>
      <c r="B154" s="24"/>
      <c r="C154" s="25"/>
      <c r="D154" s="25"/>
      <c r="E154" s="24"/>
      <c r="F154" s="24"/>
      <c r="G154" s="24"/>
      <c r="H154" s="24"/>
      <c r="I154" s="24"/>
      <c r="J154" s="24"/>
      <c r="K154" s="24"/>
      <c r="M154" s="24"/>
      <c r="N154" s="9"/>
      <c r="O154" s="9"/>
      <c r="P154" s="9"/>
      <c r="Q154" s="9"/>
      <c r="R154" s="9"/>
      <c r="S154" s="9"/>
      <c r="T154" s="2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9"/>
      <c r="BB154" s="14"/>
      <c r="BC154" s="9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3"/>
      <c r="CD154" s="14"/>
      <c r="CE154" s="3"/>
    </row>
    <row r="155" spans="1:83" s="1" customFormat="1" ht="378.75" customHeight="1">
      <c r="A155" s="19"/>
      <c r="B155" s="24"/>
      <c r="C155" s="25"/>
      <c r="D155" s="25"/>
      <c r="E155" s="24"/>
      <c r="F155" s="24"/>
      <c r="G155" s="24"/>
      <c r="H155" s="24"/>
      <c r="I155" s="24"/>
      <c r="J155" s="24"/>
      <c r="K155" s="24"/>
      <c r="M155" s="14"/>
      <c r="N155" s="26"/>
      <c r="O155" s="24"/>
      <c r="P155" s="26"/>
      <c r="Q155" s="26"/>
      <c r="R155" s="26"/>
      <c r="S155" s="26"/>
      <c r="T155" s="2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9"/>
      <c r="BB155" s="14"/>
      <c r="BC155" s="9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3"/>
      <c r="CD155" s="14"/>
      <c r="CE155" s="3"/>
    </row>
    <row r="156" spans="1:83" s="1" customFormat="1" ht="297" customHeight="1">
      <c r="A156" s="4"/>
      <c r="B156" s="24"/>
      <c r="C156" s="25"/>
      <c r="D156" s="25"/>
      <c r="F156" s="24"/>
      <c r="G156" s="24"/>
      <c r="H156" s="24"/>
      <c r="I156" s="24"/>
      <c r="J156" s="24"/>
      <c r="K156" s="24"/>
      <c r="L156" s="20"/>
      <c r="M156" s="14"/>
      <c r="N156" s="26"/>
      <c r="O156" s="24"/>
      <c r="P156" s="26"/>
      <c r="Q156" s="26"/>
      <c r="R156" s="26"/>
      <c r="S156" s="26"/>
      <c r="T156" s="2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26"/>
      <c r="AH156" s="14"/>
      <c r="AI156" s="14"/>
      <c r="AJ156" s="26"/>
      <c r="AK156" s="14"/>
      <c r="AL156" s="14"/>
      <c r="AM156" s="14"/>
      <c r="AN156" s="14"/>
      <c r="AO156" s="14"/>
      <c r="AP156" s="26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26"/>
      <c r="BB156" s="14"/>
      <c r="BC156" s="26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26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26"/>
      <c r="CC156" s="3"/>
      <c r="CD156" s="14"/>
      <c r="CE156" s="3"/>
    </row>
    <row r="157" spans="1:83" s="1" customFormat="1" ht="285.75" customHeight="1">
      <c r="A157" s="4"/>
      <c r="B157" s="24"/>
      <c r="C157" s="25"/>
      <c r="D157" s="25"/>
      <c r="F157" s="24"/>
      <c r="G157" s="24"/>
      <c r="H157" s="24"/>
      <c r="I157" s="24"/>
      <c r="J157" s="24"/>
      <c r="K157" s="24"/>
      <c r="M157" s="14"/>
      <c r="N157" s="26"/>
      <c r="O157" s="24"/>
      <c r="P157" s="26"/>
      <c r="Q157" s="26"/>
      <c r="R157" s="26"/>
      <c r="S157" s="26"/>
      <c r="T157" s="2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3"/>
      <c r="CD157" s="14"/>
      <c r="CE157" s="3"/>
    </row>
    <row r="158" spans="1:83" s="1" customFormat="1" ht="387" customHeight="1">
      <c r="A158" s="4"/>
      <c r="B158" s="24"/>
      <c r="C158" s="25"/>
      <c r="D158" s="25"/>
      <c r="F158" s="24"/>
      <c r="G158" s="24"/>
      <c r="H158" s="24"/>
      <c r="I158" s="24"/>
      <c r="J158" s="24"/>
      <c r="K158" s="24"/>
      <c r="L158" s="20"/>
      <c r="M158" s="14"/>
      <c r="N158" s="9"/>
      <c r="O158" s="9"/>
      <c r="P158" s="9"/>
      <c r="Q158" s="9"/>
      <c r="R158" s="9"/>
      <c r="S158" s="9"/>
      <c r="T158" s="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9"/>
      <c r="BB158" s="14"/>
      <c r="BC158" s="9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9"/>
      <c r="BP158" s="14"/>
      <c r="BQ158" s="14"/>
      <c r="BR158" s="14"/>
      <c r="BS158" s="14"/>
      <c r="BT158" s="14"/>
      <c r="BU158" s="14"/>
      <c r="BV158" s="14"/>
      <c r="BW158" s="14"/>
      <c r="BX158" s="9"/>
      <c r="BY158" s="14"/>
      <c r="BZ158" s="14"/>
      <c r="CA158" s="14"/>
      <c r="CB158" s="9"/>
      <c r="CC158" s="3"/>
      <c r="CD158" s="14"/>
      <c r="CE158" s="3"/>
    </row>
    <row r="159" spans="1:83" s="1" customFormat="1" ht="289.5" customHeight="1">
      <c r="A159" s="4"/>
      <c r="B159" s="24"/>
      <c r="C159" s="25"/>
      <c r="D159" s="25"/>
      <c r="F159" s="24"/>
      <c r="G159" s="24"/>
      <c r="H159" s="24"/>
      <c r="I159" s="24"/>
      <c r="J159" s="24"/>
      <c r="K159" s="24"/>
      <c r="M159" s="14"/>
      <c r="N159" s="32"/>
      <c r="O159" s="32"/>
      <c r="P159" s="32"/>
      <c r="Q159" s="32"/>
      <c r="R159" s="32"/>
      <c r="S159" s="32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3"/>
      <c r="CD159" s="14"/>
      <c r="CE159" s="3"/>
    </row>
    <row r="160" spans="1:83" s="1" customFormat="1" ht="289.5" customHeight="1">
      <c r="A160" s="4"/>
      <c r="B160" s="24"/>
      <c r="C160" s="25"/>
      <c r="D160" s="25"/>
      <c r="F160" s="24"/>
      <c r="G160" s="24"/>
      <c r="H160" s="24"/>
      <c r="I160" s="24"/>
      <c r="J160" s="24"/>
      <c r="K160" s="24"/>
      <c r="M160" s="14"/>
      <c r="N160" s="26"/>
      <c r="O160" s="26"/>
      <c r="P160" s="26"/>
      <c r="Q160" s="26"/>
      <c r="R160" s="26"/>
      <c r="S160" s="26"/>
      <c r="T160" s="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3"/>
      <c r="CD160" s="14"/>
      <c r="CE160" s="3"/>
    </row>
    <row r="161" spans="1:83" s="1" customFormat="1" ht="287.25" customHeight="1">
      <c r="A161" s="4"/>
      <c r="B161" s="24"/>
      <c r="C161" s="25"/>
      <c r="D161" s="25"/>
      <c r="F161" s="24"/>
      <c r="G161" s="24"/>
      <c r="H161" s="24"/>
      <c r="I161" s="24"/>
      <c r="J161" s="24"/>
      <c r="K161" s="24"/>
      <c r="M161" s="14"/>
      <c r="N161" s="24"/>
      <c r="O161" s="24"/>
      <c r="P161" s="24"/>
      <c r="Q161" s="24"/>
      <c r="R161" s="24"/>
      <c r="S161" s="24"/>
      <c r="T161" s="2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3"/>
      <c r="CD161" s="14"/>
      <c r="CE161" s="3"/>
    </row>
    <row r="162" spans="1:83" s="1" customFormat="1" ht="189.75" customHeight="1">
      <c r="A162" s="4"/>
      <c r="B162" s="24"/>
      <c r="C162" s="25"/>
      <c r="D162" s="25"/>
      <c r="F162" s="24"/>
      <c r="G162" s="24"/>
      <c r="H162" s="24"/>
      <c r="I162" s="24"/>
      <c r="J162" s="24"/>
      <c r="K162" s="24"/>
      <c r="M162" s="14"/>
      <c r="N162" s="24"/>
      <c r="O162" s="24"/>
      <c r="P162" s="32"/>
      <c r="Q162" s="32"/>
      <c r="R162" s="32"/>
      <c r="S162" s="32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3"/>
      <c r="CD162" s="14"/>
      <c r="CE162" s="3"/>
    </row>
    <row r="163" spans="1:83" s="1" customFormat="1" ht="274.5" customHeight="1">
      <c r="A163" s="4"/>
      <c r="B163" s="24"/>
      <c r="C163" s="25"/>
      <c r="D163" s="25"/>
      <c r="F163" s="24"/>
      <c r="G163" s="24"/>
      <c r="H163" s="24"/>
      <c r="I163" s="24"/>
      <c r="J163" s="24"/>
      <c r="K163" s="24"/>
      <c r="M163" s="14"/>
      <c r="N163" s="24"/>
      <c r="O163" s="24"/>
      <c r="P163" s="24"/>
      <c r="Q163" s="24"/>
      <c r="R163" s="24"/>
      <c r="S163" s="24"/>
      <c r="T163" s="2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3"/>
      <c r="CD163" s="14"/>
      <c r="CE163" s="3"/>
    </row>
    <row r="164" spans="1:83" s="1" customFormat="1" ht="274.5" customHeight="1">
      <c r="A164" s="4"/>
      <c r="B164" s="24"/>
      <c r="C164" s="25"/>
      <c r="D164" s="25"/>
      <c r="F164" s="24"/>
      <c r="G164" s="24"/>
      <c r="H164" s="24"/>
      <c r="I164" s="24"/>
      <c r="J164" s="24"/>
      <c r="K164" s="24"/>
      <c r="M164" s="14"/>
      <c r="N164" s="24"/>
      <c r="O164" s="24"/>
      <c r="P164" s="32"/>
      <c r="Q164" s="32"/>
      <c r="R164" s="32"/>
      <c r="S164" s="32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3"/>
      <c r="CD164" s="14"/>
      <c r="CE164" s="3"/>
    </row>
    <row r="165" spans="1:83" s="1" customFormat="1" ht="269.25" customHeight="1">
      <c r="A165" s="4"/>
      <c r="B165" s="24"/>
      <c r="C165" s="25"/>
      <c r="D165" s="25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3"/>
      <c r="CD165" s="14"/>
      <c r="CE165" s="3"/>
    </row>
    <row r="166" spans="1:83" s="1" customFormat="1" ht="269.25" customHeight="1">
      <c r="A166" s="4"/>
      <c r="B166" s="24"/>
      <c r="C166" s="25"/>
      <c r="D166" s="25"/>
      <c r="F166" s="24"/>
      <c r="G166" s="24"/>
      <c r="H166" s="24"/>
      <c r="I166" s="24"/>
      <c r="J166" s="24"/>
      <c r="K166" s="24"/>
      <c r="M166" s="14"/>
      <c r="N166" s="24"/>
      <c r="O166" s="24"/>
      <c r="P166" s="32"/>
      <c r="Q166" s="32"/>
      <c r="R166" s="32"/>
      <c r="S166" s="32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3"/>
      <c r="CD166" s="14"/>
      <c r="CE166" s="3"/>
    </row>
    <row r="167" spans="1:83" s="1" customFormat="1" ht="359.25" customHeight="1">
      <c r="A167" s="4"/>
      <c r="B167" s="24"/>
      <c r="C167" s="25"/>
      <c r="D167" s="25"/>
      <c r="F167" s="24"/>
      <c r="G167" s="24"/>
      <c r="H167" s="24"/>
      <c r="I167" s="24"/>
      <c r="J167" s="24"/>
      <c r="K167" s="24"/>
      <c r="M167" s="14"/>
      <c r="N167" s="24"/>
      <c r="O167" s="24"/>
      <c r="P167" s="24"/>
      <c r="Q167" s="24"/>
      <c r="R167" s="24"/>
      <c r="S167" s="24"/>
      <c r="T167" s="2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3"/>
      <c r="CD167" s="14"/>
      <c r="CE167" s="3"/>
    </row>
    <row r="168" spans="1:83" s="1" customFormat="1" ht="359.25" customHeight="1">
      <c r="A168" s="4"/>
      <c r="B168" s="24"/>
      <c r="C168" s="25"/>
      <c r="D168" s="25"/>
      <c r="F168" s="24"/>
      <c r="G168" s="24"/>
      <c r="H168" s="24"/>
      <c r="I168" s="24"/>
      <c r="J168" s="24"/>
      <c r="K168" s="24"/>
      <c r="M168" s="14"/>
      <c r="N168" s="24"/>
      <c r="O168" s="24"/>
      <c r="P168" s="32"/>
      <c r="Q168" s="32"/>
      <c r="R168" s="32"/>
      <c r="S168" s="32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3"/>
      <c r="CD168" s="14"/>
      <c r="CE168" s="3"/>
    </row>
    <row r="169" spans="1:83" s="1" customFormat="1" ht="359.25" customHeight="1">
      <c r="A169" s="4"/>
      <c r="B169" s="24"/>
      <c r="C169" s="25"/>
      <c r="D169" s="25"/>
      <c r="F169" s="24"/>
      <c r="G169" s="24"/>
      <c r="H169" s="24"/>
      <c r="I169" s="24"/>
      <c r="J169" s="24"/>
      <c r="K169" s="24"/>
      <c r="M169" s="14"/>
      <c r="N169" s="24"/>
      <c r="O169" s="24"/>
      <c r="P169" s="32"/>
      <c r="Q169" s="32"/>
      <c r="R169" s="32"/>
      <c r="S169" s="32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3"/>
      <c r="CD169" s="14"/>
      <c r="CE169" s="3"/>
    </row>
    <row r="170" spans="1:83" s="1" customFormat="1" ht="276.75" customHeight="1">
      <c r="A170" s="4"/>
      <c r="B170" s="24"/>
      <c r="C170" s="25"/>
      <c r="D170" s="25"/>
      <c r="F170" s="24"/>
      <c r="G170" s="24"/>
      <c r="H170" s="24"/>
      <c r="I170" s="24"/>
      <c r="J170" s="24"/>
      <c r="K170" s="24"/>
      <c r="M170" s="14"/>
      <c r="N170" s="32"/>
      <c r="O170" s="24"/>
      <c r="P170" s="32"/>
      <c r="Q170" s="32"/>
      <c r="R170" s="32"/>
      <c r="S170" s="32"/>
      <c r="T170" s="3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3"/>
      <c r="CD170" s="14"/>
      <c r="CE170" s="3"/>
    </row>
    <row r="171" spans="1:83" s="1" customFormat="1" ht="276.75" customHeight="1">
      <c r="A171" s="4"/>
      <c r="B171" s="24"/>
      <c r="C171" s="25"/>
      <c r="D171" s="25"/>
      <c r="F171" s="24"/>
      <c r="G171" s="24"/>
      <c r="H171" s="24"/>
      <c r="I171" s="24"/>
      <c r="J171" s="24"/>
      <c r="K171" s="24"/>
      <c r="M171" s="14"/>
      <c r="N171" s="24"/>
      <c r="O171" s="24"/>
      <c r="P171" s="32"/>
      <c r="Q171" s="32"/>
      <c r="R171" s="32"/>
      <c r="S171" s="32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3"/>
      <c r="CD171" s="14"/>
      <c r="CE171" s="3"/>
    </row>
    <row r="172" spans="1:83" s="1" customFormat="1" ht="192" customHeight="1">
      <c r="A172" s="4"/>
      <c r="B172" s="24"/>
      <c r="C172" s="25"/>
      <c r="D172" s="25"/>
      <c r="F172" s="24"/>
      <c r="G172" s="24"/>
      <c r="H172" s="24"/>
      <c r="I172" s="24"/>
      <c r="J172" s="24"/>
      <c r="K172" s="24"/>
      <c r="M172" s="14"/>
      <c r="N172" s="18"/>
      <c r="O172" s="18"/>
      <c r="P172" s="18"/>
      <c r="Q172" s="18"/>
      <c r="R172" s="18"/>
      <c r="S172" s="18"/>
      <c r="T172" s="18"/>
      <c r="U172" s="16"/>
      <c r="V172" s="16"/>
      <c r="W172" s="16"/>
      <c r="X172" s="16"/>
      <c r="Y172" s="16"/>
      <c r="Z172" s="16"/>
      <c r="AA172" s="18"/>
      <c r="AB172" s="16"/>
      <c r="AC172" s="16"/>
      <c r="AD172" s="16"/>
      <c r="AE172" s="16"/>
      <c r="AF172" s="16"/>
      <c r="AG172" s="18"/>
      <c r="AH172" s="16"/>
      <c r="AI172" s="16"/>
      <c r="AJ172" s="16"/>
      <c r="AK172" s="16"/>
      <c r="AL172" s="16"/>
      <c r="AM172" s="16"/>
      <c r="AN172" s="16"/>
      <c r="AO172" s="16"/>
      <c r="AP172" s="18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8"/>
      <c r="BB172" s="16"/>
      <c r="BC172" s="18"/>
      <c r="BD172" s="16"/>
      <c r="BE172" s="16"/>
      <c r="BF172" s="16"/>
      <c r="BG172" s="16"/>
      <c r="BH172" s="16"/>
      <c r="BI172" s="16"/>
      <c r="BJ172" s="16"/>
      <c r="BK172" s="16"/>
      <c r="BL172" s="18"/>
      <c r="BM172" s="16"/>
      <c r="BN172" s="16"/>
      <c r="BO172" s="18"/>
      <c r="BP172" s="16"/>
      <c r="BQ172" s="16"/>
      <c r="BR172" s="18"/>
      <c r="BS172" s="16"/>
      <c r="BT172" s="16"/>
      <c r="BU172" s="18"/>
      <c r="BV172" s="16"/>
      <c r="BW172" s="16"/>
      <c r="BX172" s="18"/>
      <c r="BY172" s="16"/>
      <c r="BZ172" s="16"/>
      <c r="CA172" s="16"/>
      <c r="CB172" s="18"/>
      <c r="CC172" s="3"/>
      <c r="CD172" s="14"/>
      <c r="CE172" s="3"/>
    </row>
    <row r="173" spans="1:83" s="1" customFormat="1" ht="166.5" customHeight="1">
      <c r="A173" s="4"/>
      <c r="B173" s="24"/>
      <c r="C173" s="25"/>
      <c r="D173" s="25"/>
      <c r="F173" s="24"/>
      <c r="G173" s="24"/>
      <c r="H173" s="24"/>
      <c r="I173" s="24"/>
      <c r="J173" s="24"/>
      <c r="K173" s="24"/>
      <c r="N173" s="26"/>
      <c r="O173" s="26"/>
      <c r="P173" s="26"/>
      <c r="Q173" s="26"/>
      <c r="R173" s="26"/>
      <c r="S173" s="26"/>
      <c r="T173" s="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3"/>
      <c r="CD173" s="14"/>
      <c r="CE173" s="3"/>
    </row>
    <row r="174" spans="1:83" s="1" customFormat="1" ht="407.25" customHeight="1">
      <c r="A174" s="4"/>
      <c r="B174" s="24"/>
      <c r="C174" s="25"/>
      <c r="D174" s="25"/>
      <c r="F174" s="24"/>
      <c r="G174" s="24"/>
      <c r="H174" s="24"/>
      <c r="I174" s="24"/>
      <c r="J174" s="24"/>
      <c r="K174" s="24"/>
      <c r="L174" s="24"/>
      <c r="M174" s="24"/>
      <c r="N174" s="26"/>
      <c r="O174" s="24"/>
      <c r="P174" s="26"/>
      <c r="Q174" s="26"/>
      <c r="R174" s="26"/>
      <c r="S174" s="26"/>
      <c r="T174" s="2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3"/>
      <c r="CD174" s="14"/>
      <c r="CE174" s="3"/>
    </row>
    <row r="175" spans="1:83" s="1" customFormat="1" ht="192" customHeight="1">
      <c r="A175" s="4"/>
      <c r="B175" s="24"/>
      <c r="C175" s="25"/>
      <c r="D175" s="25"/>
      <c r="F175" s="24"/>
      <c r="G175" s="24"/>
      <c r="H175" s="24"/>
      <c r="I175" s="24"/>
      <c r="J175" s="24"/>
      <c r="K175" s="24"/>
      <c r="M175" s="14"/>
      <c r="N175" s="9"/>
      <c r="O175" s="9"/>
      <c r="P175" s="9"/>
      <c r="Q175" s="9"/>
      <c r="R175" s="9"/>
      <c r="S175" s="9"/>
      <c r="T175" s="2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3"/>
      <c r="CD175" s="14"/>
      <c r="CE175" s="3"/>
    </row>
    <row r="176" spans="1:83" s="1" customFormat="1" ht="180" customHeight="1">
      <c r="A176" s="4"/>
      <c r="B176" s="24"/>
      <c r="C176" s="25"/>
      <c r="D176" s="25"/>
      <c r="F176" s="24"/>
      <c r="G176" s="24"/>
      <c r="H176" s="24"/>
      <c r="I176" s="24"/>
      <c r="J176" s="24"/>
      <c r="K176" s="24"/>
      <c r="M176" s="14"/>
      <c r="N176" s="24"/>
      <c r="O176" s="24"/>
      <c r="P176" s="32"/>
      <c r="Q176" s="32"/>
      <c r="R176" s="32"/>
      <c r="S176" s="32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3"/>
      <c r="CD176" s="14"/>
      <c r="CE176" s="3"/>
    </row>
    <row r="177" spans="1:83" s="1" customFormat="1" ht="407.25" customHeight="1">
      <c r="A177" s="4"/>
      <c r="B177" s="24"/>
      <c r="C177" s="25"/>
      <c r="D177" s="25"/>
      <c r="F177" s="24"/>
      <c r="G177" s="24"/>
      <c r="H177" s="24"/>
      <c r="I177" s="24"/>
      <c r="J177" s="24"/>
      <c r="K177" s="24"/>
      <c r="M177" s="14"/>
      <c r="N177" s="24"/>
      <c r="O177" s="24"/>
      <c r="P177" s="24"/>
      <c r="Q177" s="24"/>
      <c r="R177" s="24"/>
      <c r="S177" s="24"/>
      <c r="T177" s="2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3"/>
      <c r="CD177" s="14"/>
      <c r="CE177" s="3"/>
    </row>
    <row r="178" spans="1:83" s="1" customFormat="1" ht="174.75" customHeight="1">
      <c r="A178" s="4"/>
      <c r="B178" s="24"/>
      <c r="C178" s="25"/>
      <c r="D178" s="25"/>
      <c r="F178" s="24"/>
      <c r="G178" s="24"/>
      <c r="H178" s="24"/>
      <c r="I178" s="24"/>
      <c r="J178" s="24"/>
      <c r="K178" s="24"/>
      <c r="M178" s="14"/>
      <c r="N178" s="24"/>
      <c r="O178" s="24"/>
      <c r="P178" s="32"/>
      <c r="Q178" s="32"/>
      <c r="R178" s="32"/>
      <c r="S178" s="32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3"/>
      <c r="CD178" s="14"/>
      <c r="CE178" s="3"/>
    </row>
    <row r="179" spans="1:83" s="1" customFormat="1" ht="407.25" customHeight="1">
      <c r="A179" s="4"/>
      <c r="B179" s="24"/>
      <c r="C179" s="25"/>
      <c r="D179" s="25"/>
      <c r="F179" s="24"/>
      <c r="G179" s="24"/>
      <c r="H179" s="24"/>
      <c r="I179" s="24"/>
      <c r="J179" s="24"/>
      <c r="K179" s="24"/>
      <c r="L179" s="24"/>
      <c r="M179" s="24"/>
      <c r="N179" s="26"/>
      <c r="O179" s="24"/>
      <c r="P179" s="26"/>
      <c r="Q179" s="26"/>
      <c r="R179" s="26"/>
      <c r="S179" s="26"/>
      <c r="T179" s="2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3"/>
      <c r="CD179" s="14"/>
      <c r="CE179" s="3"/>
    </row>
    <row r="180" spans="1:83" s="1" customFormat="1" ht="177" customHeight="1">
      <c r="A180" s="4"/>
      <c r="B180" s="24"/>
      <c r="C180" s="25"/>
      <c r="D180" s="25"/>
      <c r="F180" s="24"/>
      <c r="G180" s="24"/>
      <c r="H180" s="24"/>
      <c r="I180" s="24"/>
      <c r="J180" s="24"/>
      <c r="K180" s="24"/>
      <c r="M180" s="14"/>
      <c r="N180" s="24"/>
      <c r="O180" s="24"/>
      <c r="P180" s="32"/>
      <c r="Q180" s="32"/>
      <c r="R180" s="32"/>
      <c r="S180" s="32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3"/>
      <c r="CD180" s="14"/>
      <c r="CE180" s="3"/>
    </row>
    <row r="181" spans="1:83" s="1" customFormat="1" ht="407.25" customHeight="1">
      <c r="A181" s="4"/>
      <c r="B181" s="24"/>
      <c r="C181" s="25"/>
      <c r="D181" s="25"/>
      <c r="F181" s="24"/>
      <c r="G181" s="24"/>
      <c r="H181" s="24"/>
      <c r="I181" s="24"/>
      <c r="J181" s="24"/>
      <c r="K181" s="24"/>
      <c r="M181" s="14"/>
      <c r="N181" s="32"/>
      <c r="O181" s="24"/>
      <c r="P181" s="32"/>
      <c r="Q181" s="32"/>
      <c r="R181" s="32"/>
      <c r="S181" s="32"/>
      <c r="T181" s="3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3"/>
      <c r="CD181" s="14"/>
      <c r="CE181" s="3"/>
    </row>
    <row r="182" spans="1:83" s="1" customFormat="1" ht="197.25" customHeight="1">
      <c r="A182" s="4"/>
      <c r="B182" s="24"/>
      <c r="C182" s="25"/>
      <c r="D182" s="25"/>
      <c r="F182" s="24"/>
      <c r="G182" s="24"/>
      <c r="H182" s="24"/>
      <c r="I182" s="24"/>
      <c r="J182" s="24"/>
      <c r="K182" s="24"/>
      <c r="M182" s="14"/>
      <c r="N182" s="32"/>
      <c r="O182" s="32"/>
      <c r="P182" s="32"/>
      <c r="Q182" s="32"/>
      <c r="R182" s="32"/>
      <c r="S182" s="32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3"/>
      <c r="CD182" s="14"/>
      <c r="CE182" s="3"/>
    </row>
    <row r="183" spans="1:83" s="1" customFormat="1" ht="165" customHeight="1">
      <c r="A183" s="4"/>
      <c r="B183" s="24"/>
      <c r="C183" s="25"/>
      <c r="D183" s="25"/>
      <c r="F183" s="24"/>
      <c r="G183" s="24"/>
      <c r="H183" s="24"/>
      <c r="I183" s="24"/>
      <c r="J183" s="24"/>
      <c r="K183" s="24"/>
      <c r="M183" s="14"/>
      <c r="N183" s="26"/>
      <c r="O183" s="26"/>
      <c r="P183" s="26"/>
      <c r="Q183" s="26"/>
      <c r="R183" s="26"/>
      <c r="S183" s="26"/>
      <c r="T183" s="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3"/>
      <c r="CD183" s="14"/>
      <c r="CE183" s="3"/>
    </row>
    <row r="184" spans="1:83" s="1" customFormat="1" ht="165" customHeight="1">
      <c r="A184" s="4"/>
      <c r="B184" s="24"/>
      <c r="C184" s="25"/>
      <c r="D184" s="25"/>
      <c r="F184" s="24"/>
      <c r="G184" s="24"/>
      <c r="H184" s="24"/>
      <c r="I184" s="24"/>
      <c r="J184" s="24"/>
      <c r="K184" s="24"/>
      <c r="M184" s="14"/>
      <c r="N184" s="9"/>
      <c r="O184" s="9"/>
      <c r="P184" s="9"/>
      <c r="Q184" s="9"/>
      <c r="R184" s="9"/>
      <c r="S184" s="9"/>
      <c r="T184" s="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3"/>
      <c r="CD184" s="14"/>
      <c r="CE184" s="3"/>
    </row>
    <row r="185" spans="1:83" s="1" customFormat="1" ht="180" customHeight="1">
      <c r="A185" s="4"/>
      <c r="B185" s="24"/>
      <c r="C185" s="25"/>
      <c r="D185" s="25"/>
      <c r="F185" s="24"/>
      <c r="G185" s="24"/>
      <c r="H185" s="24"/>
      <c r="I185" s="24"/>
      <c r="J185" s="24"/>
      <c r="K185" s="24"/>
      <c r="M185" s="14"/>
      <c r="N185" s="9"/>
      <c r="O185" s="9"/>
      <c r="P185" s="9"/>
      <c r="Q185" s="9"/>
      <c r="R185" s="9"/>
      <c r="S185" s="9"/>
      <c r="T185" s="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3"/>
      <c r="CD185" s="14"/>
      <c r="CE185" s="3"/>
    </row>
    <row r="186" spans="1:83" s="1" customFormat="1" ht="182.25" customHeight="1">
      <c r="A186" s="4"/>
      <c r="B186" s="24"/>
      <c r="C186" s="25"/>
      <c r="D186" s="25"/>
      <c r="F186" s="24"/>
      <c r="G186" s="24"/>
      <c r="H186" s="24"/>
      <c r="I186" s="24"/>
      <c r="J186" s="24"/>
      <c r="K186" s="24"/>
      <c r="M186" s="14"/>
      <c r="N186" s="9"/>
      <c r="O186" s="9"/>
      <c r="P186" s="32"/>
      <c r="Q186" s="32"/>
      <c r="R186" s="32"/>
      <c r="S186" s="32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3"/>
      <c r="CD186" s="14"/>
      <c r="CE186" s="3"/>
    </row>
    <row r="187" spans="1:83" s="1" customFormat="1" ht="408.75" customHeight="1">
      <c r="A187" s="4"/>
      <c r="B187" s="24"/>
      <c r="C187" s="25"/>
      <c r="D187" s="25"/>
      <c r="F187" s="24"/>
      <c r="G187" s="24"/>
      <c r="H187" s="24"/>
      <c r="I187" s="24"/>
      <c r="J187" s="24"/>
      <c r="K187" s="24"/>
      <c r="L187" s="24"/>
      <c r="M187" s="24"/>
      <c r="N187" s="26"/>
      <c r="O187" s="24"/>
      <c r="P187" s="26"/>
      <c r="Q187" s="26"/>
      <c r="R187" s="26"/>
      <c r="S187" s="26"/>
      <c r="T187" s="2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9"/>
      <c r="BP187" s="14"/>
      <c r="BQ187" s="14"/>
      <c r="BR187" s="14"/>
      <c r="BS187" s="14"/>
      <c r="BT187" s="14"/>
      <c r="BU187" s="9"/>
      <c r="BV187" s="14"/>
      <c r="BW187" s="14"/>
      <c r="BX187" s="9"/>
      <c r="BY187" s="14"/>
      <c r="BZ187" s="14"/>
      <c r="CA187" s="14"/>
      <c r="CB187" s="9"/>
      <c r="CC187" s="3"/>
      <c r="CD187" s="14"/>
      <c r="CE187" s="3"/>
    </row>
    <row r="188" spans="1:83" s="1" customFormat="1" ht="408.75" customHeight="1">
      <c r="A188" s="4"/>
      <c r="B188" s="24"/>
      <c r="C188" s="25"/>
      <c r="D188" s="25"/>
      <c r="F188" s="24"/>
      <c r="G188" s="24"/>
      <c r="H188" s="24"/>
      <c r="I188" s="24"/>
      <c r="J188" s="24"/>
      <c r="K188" s="24"/>
      <c r="M188" s="14"/>
      <c r="N188" s="9"/>
      <c r="O188" s="9"/>
      <c r="P188" s="9"/>
      <c r="Q188" s="9"/>
      <c r="R188" s="9"/>
      <c r="S188" s="9"/>
      <c r="T188" s="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9"/>
      <c r="BP188" s="14"/>
      <c r="BQ188" s="14"/>
      <c r="BR188" s="14"/>
      <c r="BS188" s="14"/>
      <c r="BT188" s="14"/>
      <c r="BU188" s="9"/>
      <c r="BV188" s="14"/>
      <c r="BW188" s="14"/>
      <c r="BX188" s="9"/>
      <c r="BY188" s="14"/>
      <c r="BZ188" s="14"/>
      <c r="CA188" s="14"/>
      <c r="CB188" s="9"/>
      <c r="CC188" s="3"/>
      <c r="CD188" s="14"/>
      <c r="CE188" s="3"/>
    </row>
    <row r="189" spans="1:83" s="1" customFormat="1" ht="186" customHeight="1">
      <c r="A189" s="4"/>
      <c r="B189" s="24"/>
      <c r="C189" s="25"/>
      <c r="D189" s="25"/>
      <c r="F189" s="24"/>
      <c r="G189" s="24"/>
      <c r="H189" s="24"/>
      <c r="I189" s="24"/>
      <c r="J189" s="24"/>
      <c r="K189" s="24"/>
      <c r="M189" s="14"/>
      <c r="N189" s="9"/>
      <c r="O189" s="9"/>
      <c r="P189" s="32"/>
      <c r="Q189" s="32"/>
      <c r="R189" s="32"/>
      <c r="S189" s="32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3"/>
      <c r="CD189" s="14"/>
      <c r="CE189" s="3"/>
    </row>
    <row r="190" spans="1:83" s="1" customFormat="1" ht="242.25" customHeight="1">
      <c r="A190" s="4"/>
      <c r="B190" s="24"/>
      <c r="C190" s="25"/>
      <c r="D190" s="25"/>
      <c r="F190" s="24"/>
      <c r="G190" s="24"/>
      <c r="H190" s="24"/>
      <c r="I190" s="24"/>
      <c r="J190" s="24"/>
      <c r="K190" s="24"/>
      <c r="L190" s="24"/>
      <c r="M190" s="24"/>
      <c r="N190" s="26"/>
      <c r="O190" s="24"/>
      <c r="P190" s="26"/>
      <c r="Q190" s="26"/>
      <c r="R190" s="26"/>
      <c r="S190" s="26"/>
      <c r="T190" s="2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26"/>
      <c r="AH190" s="14"/>
      <c r="AI190" s="14"/>
      <c r="AJ190" s="14"/>
      <c r="AK190" s="14"/>
      <c r="AL190" s="14"/>
      <c r="AM190" s="14"/>
      <c r="AN190" s="14"/>
      <c r="AO190" s="14"/>
      <c r="AP190" s="26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26"/>
      <c r="BB190" s="14"/>
      <c r="BC190" s="26"/>
      <c r="BD190" s="14"/>
      <c r="BE190" s="14"/>
      <c r="BF190" s="14"/>
      <c r="BG190" s="14"/>
      <c r="BH190" s="14"/>
      <c r="BI190" s="14"/>
      <c r="BJ190" s="14"/>
      <c r="BK190" s="14"/>
      <c r="BL190" s="26"/>
      <c r="BM190" s="14"/>
      <c r="BN190" s="14"/>
      <c r="BO190" s="26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26"/>
      <c r="CC190" s="3"/>
      <c r="CD190" s="14"/>
      <c r="CE190" s="3"/>
    </row>
    <row r="191" spans="1:83" s="1" customFormat="1" ht="249.75" customHeight="1">
      <c r="A191" s="4"/>
      <c r="B191" s="24"/>
      <c r="C191" s="25"/>
      <c r="D191" s="25"/>
      <c r="F191" s="24"/>
      <c r="G191" s="24"/>
      <c r="H191" s="24"/>
      <c r="I191" s="24"/>
      <c r="J191" s="24"/>
      <c r="K191" s="24"/>
      <c r="M191" s="14"/>
      <c r="N191" s="32"/>
      <c r="O191" s="32"/>
      <c r="P191" s="32"/>
      <c r="Q191" s="32"/>
      <c r="R191" s="32"/>
      <c r="S191" s="32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3"/>
      <c r="CD191" s="14"/>
      <c r="CE191" s="3"/>
    </row>
    <row r="192" spans="1:83" s="1" customFormat="1" ht="210" customHeight="1">
      <c r="A192" s="4"/>
      <c r="B192" s="24"/>
      <c r="C192" s="25"/>
      <c r="D192" s="25"/>
      <c r="F192" s="24"/>
      <c r="G192" s="24"/>
      <c r="H192" s="24"/>
      <c r="I192" s="24"/>
      <c r="J192" s="24"/>
      <c r="K192" s="24"/>
      <c r="M192" s="14"/>
      <c r="N192" s="26"/>
      <c r="O192" s="26"/>
      <c r="P192" s="26"/>
      <c r="Q192" s="26"/>
      <c r="R192" s="26"/>
      <c r="S192" s="26"/>
      <c r="T192" s="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3"/>
      <c r="CD192" s="14"/>
      <c r="CE192" s="3"/>
    </row>
    <row r="193" spans="1:83" s="1" customFormat="1" ht="182.25" customHeight="1">
      <c r="A193" s="4"/>
      <c r="B193" s="24"/>
      <c r="C193" s="25"/>
      <c r="D193" s="25"/>
      <c r="F193" s="24"/>
      <c r="G193" s="24"/>
      <c r="H193" s="24"/>
      <c r="I193" s="24"/>
      <c r="J193" s="24"/>
      <c r="K193" s="24"/>
      <c r="M193" s="14"/>
      <c r="N193" s="9"/>
      <c r="O193" s="9"/>
      <c r="P193" s="9"/>
      <c r="Q193" s="9"/>
      <c r="R193" s="9"/>
      <c r="S193" s="9"/>
      <c r="T193" s="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3"/>
      <c r="CD193" s="14"/>
      <c r="CE193" s="3"/>
    </row>
    <row r="194" spans="1:83" s="1" customFormat="1" ht="179.25" customHeight="1">
      <c r="A194" s="4"/>
      <c r="B194" s="24"/>
      <c r="C194" s="25"/>
      <c r="D194" s="25"/>
      <c r="F194" s="24"/>
      <c r="G194" s="24"/>
      <c r="H194" s="24"/>
      <c r="I194" s="24"/>
      <c r="J194" s="24"/>
      <c r="K194" s="24"/>
      <c r="M194" s="14"/>
      <c r="N194" s="9"/>
      <c r="O194" s="9"/>
      <c r="P194" s="9"/>
      <c r="Q194" s="9"/>
      <c r="R194" s="9"/>
      <c r="S194" s="9"/>
      <c r="T194" s="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3"/>
      <c r="CD194" s="14"/>
      <c r="CE194" s="3"/>
    </row>
    <row r="195" spans="1:83" s="1" customFormat="1" ht="212.25" customHeight="1">
      <c r="A195" s="4"/>
      <c r="B195" s="24"/>
      <c r="C195" s="25"/>
      <c r="D195" s="25"/>
      <c r="F195" s="24"/>
      <c r="G195" s="24"/>
      <c r="H195" s="24"/>
      <c r="I195" s="24"/>
      <c r="J195" s="24"/>
      <c r="K195" s="24"/>
      <c r="M195" s="14"/>
      <c r="N195" s="9"/>
      <c r="O195" s="9"/>
      <c r="P195" s="32"/>
      <c r="Q195" s="32"/>
      <c r="R195" s="32"/>
      <c r="S195" s="32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3"/>
      <c r="CD195" s="14"/>
      <c r="CE195" s="3"/>
    </row>
    <row r="196" spans="1:83" s="1" customFormat="1" ht="409.6" customHeight="1">
      <c r="A196" s="4"/>
      <c r="B196" s="24"/>
      <c r="C196" s="25"/>
      <c r="D196" s="25"/>
      <c r="F196" s="24"/>
      <c r="G196" s="24"/>
      <c r="H196" s="24"/>
      <c r="I196" s="24"/>
      <c r="J196" s="24"/>
      <c r="K196" s="24"/>
      <c r="L196" s="24"/>
      <c r="M196" s="24"/>
      <c r="N196" s="26"/>
      <c r="O196" s="24"/>
      <c r="P196" s="26"/>
      <c r="Q196" s="26"/>
      <c r="R196" s="26"/>
      <c r="S196" s="26"/>
      <c r="T196" s="2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3"/>
      <c r="CD196" s="14"/>
      <c r="CE196" s="3"/>
    </row>
    <row r="197" spans="1:83" s="1" customFormat="1" ht="409.6" customHeight="1">
      <c r="A197" s="4"/>
      <c r="B197" s="24"/>
      <c r="C197" s="25"/>
      <c r="D197" s="25"/>
      <c r="F197" s="24"/>
      <c r="G197" s="24"/>
      <c r="H197" s="24"/>
      <c r="I197" s="24"/>
      <c r="J197" s="24"/>
      <c r="K197" s="24"/>
      <c r="M197" s="14"/>
      <c r="N197" s="9"/>
      <c r="O197" s="9"/>
      <c r="P197" s="32"/>
      <c r="Q197" s="32"/>
      <c r="R197" s="32"/>
      <c r="S197" s="32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3"/>
      <c r="CD197" s="14"/>
      <c r="CE197" s="3"/>
    </row>
    <row r="198" spans="1:83" s="1" customFormat="1" ht="409.6" customHeight="1">
      <c r="A198" s="4"/>
      <c r="B198" s="24"/>
      <c r="C198" s="25"/>
      <c r="D198" s="25"/>
      <c r="F198" s="24"/>
      <c r="G198" s="24"/>
      <c r="H198" s="24"/>
      <c r="I198" s="24"/>
      <c r="J198" s="24"/>
      <c r="K198" s="24"/>
      <c r="L198" s="24"/>
      <c r="M198" s="24"/>
      <c r="N198" s="26"/>
      <c r="O198" s="24"/>
      <c r="P198" s="26"/>
      <c r="Q198" s="26"/>
      <c r="R198" s="26"/>
      <c r="S198" s="26"/>
      <c r="T198" s="2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3"/>
      <c r="CD198" s="14"/>
      <c r="CE198" s="3"/>
    </row>
    <row r="199" spans="1:83" s="1" customFormat="1" ht="409.6" customHeight="1">
      <c r="A199" s="4"/>
      <c r="B199" s="24"/>
      <c r="C199" s="25"/>
      <c r="D199" s="25"/>
      <c r="F199" s="24"/>
      <c r="G199" s="24"/>
      <c r="H199" s="24"/>
      <c r="I199" s="24"/>
      <c r="J199" s="24"/>
      <c r="K199" s="24"/>
      <c r="M199" s="14"/>
      <c r="N199" s="9"/>
      <c r="O199" s="9"/>
      <c r="P199" s="9"/>
      <c r="Q199" s="9"/>
      <c r="R199" s="9"/>
      <c r="S199" s="9"/>
      <c r="T199" s="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3"/>
      <c r="CD199" s="14"/>
      <c r="CE199" s="3"/>
    </row>
    <row r="200" spans="1:83" s="1" customFormat="1" ht="201.75" customHeight="1">
      <c r="A200" s="4"/>
      <c r="B200" s="24"/>
      <c r="C200" s="25"/>
      <c r="D200" s="25"/>
      <c r="F200" s="24"/>
      <c r="G200" s="24"/>
      <c r="H200" s="24"/>
      <c r="I200" s="24"/>
      <c r="J200" s="24"/>
      <c r="K200" s="24"/>
      <c r="L200" s="27"/>
      <c r="M200" s="24"/>
      <c r="N200" s="26"/>
      <c r="O200" s="24"/>
      <c r="P200" s="26"/>
      <c r="Q200" s="26"/>
      <c r="R200" s="26"/>
      <c r="S200" s="26"/>
      <c r="T200" s="2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26"/>
      <c r="AH200" s="14"/>
      <c r="AI200" s="14"/>
      <c r="AJ200" s="14"/>
      <c r="AK200" s="14"/>
      <c r="AL200" s="14"/>
      <c r="AM200" s="14"/>
      <c r="AN200" s="14"/>
      <c r="AO200" s="14"/>
      <c r="AP200" s="26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26"/>
      <c r="BB200" s="14"/>
      <c r="BC200" s="26"/>
      <c r="BD200" s="14"/>
      <c r="BE200" s="14"/>
      <c r="BF200" s="14"/>
      <c r="BG200" s="14"/>
      <c r="BH200" s="14"/>
      <c r="BI200" s="14"/>
      <c r="BJ200" s="14"/>
      <c r="BK200" s="14"/>
      <c r="BL200" s="26"/>
      <c r="BM200" s="14"/>
      <c r="BN200" s="14"/>
      <c r="BO200" s="26"/>
      <c r="BP200" s="14"/>
      <c r="BQ200" s="14"/>
      <c r="BR200" s="14"/>
      <c r="BS200" s="14"/>
      <c r="BT200" s="14"/>
      <c r="BU200" s="26"/>
      <c r="BV200" s="14"/>
      <c r="BW200" s="14"/>
      <c r="BX200" s="26"/>
      <c r="BY200" s="14"/>
      <c r="BZ200" s="14"/>
      <c r="CA200" s="14"/>
      <c r="CB200" s="26"/>
      <c r="CC200" s="3"/>
      <c r="CD200" s="14"/>
      <c r="CE200" s="3"/>
    </row>
    <row r="201" spans="1:83" s="1" customFormat="1" ht="304.5" customHeight="1">
      <c r="A201" s="4"/>
      <c r="B201" s="24"/>
      <c r="C201" s="25"/>
      <c r="D201" s="25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3"/>
      <c r="CD201" s="14"/>
      <c r="CE201" s="3"/>
    </row>
    <row r="202" spans="1:83" s="1" customFormat="1" ht="288" customHeight="1">
      <c r="A202" s="4"/>
      <c r="B202" s="24"/>
      <c r="C202" s="25"/>
      <c r="D202" s="25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3"/>
      <c r="CD202" s="14"/>
      <c r="CE202" s="3"/>
    </row>
    <row r="203" spans="1:83" s="1" customFormat="1" ht="274.5" customHeight="1">
      <c r="A203" s="4"/>
      <c r="B203" s="24"/>
      <c r="C203" s="25"/>
      <c r="D203" s="25"/>
      <c r="F203" s="24"/>
      <c r="G203" s="24"/>
      <c r="H203" s="24"/>
      <c r="I203" s="24"/>
      <c r="J203" s="24"/>
      <c r="K203" s="24"/>
      <c r="L203" s="24"/>
      <c r="M203" s="24"/>
      <c r="N203" s="26"/>
      <c r="O203" s="24"/>
      <c r="P203" s="26"/>
      <c r="Q203" s="26"/>
      <c r="R203" s="26"/>
      <c r="S203" s="26"/>
      <c r="T203" s="2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9"/>
      <c r="AH203" s="14"/>
      <c r="AI203" s="14"/>
      <c r="AJ203" s="14"/>
      <c r="AK203" s="14"/>
      <c r="AL203" s="14"/>
      <c r="AM203" s="14"/>
      <c r="AN203" s="14"/>
      <c r="AO203" s="14"/>
      <c r="AP203" s="9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9"/>
      <c r="CC203" s="3"/>
      <c r="CD203" s="14"/>
      <c r="CE203" s="3"/>
    </row>
    <row r="204" spans="1:83" s="1" customFormat="1" ht="274.5" customHeight="1">
      <c r="A204" s="4"/>
      <c r="B204" s="24"/>
      <c r="C204" s="25"/>
      <c r="D204" s="25"/>
      <c r="F204" s="24"/>
      <c r="G204" s="24"/>
      <c r="H204" s="24"/>
      <c r="I204" s="24"/>
      <c r="J204" s="24"/>
      <c r="K204" s="24"/>
      <c r="M204" s="14"/>
      <c r="N204" s="24"/>
      <c r="O204" s="24"/>
      <c r="P204" s="9"/>
      <c r="Q204" s="9"/>
      <c r="R204" s="9"/>
      <c r="S204" s="9"/>
      <c r="T204" s="2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3"/>
      <c r="CD204" s="14"/>
      <c r="CE204" s="3"/>
    </row>
    <row r="205" spans="1:83" s="1" customFormat="1" ht="274.5" customHeight="1">
      <c r="A205" s="4"/>
      <c r="B205" s="24"/>
      <c r="C205" s="25"/>
      <c r="D205" s="25"/>
      <c r="F205" s="24"/>
      <c r="G205" s="24"/>
      <c r="H205" s="24"/>
      <c r="I205" s="24"/>
      <c r="J205" s="24"/>
      <c r="K205" s="24"/>
      <c r="M205" s="24"/>
      <c r="N205" s="26"/>
      <c r="O205" s="26"/>
      <c r="P205" s="26"/>
      <c r="Q205" s="26"/>
      <c r="R205" s="26"/>
      <c r="S205" s="26"/>
      <c r="T205" s="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3"/>
      <c r="CD205" s="14"/>
      <c r="CE205" s="3"/>
    </row>
    <row r="206" spans="1:83" s="1" customFormat="1" ht="300" customHeight="1">
      <c r="A206" s="4"/>
      <c r="B206" s="24"/>
      <c r="C206" s="25"/>
      <c r="D206" s="25"/>
      <c r="F206" s="24"/>
      <c r="G206" s="24"/>
      <c r="H206" s="24"/>
      <c r="I206" s="24"/>
      <c r="J206" s="24"/>
      <c r="K206" s="24"/>
      <c r="L206" s="24"/>
      <c r="M206" s="24"/>
      <c r="N206" s="26"/>
      <c r="O206" s="24"/>
      <c r="P206" s="26"/>
      <c r="Q206" s="26"/>
      <c r="R206" s="26"/>
      <c r="S206" s="26"/>
      <c r="T206" s="2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3"/>
      <c r="CD206" s="14"/>
      <c r="CE206" s="3"/>
    </row>
    <row r="207" spans="1:83" s="1" customFormat="1" ht="300" customHeight="1">
      <c r="A207" s="4"/>
      <c r="B207" s="24"/>
      <c r="C207" s="25"/>
      <c r="D207" s="25"/>
      <c r="F207" s="24"/>
      <c r="G207" s="24"/>
      <c r="H207" s="24"/>
      <c r="I207" s="24"/>
      <c r="J207" s="24"/>
      <c r="K207" s="24"/>
      <c r="M207" s="14"/>
      <c r="N207" s="9"/>
      <c r="O207" s="9"/>
      <c r="P207" s="9"/>
      <c r="Q207" s="9"/>
      <c r="R207" s="9"/>
      <c r="S207" s="9"/>
      <c r="T207" s="2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3"/>
      <c r="CD207" s="14"/>
      <c r="CE207" s="3"/>
    </row>
    <row r="208" spans="1:83" s="1" customFormat="1" ht="300" customHeight="1">
      <c r="A208" s="4"/>
      <c r="B208" s="24"/>
      <c r="C208" s="25"/>
      <c r="D208" s="25"/>
      <c r="F208" s="24"/>
      <c r="G208" s="24"/>
      <c r="H208" s="24"/>
      <c r="I208" s="24"/>
      <c r="J208" s="24"/>
      <c r="K208" s="24"/>
      <c r="M208" s="24"/>
      <c r="N208" s="9"/>
      <c r="O208" s="9"/>
      <c r="P208" s="9"/>
      <c r="Q208" s="9"/>
      <c r="R208" s="9"/>
      <c r="S208" s="9"/>
      <c r="T208" s="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3"/>
      <c r="CD208" s="14"/>
      <c r="CE208" s="3"/>
    </row>
    <row r="209" spans="1:83" s="1" customFormat="1" ht="167.25" customHeight="1">
      <c r="A209" s="4"/>
      <c r="B209" s="24"/>
      <c r="C209" s="25"/>
      <c r="D209" s="25"/>
      <c r="F209" s="24"/>
      <c r="G209" s="24"/>
      <c r="H209" s="24"/>
      <c r="I209" s="24"/>
      <c r="J209" s="24"/>
      <c r="K209" s="24"/>
      <c r="L209" s="20"/>
      <c r="M209" s="24"/>
      <c r="N209" s="9"/>
      <c r="O209" s="9"/>
      <c r="P209" s="9"/>
      <c r="Q209" s="9"/>
      <c r="R209" s="9"/>
      <c r="S209" s="9"/>
      <c r="T209" s="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9"/>
      <c r="AH209" s="14"/>
      <c r="AI209" s="14"/>
      <c r="AJ209" s="14"/>
      <c r="AK209" s="14"/>
      <c r="AL209" s="14"/>
      <c r="AM209" s="14"/>
      <c r="AN209" s="14"/>
      <c r="AO209" s="14"/>
      <c r="AP209" s="9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9"/>
      <c r="BP209" s="14"/>
      <c r="BQ209" s="14"/>
      <c r="BR209" s="14"/>
      <c r="BS209" s="14"/>
      <c r="BT209" s="14"/>
      <c r="BU209" s="9"/>
      <c r="BV209" s="14"/>
      <c r="BW209" s="14"/>
      <c r="BX209" s="9"/>
      <c r="BY209" s="14"/>
      <c r="BZ209" s="14"/>
      <c r="CA209" s="14"/>
      <c r="CB209" s="9"/>
      <c r="CC209" s="3"/>
      <c r="CD209" s="14"/>
      <c r="CE209" s="3"/>
    </row>
    <row r="210" spans="1:83" s="1" customFormat="1" ht="147" customHeight="1">
      <c r="A210" s="4"/>
      <c r="B210" s="24"/>
      <c r="C210" s="25"/>
      <c r="D210" s="25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3"/>
      <c r="CD210" s="14"/>
      <c r="CE210" s="3"/>
    </row>
    <row r="211" spans="1:83" s="1" customFormat="1" ht="147" customHeight="1">
      <c r="A211" s="4"/>
      <c r="B211" s="24"/>
      <c r="C211" s="25"/>
      <c r="D211" s="25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3"/>
      <c r="CD211" s="14"/>
      <c r="CE211" s="3"/>
    </row>
    <row r="212" spans="1:83" s="33" customFormat="1" ht="288" customHeight="1">
      <c r="A212" s="4"/>
      <c r="B212" s="24"/>
      <c r="C212" s="25"/>
      <c r="D212" s="25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4"/>
      <c r="CD212" s="18"/>
      <c r="CE212" s="4"/>
    </row>
    <row r="213" spans="1:83" s="1" customFormat="1" ht="257.25" customHeight="1">
      <c r="A213" s="4"/>
      <c r="B213" s="24"/>
      <c r="C213" s="25"/>
      <c r="D213" s="25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3"/>
      <c r="CD213" s="14"/>
      <c r="CE213" s="3"/>
    </row>
    <row r="214" spans="1:83" s="1" customFormat="1" ht="184.5" customHeight="1">
      <c r="A214" s="4"/>
      <c r="B214" s="24"/>
      <c r="C214" s="25"/>
      <c r="D214" s="25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3"/>
      <c r="CD214" s="14"/>
      <c r="CE214" s="3"/>
    </row>
    <row r="215" spans="1:83" s="1" customFormat="1" ht="347.25" customHeight="1">
      <c r="A215" s="4"/>
      <c r="B215" s="24"/>
      <c r="C215" s="25"/>
      <c r="D215" s="25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3"/>
      <c r="CD215" s="14"/>
      <c r="CE215" s="3"/>
    </row>
    <row r="216" spans="1:83" s="1" customFormat="1" ht="227.25" customHeight="1">
      <c r="A216" s="4"/>
      <c r="B216" s="24"/>
      <c r="C216" s="25"/>
      <c r="D216" s="25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3"/>
      <c r="CD216" s="14"/>
      <c r="CE216" s="3"/>
    </row>
    <row r="217" spans="1:83" s="1" customFormat="1" ht="408.75" customHeight="1">
      <c r="A217" s="4"/>
      <c r="B217" s="24"/>
      <c r="C217" s="25"/>
      <c r="D217" s="25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3"/>
      <c r="CD217" s="14"/>
      <c r="CE217" s="3"/>
    </row>
    <row r="218" spans="1:83" s="1" customFormat="1" ht="274.5" customHeight="1">
      <c r="A218" s="4"/>
      <c r="B218" s="24"/>
      <c r="C218" s="25"/>
      <c r="D218" s="25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3"/>
      <c r="CD218" s="14"/>
      <c r="CE218" s="3"/>
    </row>
    <row r="219" spans="1:83" s="1" customFormat="1" ht="312.75" customHeight="1">
      <c r="A219" s="4"/>
      <c r="B219" s="24"/>
      <c r="C219" s="25"/>
      <c r="D219" s="25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3"/>
      <c r="CD219" s="14"/>
      <c r="CE219" s="3"/>
    </row>
    <row r="220" spans="1:83" s="1" customFormat="1" ht="287.25" customHeight="1">
      <c r="A220" s="4"/>
      <c r="B220" s="24"/>
      <c r="C220" s="25"/>
      <c r="D220" s="25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3"/>
      <c r="CD220" s="14"/>
      <c r="CE220" s="3"/>
    </row>
    <row r="221" spans="1:83" s="1" customFormat="1" ht="197.25" customHeight="1">
      <c r="A221" s="4"/>
      <c r="B221" s="24"/>
      <c r="C221" s="25"/>
      <c r="D221" s="25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3"/>
      <c r="CD221" s="14"/>
      <c r="CE221" s="3"/>
    </row>
    <row r="222" spans="1:83" s="1" customFormat="1" ht="327" customHeight="1">
      <c r="A222" s="4"/>
      <c r="B222" s="24"/>
      <c r="C222" s="25"/>
      <c r="D222" s="25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3"/>
      <c r="CD222" s="14"/>
      <c r="CE222" s="3"/>
    </row>
    <row r="223" spans="1:83" s="1" customFormat="1" ht="319.5" customHeight="1">
      <c r="A223" s="4"/>
      <c r="B223" s="24"/>
      <c r="C223" s="25"/>
      <c r="D223" s="25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3"/>
      <c r="CD223" s="14"/>
      <c r="CE223" s="3"/>
    </row>
    <row r="224" spans="1:83" s="1" customFormat="1" ht="287.25" customHeight="1">
      <c r="A224" s="4"/>
      <c r="B224" s="24"/>
      <c r="C224" s="25"/>
      <c r="D224" s="25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3"/>
      <c r="CD224" s="14"/>
      <c r="CE224" s="3"/>
    </row>
    <row r="225" spans="1:83" s="1" customFormat="1" ht="366.75" customHeight="1">
      <c r="A225" s="4"/>
      <c r="B225" s="24"/>
      <c r="C225" s="25"/>
      <c r="D225" s="25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3"/>
      <c r="CD225" s="14"/>
      <c r="CE225" s="3"/>
    </row>
    <row r="226" spans="1:83" s="1" customFormat="1" ht="388.5" customHeight="1">
      <c r="A226" s="4"/>
      <c r="B226" s="24"/>
      <c r="C226" s="25"/>
      <c r="D226" s="25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3"/>
      <c r="CD226" s="14"/>
      <c r="CE226" s="3"/>
    </row>
    <row r="227" spans="1:83" s="1" customFormat="1" ht="342.75" customHeight="1">
      <c r="A227" s="4"/>
      <c r="B227" s="24"/>
      <c r="C227" s="25"/>
      <c r="D227" s="25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3"/>
      <c r="CD227" s="14"/>
      <c r="CE227" s="3"/>
    </row>
    <row r="228" spans="1:83" s="1" customFormat="1" ht="147" customHeight="1">
      <c r="A228" s="4"/>
      <c r="B228" s="24"/>
      <c r="C228" s="25"/>
      <c r="D228" s="25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3"/>
      <c r="CD228" s="14"/>
      <c r="CE228" s="3"/>
    </row>
    <row r="229" spans="1:83" s="1" customFormat="1" ht="147" customHeight="1">
      <c r="A229" s="4"/>
      <c r="B229" s="24"/>
      <c r="C229" s="25"/>
      <c r="D229" s="25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3"/>
      <c r="CD229" s="14"/>
      <c r="CE229" s="3"/>
    </row>
    <row r="230" spans="1:83" s="1" customFormat="1" ht="234.75" customHeight="1">
      <c r="A230" s="4"/>
      <c r="B230" s="24"/>
      <c r="C230" s="25"/>
      <c r="D230" s="25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3"/>
      <c r="CD230" s="14"/>
      <c r="CE230" s="3"/>
    </row>
    <row r="231" spans="1:83" s="1" customFormat="1" ht="295.5" customHeight="1">
      <c r="A231" s="4"/>
      <c r="B231" s="24"/>
      <c r="C231" s="25"/>
      <c r="D231" s="25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3"/>
      <c r="CD231" s="14"/>
      <c r="CE231" s="3"/>
    </row>
    <row r="232" spans="1:83" s="1" customFormat="1" ht="147" customHeight="1">
      <c r="A232" s="4"/>
      <c r="B232" s="24"/>
      <c r="C232" s="25"/>
      <c r="D232" s="25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3"/>
      <c r="CD232" s="14"/>
      <c r="CE232" s="3"/>
    </row>
    <row r="233" spans="1:83" s="1" customFormat="1" ht="147" customHeight="1">
      <c r="A233" s="4"/>
      <c r="B233" s="24"/>
      <c r="C233" s="25"/>
      <c r="D233" s="25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3"/>
      <c r="CD233" s="14"/>
      <c r="CE233" s="3"/>
    </row>
    <row r="234" spans="1:83" s="1" customFormat="1" ht="228" customHeight="1">
      <c r="A234" s="4"/>
      <c r="B234" s="24"/>
      <c r="C234" s="25"/>
      <c r="D234" s="25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3"/>
      <c r="CD234" s="14"/>
      <c r="CE234" s="3"/>
    </row>
    <row r="235" spans="1:83" s="1" customFormat="1" ht="357" customHeight="1">
      <c r="A235" s="4"/>
      <c r="B235" s="24"/>
      <c r="C235" s="25"/>
      <c r="D235" s="25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3"/>
      <c r="CD235" s="14"/>
      <c r="CE235" s="3"/>
    </row>
    <row r="236" spans="1:83" s="1" customFormat="1" ht="294.75" customHeight="1">
      <c r="A236" s="4"/>
      <c r="B236" s="24"/>
      <c r="C236" s="25"/>
      <c r="D236" s="25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3"/>
      <c r="CD236" s="14"/>
      <c r="CE236" s="3"/>
    </row>
    <row r="237" spans="1:83" s="1" customFormat="1" ht="346.5" customHeight="1">
      <c r="A237" s="4"/>
      <c r="B237" s="24"/>
      <c r="C237" s="25"/>
      <c r="D237" s="25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3"/>
      <c r="CD237" s="14"/>
      <c r="CE237" s="3"/>
    </row>
    <row r="238" spans="1:83" s="1" customFormat="1" ht="297" customHeight="1">
      <c r="A238" s="4"/>
      <c r="B238" s="24"/>
      <c r="C238" s="25"/>
      <c r="D238" s="25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3"/>
      <c r="CD238" s="14"/>
      <c r="CE238" s="3"/>
    </row>
    <row r="239" spans="1:83" s="1" customFormat="1" ht="238.5" customHeight="1">
      <c r="A239" s="4"/>
      <c r="B239" s="24"/>
      <c r="C239" s="25"/>
      <c r="D239" s="25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3"/>
      <c r="CD239" s="14"/>
      <c r="CE239" s="3"/>
    </row>
    <row r="240" spans="1:83" s="1" customFormat="1" ht="258" customHeight="1">
      <c r="A240" s="4"/>
      <c r="B240" s="24"/>
      <c r="C240" s="25"/>
      <c r="D240" s="25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3"/>
      <c r="CD240" s="14"/>
      <c r="CE240" s="3"/>
    </row>
    <row r="241" spans="1:83" s="1" customFormat="1" ht="249.75" customHeight="1">
      <c r="A241" s="4"/>
      <c r="B241" s="24"/>
      <c r="C241" s="25"/>
      <c r="D241" s="25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3"/>
      <c r="CD241" s="14"/>
      <c r="CE241" s="3"/>
    </row>
    <row r="242" spans="1:83" s="1" customFormat="1" ht="258" customHeight="1">
      <c r="A242" s="4"/>
      <c r="B242" s="24"/>
      <c r="C242" s="25"/>
      <c r="D242" s="25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3"/>
      <c r="CD242" s="14"/>
      <c r="CE242" s="3"/>
    </row>
    <row r="243" spans="1:83" s="1" customFormat="1" ht="306.75" customHeight="1">
      <c r="A243" s="4"/>
      <c r="B243" s="24"/>
      <c r="C243" s="25"/>
      <c r="D243" s="25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3"/>
      <c r="CD243" s="14"/>
      <c r="CE243" s="3"/>
    </row>
    <row r="244" spans="1:83" s="1" customFormat="1" ht="147" customHeight="1">
      <c r="A244" s="4"/>
      <c r="B244" s="24"/>
      <c r="C244" s="25"/>
      <c r="D244" s="25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3"/>
      <c r="CD244" s="14"/>
      <c r="CE244" s="3"/>
    </row>
    <row r="245" spans="1:83" s="1" customFormat="1" ht="316.5" customHeight="1">
      <c r="A245" s="4"/>
      <c r="B245" s="24"/>
      <c r="C245" s="25"/>
      <c r="D245" s="25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3"/>
      <c r="CD245" s="14"/>
      <c r="CE245" s="3"/>
    </row>
    <row r="246" spans="1:83" s="1" customFormat="1" ht="351.75" customHeight="1">
      <c r="A246" s="4"/>
      <c r="B246" s="24"/>
      <c r="C246" s="25"/>
      <c r="D246" s="25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3"/>
      <c r="CD246" s="14"/>
      <c r="CE246" s="3"/>
    </row>
    <row r="247" spans="1:83" s="1" customFormat="1" ht="297" customHeight="1">
      <c r="A247" s="4"/>
      <c r="B247" s="24"/>
      <c r="C247" s="25"/>
      <c r="D247" s="25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3"/>
      <c r="CD247" s="14"/>
      <c r="CE247" s="3"/>
    </row>
    <row r="248" spans="1:83" s="1" customFormat="1" ht="224.25" customHeight="1">
      <c r="A248" s="4"/>
      <c r="B248" s="24"/>
      <c r="C248" s="25"/>
      <c r="D248" s="25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3"/>
      <c r="CD248" s="14"/>
      <c r="CE248" s="3"/>
    </row>
    <row r="249" spans="1:83" s="1" customFormat="1" ht="349.5" customHeight="1">
      <c r="A249" s="4"/>
      <c r="B249" s="24"/>
      <c r="C249" s="25"/>
      <c r="D249" s="25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3"/>
      <c r="CD249" s="14"/>
      <c r="CE249" s="3"/>
    </row>
    <row r="250" spans="1:83" s="1" customFormat="1" ht="339.75" customHeight="1">
      <c r="A250" s="4"/>
      <c r="B250" s="24"/>
      <c r="C250" s="25"/>
      <c r="D250" s="25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3"/>
      <c r="CD250" s="14"/>
      <c r="CE250" s="3"/>
    </row>
    <row r="251" spans="1:83" s="1" customFormat="1" ht="288.75" customHeight="1">
      <c r="A251" s="4"/>
      <c r="B251" s="24"/>
      <c r="C251" s="25"/>
      <c r="D251" s="25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3"/>
      <c r="CD251" s="14"/>
      <c r="CE251" s="3"/>
    </row>
    <row r="252" spans="1:83" s="1" customFormat="1" ht="184.5" customHeight="1">
      <c r="A252" s="4"/>
      <c r="B252" s="24"/>
      <c r="C252" s="25"/>
      <c r="D252" s="25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3"/>
      <c r="CD252" s="14"/>
      <c r="CE252" s="3"/>
    </row>
    <row r="253" spans="1:83" s="1" customFormat="1" ht="147" customHeight="1">
      <c r="A253" s="4"/>
      <c r="B253" s="24"/>
      <c r="C253" s="25"/>
      <c r="D253" s="25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3"/>
      <c r="CD253" s="14"/>
      <c r="CE253" s="3"/>
    </row>
    <row r="254" spans="1:83" s="1" customFormat="1" ht="209.25" customHeight="1">
      <c r="A254" s="4"/>
      <c r="B254" s="24"/>
      <c r="C254" s="25"/>
      <c r="D254" s="25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3"/>
      <c r="CD254" s="14"/>
      <c r="CE254" s="3"/>
    </row>
    <row r="255" spans="1:83" s="1" customFormat="1" ht="226.5" customHeight="1">
      <c r="A255" s="4"/>
      <c r="B255" s="24"/>
      <c r="C255" s="25"/>
      <c r="D255" s="25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3"/>
      <c r="CD255" s="14"/>
      <c r="CE255" s="3"/>
    </row>
    <row r="256" spans="1:83" s="1" customFormat="1" ht="147" customHeight="1">
      <c r="A256" s="4"/>
      <c r="B256" s="24"/>
      <c r="C256" s="25"/>
      <c r="D256" s="25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3"/>
      <c r="CD256" s="14"/>
      <c r="CE256" s="3"/>
    </row>
    <row r="257" spans="1:83" s="1" customFormat="1" ht="147" customHeight="1">
      <c r="A257" s="4"/>
      <c r="B257" s="24"/>
      <c r="C257" s="25"/>
      <c r="D257" s="25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3"/>
      <c r="CD257" s="14"/>
      <c r="CE257" s="3"/>
    </row>
    <row r="258" spans="1:83" s="1" customFormat="1" ht="299.25" customHeight="1">
      <c r="A258" s="4"/>
      <c r="B258" s="24"/>
      <c r="C258" s="25"/>
      <c r="D258" s="25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3"/>
      <c r="CD258" s="14"/>
      <c r="CE258" s="3"/>
    </row>
    <row r="259" spans="1:83" s="1" customFormat="1" ht="147" customHeight="1">
      <c r="A259" s="4"/>
      <c r="B259" s="24"/>
      <c r="C259" s="25"/>
      <c r="D259" s="25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3"/>
      <c r="CD259" s="14"/>
      <c r="CE259" s="3"/>
    </row>
    <row r="260" spans="1:83" s="1" customFormat="1" ht="209.25" customHeight="1">
      <c r="A260" s="4"/>
      <c r="B260" s="24"/>
      <c r="C260" s="25"/>
      <c r="D260" s="25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3"/>
      <c r="CD260" s="14"/>
      <c r="CE260" s="3"/>
    </row>
    <row r="261" spans="1:83" s="1" customFormat="1" ht="147" customHeight="1">
      <c r="A261" s="4"/>
      <c r="B261" s="24"/>
      <c r="C261" s="25"/>
      <c r="D261" s="25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3"/>
      <c r="CD261" s="14"/>
      <c r="CE261" s="3"/>
    </row>
    <row r="262" spans="1:83" s="1" customFormat="1" ht="147" customHeight="1">
      <c r="A262" s="4"/>
      <c r="B262" s="24"/>
      <c r="C262" s="25"/>
      <c r="D262" s="25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3"/>
      <c r="CD262" s="14"/>
      <c r="CE262" s="3"/>
    </row>
    <row r="263" spans="1:83" s="1" customFormat="1" ht="216.75" customHeight="1">
      <c r="A263" s="4"/>
      <c r="B263" s="24"/>
      <c r="C263" s="25"/>
      <c r="D263" s="25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3"/>
      <c r="CD263" s="14"/>
      <c r="CE263" s="3"/>
    </row>
    <row r="264" spans="1:83" s="1" customFormat="1" ht="264" customHeight="1">
      <c r="A264" s="4"/>
      <c r="B264" s="24"/>
      <c r="C264" s="25"/>
      <c r="D264" s="25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3"/>
      <c r="CD264" s="14"/>
      <c r="CE264" s="3"/>
    </row>
    <row r="265" spans="1:83" s="1" customFormat="1" ht="291.75" customHeight="1">
      <c r="A265" s="4"/>
      <c r="B265" s="24"/>
      <c r="C265" s="25"/>
      <c r="D265" s="25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3"/>
      <c r="CD265" s="14"/>
      <c r="CE265" s="3"/>
    </row>
    <row r="266" spans="1:83" s="1" customFormat="1" ht="194.25" customHeight="1">
      <c r="A266" s="4"/>
      <c r="B266" s="24"/>
      <c r="C266" s="25"/>
      <c r="D266" s="25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3"/>
      <c r="CD266" s="14"/>
      <c r="CE266" s="3"/>
    </row>
    <row r="267" spans="1:83" s="1" customFormat="1" ht="244.5" customHeight="1">
      <c r="A267" s="4"/>
      <c r="B267" s="24"/>
      <c r="C267" s="25"/>
      <c r="D267" s="25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3"/>
      <c r="CD267" s="14"/>
      <c r="CE267" s="3"/>
    </row>
    <row r="268" spans="1:83" s="1" customFormat="1" ht="147" customHeight="1">
      <c r="A268" s="4"/>
      <c r="B268" s="24"/>
      <c r="C268" s="25"/>
      <c r="D268" s="25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3"/>
      <c r="CD268" s="14"/>
      <c r="CE268" s="3"/>
    </row>
    <row r="269" spans="1:83" s="1" customFormat="1" ht="317.25" customHeight="1">
      <c r="A269" s="4"/>
      <c r="B269" s="24"/>
      <c r="C269" s="25"/>
      <c r="D269" s="25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3"/>
      <c r="CD269" s="14"/>
      <c r="CE269" s="3"/>
    </row>
    <row r="270" spans="1:83" s="1" customFormat="1" ht="204.75" customHeight="1">
      <c r="A270" s="4"/>
      <c r="B270" s="24"/>
      <c r="C270" s="25"/>
      <c r="D270" s="25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3"/>
      <c r="CD270" s="14"/>
      <c r="CE270" s="3"/>
    </row>
    <row r="271" spans="1:83" s="1" customFormat="1" ht="332.25" customHeight="1">
      <c r="A271" s="4"/>
      <c r="B271" s="24"/>
      <c r="C271" s="25"/>
      <c r="D271" s="25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3"/>
      <c r="CD271" s="14"/>
      <c r="CE271" s="3"/>
    </row>
    <row r="272" spans="1:83" s="1" customFormat="1" ht="392.25" customHeight="1">
      <c r="A272" s="4"/>
      <c r="B272" s="24"/>
      <c r="C272" s="25"/>
      <c r="D272" s="25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3"/>
      <c r="CD272" s="14"/>
      <c r="CE272" s="3"/>
    </row>
    <row r="273" spans="1:83" s="1" customFormat="1" ht="147" customHeight="1">
      <c r="A273" s="4"/>
      <c r="B273" s="24"/>
      <c r="C273" s="25"/>
      <c r="D273" s="25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3"/>
      <c r="CD273" s="14"/>
      <c r="CE273" s="3"/>
    </row>
    <row r="274" spans="1:83" s="1" customFormat="1" ht="357" customHeight="1">
      <c r="A274" s="4"/>
      <c r="B274" s="24"/>
      <c r="C274" s="25"/>
      <c r="D274" s="25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3"/>
      <c r="CD274" s="14"/>
      <c r="CE274" s="3"/>
    </row>
    <row r="275" spans="1:83" s="1" customFormat="1" ht="147" customHeight="1">
      <c r="A275" s="4"/>
      <c r="B275" s="24"/>
      <c r="C275" s="25"/>
      <c r="D275" s="25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3"/>
      <c r="CD275" s="14"/>
      <c r="CE275" s="3"/>
    </row>
    <row r="276" spans="1:83" s="1" customFormat="1" ht="222" customHeight="1">
      <c r="A276" s="4"/>
      <c r="B276" s="24"/>
      <c r="C276" s="25"/>
      <c r="D276" s="25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3"/>
      <c r="CD276" s="14"/>
      <c r="CE276" s="3"/>
    </row>
    <row r="277" spans="1:83" s="1" customFormat="1" ht="147" customHeight="1">
      <c r="A277" s="4"/>
      <c r="B277" s="24"/>
      <c r="C277" s="25"/>
      <c r="D277" s="25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3"/>
      <c r="CD277" s="14"/>
      <c r="CE277" s="3"/>
    </row>
    <row r="278" spans="1:83" s="1" customFormat="1" ht="147" customHeight="1">
      <c r="A278" s="4"/>
      <c r="B278" s="24"/>
      <c r="C278" s="25"/>
      <c r="D278" s="25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3"/>
      <c r="CD278" s="14"/>
      <c r="CE278" s="3"/>
    </row>
    <row r="279" spans="1:83" s="1" customFormat="1" ht="147" customHeight="1">
      <c r="A279" s="4"/>
      <c r="B279" s="24"/>
      <c r="C279" s="25"/>
      <c r="D279" s="25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3"/>
      <c r="CD279" s="14"/>
      <c r="CE279" s="3"/>
    </row>
    <row r="280" spans="1:83" s="1" customFormat="1" ht="147" customHeight="1">
      <c r="A280" s="4"/>
      <c r="B280" s="24"/>
      <c r="C280" s="25"/>
      <c r="D280" s="25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3"/>
      <c r="CD280" s="14"/>
      <c r="CE280" s="3"/>
    </row>
  </sheetData>
  <autoFilter ref="A2:CD272"/>
  <mergeCells count="5">
    <mergeCell ref="AE83:AE84"/>
    <mergeCell ref="AN83:AN84"/>
    <mergeCell ref="BM139:BM142"/>
    <mergeCell ref="I3:I8"/>
    <mergeCell ref="J3:J8"/>
  </mergeCells>
  <pageMargins left="0" right="0.19685039370078741" top="0" bottom="0" header="0" footer="0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Лот_№_82_Не_льготники-3</vt:lpstr>
      <vt:lpstr>'Лот_№_82_Не_льготники-3'!Заголовки_для_печати</vt:lpstr>
      <vt:lpstr>'Лот_№_82_Не_льготники-3'!Область_печати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2016-08-22T07:09:22Z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физ объемы_от 01.12.15.xlsx</vt:lpwstr>
  </property>
</Properties>
</file>