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023 Свод." sheetId="2" r:id="rId1"/>
    <sheet name="Лист1" sheetId="1" r:id="rId2"/>
  </sheets>
  <externalReferences>
    <externalReference r:id="rId3"/>
  </externalReferences>
  <definedNames>
    <definedName name="Б_ОЗП">INDEX(INDIRECT(INDIRECT("RC1",0)),1,41)</definedName>
    <definedName name="Б_СМ">INDEX(INDIRECT(INDIRECT("RC1",0)),1,38)</definedName>
    <definedName name="Б_ЭМиМ">INDEX(INDIRECT(INDIRECT("RC1",0)),1,39)</definedName>
    <definedName name="ИНДЕКС_ЗПМ">IF(INDEX(INDIRECT(INDIRECT("RC1",0)),1,71)&lt;&gt;1," ЗПМ: " &amp; INDEX(INDIRECT(INDIRECT("RC1",0)),1,71),"")</definedName>
    <definedName name="ИНДЕКС_ОЗП">IF(INDEX(INDIRECT(INDIRECT("RC1",0)),1,53)&lt;&gt;1," ОЗП: " &amp; INDEX(INDIRECT(INDIRECT("RC1",0)),1,53),"")</definedName>
    <definedName name="ИНДЕКС_СТМАТ">IF(INDEX(INDIRECT(INDIRECT("RC1",0)),1,55)&lt;&gt;1," СтМат: " &amp; INDEX(INDIRECT(INDIRECT("RC1",0)),1,55),"")</definedName>
    <definedName name="ИНДЕКС_ЭММ">IF(INDEX(INDIRECT(INDIRECT("RC1",0)),1,54)&lt;&gt;1," ЭММ: " &amp; INDEX(INDIRECT(INDIRECT("RC1",0)),1,54),"")</definedName>
    <definedName name="ИНДЕКСЫ">IF((ИНДЕКС_СТМАТ &amp; ИНДЕКС_ОЗП &amp; ИНДЕКС_ЗПМ &amp; ИНДЕКС_ЭММ)&lt;&gt;""," Индексы перевода в текущие цены " &amp; ИНДЕКС_СТМАТ &amp; ИНДЕКС_ОЗП &amp; ИНДЕКС_ЗПМ &amp; ИНДЕКС_ЭММ,"")</definedName>
    <definedName name="НАИМЕНОВАНИЕ">INDEX(INDIRECT(INDIRECT("RC1",0)),1,7)</definedName>
    <definedName name="_xlnm.Print_Area" localSheetId="0">'2023 Свод.'!$A$1:$J$70</definedName>
    <definedName name="ОБОСНОВАНИЕ">IF(INDEX(INDIRECT(INDIRECT("RC1",0)),1,62)&lt;&gt;"",INDEX(INDIRECT(INDIRECT("RC1",0)),1,62),INDEX(INDIRECT(INDIRECT("RC1",0)),1,6))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2" l="1"/>
  <c r="I53" i="2"/>
  <c r="J52" i="2"/>
  <c r="G52" i="2"/>
  <c r="E52" i="2"/>
  <c r="I51" i="2"/>
  <c r="H51" i="2"/>
  <c r="G51" i="2"/>
  <c r="I50" i="2"/>
  <c r="H50" i="2"/>
  <c r="G50" i="2"/>
  <c r="I49" i="2"/>
  <c r="J48" i="2"/>
  <c r="G48" i="2"/>
  <c r="E48" i="2"/>
  <c r="I47" i="2"/>
  <c r="H47" i="2"/>
  <c r="G47" i="2"/>
  <c r="I46" i="2"/>
  <c r="J45" i="2"/>
  <c r="G45" i="2"/>
  <c r="E45" i="2"/>
  <c r="I44" i="2"/>
  <c r="H44" i="2"/>
  <c r="G44" i="2"/>
  <c r="I43" i="2"/>
  <c r="H43" i="2"/>
  <c r="G43" i="2"/>
  <c r="I40" i="2"/>
  <c r="J39" i="2"/>
  <c r="G39" i="2"/>
  <c r="E39" i="2"/>
  <c r="I33" i="2"/>
  <c r="H33" i="2"/>
  <c r="G33" i="2"/>
  <c r="I32" i="2"/>
  <c r="H32" i="2"/>
  <c r="G32" i="2"/>
  <c r="I31" i="2"/>
  <c r="H31" i="2"/>
  <c r="G31" i="2"/>
  <c r="I30" i="2"/>
  <c r="H30" i="2"/>
  <c r="G30" i="2"/>
  <c r="I29" i="2"/>
  <c r="H29" i="2"/>
  <c r="G29" i="2"/>
  <c r="I28" i="2"/>
  <c r="H28" i="2"/>
  <c r="G28" i="2"/>
  <c r="I27" i="2"/>
  <c r="G26" i="2"/>
  <c r="I25" i="2"/>
  <c r="H25" i="2"/>
  <c r="G25" i="2"/>
  <c r="I24" i="2"/>
  <c r="H24" i="2"/>
  <c r="G24" i="2"/>
  <c r="I23" i="2"/>
  <c r="H23" i="2"/>
  <c r="G23" i="2"/>
  <c r="I22" i="2"/>
  <c r="H22" i="2"/>
  <c r="G22" i="2"/>
  <c r="I21" i="2"/>
  <c r="H21" i="2"/>
  <c r="I20" i="2"/>
  <c r="H20" i="2"/>
  <c r="I19" i="2"/>
  <c r="H19" i="2"/>
  <c r="B19" i="2"/>
  <c r="G19" i="2" s="1"/>
  <c r="I18" i="2"/>
  <c r="H18" i="2"/>
  <c r="G18" i="2"/>
  <c r="J17" i="2"/>
  <c r="J26" i="2" s="1"/>
  <c r="G17" i="2"/>
  <c r="E17" i="2"/>
  <c r="E26" i="2" s="1"/>
  <c r="E53" i="2" s="1"/>
  <c r="D17" i="2"/>
  <c r="I17" i="2" s="1"/>
  <c r="C17" i="2"/>
  <c r="H17" i="2" s="1"/>
  <c r="I16" i="2"/>
  <c r="I13" i="2"/>
  <c r="I12" i="2"/>
  <c r="I11" i="2"/>
  <c r="J53" i="2" l="1"/>
  <c r="L55" i="2" s="1"/>
  <c r="E55" i="2" s="1"/>
  <c r="E56" i="2" s="1"/>
  <c r="E58" i="2" s="1"/>
  <c r="B20" i="2"/>
  <c r="E54" i="2" l="1"/>
  <c r="E59" i="2"/>
  <c r="E60" i="2" s="1"/>
  <c r="B21" i="2"/>
  <c r="G21" i="2" s="1"/>
  <c r="G20" i="2"/>
</calcChain>
</file>

<file path=xl/comments1.xml><?xml version="1.0" encoding="utf-8"?>
<comments xmlns="http://schemas.openxmlformats.org/spreadsheetml/2006/main">
  <authors>
    <author>Автор</author>
  </authors>
  <commentList>
    <comment ref="E57" authorId="0" shapeId="0">
      <text>
        <r>
          <rPr>
            <b/>
            <sz val="8"/>
            <color indexed="81"/>
            <rFont val="Tahoma"/>
            <family val="2"/>
            <charset val="204"/>
          </rPr>
          <t>до 3%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<sst xmlns="http://schemas.openxmlformats.org/spreadsheetml/2006/main" count="49" uniqueCount="44">
  <si>
    <t xml:space="preserve">для нужд филиала ПАО "Россети Центр и Приволжье" - "Рязаньэнерго" </t>
  </si>
  <si>
    <t>на 2023г.</t>
  </si>
  <si>
    <t>№ п/п</t>
  </si>
  <si>
    <t>№ сметы</t>
  </si>
  <si>
    <t>Наименование локальной сметы</t>
  </si>
  <si>
    <t>Сметная стоимость, в руб. (без  НДС)</t>
  </si>
  <si>
    <t>Сасовский участок СЛЭП УВС</t>
  </si>
  <si>
    <t>Итого по Сасовскому УСЛЭП</t>
  </si>
  <si>
    <t>Сасовский УСЛЭП</t>
  </si>
  <si>
    <t>Скопинский УСЛЭП</t>
  </si>
  <si>
    <t>Итого по Скопинскому УСЛЭП</t>
  </si>
  <si>
    <t>Сасовский ПУ СП</t>
  </si>
  <si>
    <t>Итого по Сасовскому ПУ СП</t>
  </si>
  <si>
    <t>Рязанский ПУ СП</t>
  </si>
  <si>
    <t>Итого по Рязанскому ПУ СП</t>
  </si>
  <si>
    <t>ВСЕГО по локальным сметам</t>
  </si>
  <si>
    <t>Трудоемкость по сметам</t>
  </si>
  <si>
    <t>Командировочные расходы                                                                                            (общие трудозатраты по локальным сметам : 8час. * (норма суточных 300р.+ затраты на проживание 12р.))</t>
  </si>
  <si>
    <t>Итого с учетом командировочных расходов</t>
  </si>
  <si>
    <t xml:space="preserve">Непредвиденные расходы  </t>
  </si>
  <si>
    <t>Итого по локальным сметам с учетом непредвиденных расходов без НДС</t>
  </si>
  <si>
    <t>НДС 20%</t>
  </si>
  <si>
    <t xml:space="preserve">ВСЕГО </t>
  </si>
  <si>
    <t>Составил: специалист 1 кат.ОАиУП_______________Т.Ю.Звонова</t>
  </si>
  <si>
    <t>тел. 8 (4912 ) 20 42 08</t>
  </si>
  <si>
    <t>Составил: экономист 1 кат._______________Т.Ю.Звонова</t>
  </si>
  <si>
    <t>Приложение № 2 к Договору №   от   20  г.</t>
  </si>
  <si>
    <t xml:space="preserve">Расшифровка трудозатрат </t>
  </si>
  <si>
    <t>Трудоемкость, чел.*час</t>
  </si>
  <si>
    <t>Начальник СЛЭП УВС</t>
  </si>
  <si>
    <t>А.Б. Малявин</t>
  </si>
  <si>
    <t>Составил:</t>
  </si>
  <si>
    <t>Специалист 1 кат. ОАиУП</t>
  </si>
  <si>
    <t>Т.Ю. Звонова</t>
  </si>
  <si>
    <t>Проверил:</t>
  </si>
  <si>
    <t>Утверждаю:</t>
  </si>
  <si>
    <t>ПАО "Россети Центр и Приволжье"</t>
  </si>
  <si>
    <t>А.И. Лопатин</t>
  </si>
  <si>
    <t>"_____"__________________2023 г.</t>
  </si>
  <si>
    <t xml:space="preserve">филиала "Рязаньэнерго" </t>
  </si>
  <si>
    <t xml:space="preserve">по капитальному ремонту ВЛ-110 кВ Сасово-Чучково </t>
  </si>
  <si>
    <t>СВОДНЫЙ РАСЧЕТ ПРЕДЕЛЬНОЙ СТОИМОСТИ ЗАКУПКИ</t>
  </si>
  <si>
    <t>Инженер 1 кат. СЛЭП УВС</t>
  </si>
  <si>
    <t>И.А. Колесникова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</si>
</sst>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2" fillId="0" borderId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11" borderId="0" applyNumberFormat="0" applyBorder="0" applyAlignment="0" applyProtection="0"/>
    <xf numFmtId="0" fontId="17" fillId="5" borderId="39" applyNumberFormat="0" applyAlignment="0" applyProtection="0"/>
    <xf numFmtId="0" fontId="18" fillId="12" borderId="40" applyNumberFormat="0" applyAlignment="0" applyProtection="0"/>
    <xf numFmtId="0" fontId="19" fillId="12" borderId="39" applyNumberFormat="0" applyAlignment="0" applyProtection="0"/>
    <xf numFmtId="0" fontId="21" fillId="0" borderId="41" applyNumberFormat="0" applyFill="0" applyAlignment="0" applyProtection="0"/>
    <xf numFmtId="0" fontId="22" fillId="0" borderId="42" applyNumberFormat="0" applyFill="0" applyAlignment="0" applyProtection="0"/>
    <xf numFmtId="0" fontId="23" fillId="0" borderId="4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44" applyNumberFormat="0" applyFill="0" applyAlignment="0" applyProtection="0"/>
    <xf numFmtId="0" fontId="25" fillId="13" borderId="45" applyNumberFormat="0" applyAlignment="0" applyProtection="0"/>
    <xf numFmtId="0" fontId="26" fillId="0" borderId="0" applyNumberFormat="0" applyFill="0" applyBorder="0" applyAlignment="0" applyProtection="0"/>
    <xf numFmtId="0" fontId="27" fillId="14" borderId="0" applyNumberFormat="0" applyBorder="0" applyAlignment="0" applyProtection="0"/>
    <xf numFmtId="0" fontId="2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20" fillId="15" borderId="46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47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</cellStyleXfs>
  <cellXfs count="140">
    <xf numFmtId="0" fontId="0" fillId="0" borderId="0" xfId="0"/>
    <xf numFmtId="0" fontId="2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4" fontId="2" fillId="0" borderId="12" xfId="1" applyNumberFormat="1" applyFont="1" applyFill="1" applyBorder="1"/>
    <xf numFmtId="4" fontId="2" fillId="0" borderId="12" xfId="1" applyNumberFormat="1" applyFont="1" applyBorder="1"/>
    <xf numFmtId="4" fontId="5" fillId="0" borderId="12" xfId="1" applyNumberFormat="1" applyFont="1" applyBorder="1"/>
    <xf numFmtId="4" fontId="5" fillId="0" borderId="12" xfId="1" applyNumberFormat="1" applyFont="1" applyFill="1" applyBorder="1"/>
    <xf numFmtId="0" fontId="6" fillId="0" borderId="0" xfId="1" applyFont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2" fillId="0" borderId="0" xfId="1" applyFont="1" applyAlignment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/>
    <xf numFmtId="0" fontId="2" fillId="0" borderId="0" xfId="1" applyFont="1"/>
    <xf numFmtId="4" fontId="2" fillId="0" borderId="0" xfId="1" applyNumberFormat="1" applyFont="1"/>
    <xf numFmtId="4" fontId="6" fillId="0" borderId="0" xfId="1" applyNumberFormat="1" applyFont="1" applyAlignment="1">
      <alignment horizont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4" fontId="2" fillId="0" borderId="30" xfId="1" applyNumberFormat="1" applyFont="1" applyBorder="1"/>
    <xf numFmtId="0" fontId="2" fillId="0" borderId="31" xfId="1" applyFont="1" applyBorder="1" applyAlignment="1">
      <alignment horizontal="center" vertical="center"/>
    </xf>
    <xf numFmtId="4" fontId="4" fillId="0" borderId="32" xfId="1" applyNumberFormat="1" applyFont="1" applyFill="1" applyBorder="1" applyAlignment="1">
      <alignment horizontal="center" vertical="center" wrapText="1"/>
    </xf>
    <xf numFmtId="0" fontId="2" fillId="0" borderId="31" xfId="1" applyFont="1" applyBorder="1" applyAlignment="1">
      <alignment horizontal="center"/>
    </xf>
    <xf numFmtId="0" fontId="4" fillId="0" borderId="32" xfId="1" applyFont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2" fillId="2" borderId="33" xfId="1" applyFont="1" applyFill="1" applyBorder="1" applyAlignment="1">
      <alignment horizontal="center"/>
    </xf>
    <xf numFmtId="0" fontId="4" fillId="2" borderId="34" xfId="1" applyFont="1" applyFill="1" applyBorder="1" applyAlignment="1">
      <alignment horizontal="center" vertical="center"/>
    </xf>
    <xf numFmtId="0" fontId="2" fillId="0" borderId="0" xfId="1" applyFont="1" applyFill="1"/>
    <xf numFmtId="0" fontId="2" fillId="0" borderId="16" xfId="1" applyFont="1" applyFill="1" applyBorder="1" applyAlignment="1">
      <alignment horizontal="center" vertical="center"/>
    </xf>
    <xf numFmtId="0" fontId="5" fillId="0" borderId="35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wrapText="1"/>
    </xf>
    <xf numFmtId="0" fontId="2" fillId="0" borderId="10" xfId="1" applyFont="1" applyBorder="1" applyAlignment="1">
      <alignment vertical="center" wrapText="1"/>
    </xf>
    <xf numFmtId="4" fontId="5" fillId="0" borderId="29" xfId="1" applyNumberFormat="1" applyFont="1" applyBorder="1"/>
    <xf numFmtId="0" fontId="2" fillId="0" borderId="10" xfId="1" applyFont="1" applyFill="1" applyBorder="1" applyAlignment="1">
      <alignment vertical="center" wrapText="1"/>
    </xf>
    <xf numFmtId="0" fontId="2" fillId="0" borderId="37" xfId="1" applyFont="1" applyBorder="1"/>
    <xf numFmtId="0" fontId="2" fillId="0" borderId="30" xfId="1" applyFont="1" applyBorder="1"/>
    <xf numFmtId="0" fontId="5" fillId="0" borderId="30" xfId="1" applyFont="1" applyBorder="1"/>
    <xf numFmtId="4" fontId="3" fillId="0" borderId="38" xfId="1" applyNumberFormat="1" applyFont="1" applyBorder="1"/>
    <xf numFmtId="1" fontId="2" fillId="0" borderId="0" xfId="1" applyNumberFormat="1" applyFont="1"/>
    <xf numFmtId="0" fontId="5" fillId="0" borderId="0" xfId="1" applyFont="1" applyFill="1" applyBorder="1" applyAlignment="1">
      <alignment horizontal="left" vertical="center" wrapText="1"/>
    </xf>
    <xf numFmtId="0" fontId="9" fillId="0" borderId="0" xfId="1" applyFont="1"/>
    <xf numFmtId="4" fontId="9" fillId="0" borderId="0" xfId="1" applyNumberFormat="1" applyFont="1"/>
    <xf numFmtId="0" fontId="1" fillId="0" borderId="0" xfId="1"/>
    <xf numFmtId="4" fontId="1" fillId="0" borderId="0" xfId="1" applyNumberFormat="1"/>
    <xf numFmtId="0" fontId="11" fillId="0" borderId="0" xfId="0" applyFont="1"/>
    <xf numFmtId="0" fontId="10" fillId="0" borderId="0" xfId="1" applyFont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9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0" fillId="0" borderId="11" xfId="2" applyFont="1" applyFill="1" applyBorder="1" applyAlignment="1">
      <alignment horizontal="left" vertical="center" wrapText="1"/>
    </xf>
    <xf numFmtId="4" fontId="10" fillId="0" borderId="12" xfId="1" applyNumberFormat="1" applyFont="1" applyFill="1" applyBorder="1"/>
    <xf numFmtId="0" fontId="10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4" fontId="10" fillId="0" borderId="12" xfId="1" applyNumberFormat="1" applyFont="1" applyBorder="1"/>
    <xf numFmtId="49" fontId="12" fillId="0" borderId="10" xfId="1" applyNumberFormat="1" applyFont="1" applyFill="1" applyBorder="1" applyAlignment="1">
      <alignment horizontal="center" vertical="center"/>
    </xf>
    <xf numFmtId="1" fontId="12" fillId="0" borderId="10" xfId="1" applyNumberFormat="1" applyFont="1" applyBorder="1" applyAlignment="1">
      <alignment horizontal="center" vertical="center"/>
    </xf>
    <xf numFmtId="4" fontId="12" fillId="0" borderId="12" xfId="1" applyNumberFormat="1" applyFont="1" applyBorder="1"/>
    <xf numFmtId="1" fontId="10" fillId="0" borderId="11" xfId="2" applyNumberFormat="1" applyFont="1" applyFill="1" applyBorder="1" applyAlignment="1">
      <alignment horizontal="left" vertical="center" wrapText="1"/>
    </xf>
    <xf numFmtId="0" fontId="10" fillId="0" borderId="16" xfId="1" applyFont="1" applyBorder="1" applyAlignment="1">
      <alignment horizontal="center" vertical="center"/>
    </xf>
    <xf numFmtId="0" fontId="10" fillId="0" borderId="14" xfId="2" applyFont="1" applyFill="1" applyBorder="1" applyAlignment="1">
      <alignment horizontal="left" vertical="center" wrapText="1"/>
    </xf>
    <xf numFmtId="1" fontId="12" fillId="0" borderId="17" xfId="1" applyNumberFormat="1" applyFont="1" applyBorder="1" applyAlignment="1">
      <alignment horizontal="center" vertical="center"/>
    </xf>
    <xf numFmtId="0" fontId="10" fillId="0" borderId="0" xfId="2" applyFont="1" applyFill="1" applyBorder="1" applyAlignment="1">
      <alignment horizontal="left" vertical="center" wrapText="1"/>
    </xf>
    <xf numFmtId="4" fontId="10" fillId="0" borderId="8" xfId="1" applyNumberFormat="1" applyFont="1" applyBorder="1"/>
    <xf numFmtId="4" fontId="12" fillId="0" borderId="12" xfId="1" applyNumberFormat="1" applyFont="1" applyFill="1" applyBorder="1"/>
    <xf numFmtId="4" fontId="12" fillId="0" borderId="20" xfId="1" applyNumberFormat="1" applyFont="1" applyBorder="1" applyAlignment="1">
      <alignment horizontal="right" vertical="center"/>
    </xf>
    <xf numFmtId="4" fontId="10" fillId="0" borderId="23" xfId="1" applyNumberFormat="1" applyFont="1" applyBorder="1" applyAlignment="1">
      <alignment horizontal="right" vertical="center"/>
    </xf>
    <xf numFmtId="4" fontId="14" fillId="0" borderId="12" xfId="1" applyNumberFormat="1" applyFont="1" applyBorder="1" applyAlignment="1">
      <alignment horizontal="right" vertical="center"/>
    </xf>
    <xf numFmtId="4" fontId="12" fillId="0" borderId="24" xfId="3" applyNumberFormat="1" applyFont="1" applyBorder="1" applyAlignment="1">
      <alignment horizontal="right" vertical="center"/>
    </xf>
    <xf numFmtId="4" fontId="14" fillId="0" borderId="12" xfId="3" applyNumberFormat="1" applyFont="1" applyBorder="1" applyAlignment="1">
      <alignment horizontal="right" vertical="center"/>
    </xf>
    <xf numFmtId="4" fontId="12" fillId="0" borderId="12" xfId="3" applyNumberFormat="1" applyFont="1" applyFill="1" applyBorder="1" applyAlignment="1">
      <alignment horizontal="right" vertical="center"/>
    </xf>
    <xf numFmtId="4" fontId="10" fillId="0" borderId="24" xfId="3" applyNumberFormat="1" applyFont="1" applyBorder="1" applyAlignment="1">
      <alignment horizontal="right" vertical="center"/>
    </xf>
    <xf numFmtId="4" fontId="12" fillId="0" borderId="29" xfId="3" applyNumberFormat="1" applyFont="1" applyBorder="1" applyAlignment="1">
      <alignment horizontal="right" vertical="center"/>
    </xf>
    <xf numFmtId="0" fontId="12" fillId="0" borderId="0" xfId="1" applyFont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0" fontId="10" fillId="0" borderId="0" xfId="1" applyFont="1" applyAlignment="1"/>
    <xf numFmtId="0" fontId="10" fillId="0" borderId="0" xfId="1" applyFont="1" applyFill="1" applyBorder="1" applyAlignment="1">
      <alignment wrapText="1"/>
    </xf>
    <xf numFmtId="0" fontId="10" fillId="0" borderId="0" xfId="1" applyFont="1" applyFill="1" applyBorder="1" applyAlignment="1"/>
    <xf numFmtId="0" fontId="15" fillId="0" borderId="0" xfId="0" applyFont="1"/>
    <xf numFmtId="4" fontId="10" fillId="0" borderId="0" xfId="1" applyNumberFormat="1" applyFont="1" applyAlignment="1">
      <alignment vertical="center"/>
    </xf>
    <xf numFmtId="0" fontId="10" fillId="0" borderId="0" xfId="1" applyFont="1" applyAlignment="1">
      <alignment horizontal="right"/>
    </xf>
    <xf numFmtId="4" fontId="10" fillId="0" borderId="0" xfId="1" applyNumberFormat="1" applyFont="1"/>
    <xf numFmtId="0" fontId="10" fillId="0" borderId="0" xfId="1" applyFont="1"/>
    <xf numFmtId="0" fontId="34" fillId="0" borderId="0" xfId="22" applyFont="1"/>
    <xf numFmtId="0" fontId="34" fillId="0" borderId="26" xfId="22" applyFont="1" applyBorder="1"/>
    <xf numFmtId="0" fontId="35" fillId="0" borderId="0" xfId="0" applyFont="1"/>
    <xf numFmtId="0" fontId="34" fillId="0" borderId="0" xfId="22" applyFont="1" applyBorder="1"/>
    <xf numFmtId="0" fontId="33" fillId="0" borderId="0" xfId="22" applyFont="1"/>
    <xf numFmtId="0" fontId="12" fillId="0" borderId="13" xfId="1" applyFont="1" applyFill="1" applyBorder="1" applyAlignment="1">
      <alignment horizontal="left" vertical="center"/>
    </xf>
    <xf numFmtId="0" fontId="12" fillId="0" borderId="14" xfId="1" applyFont="1" applyFill="1" applyBorder="1" applyAlignment="1">
      <alignment horizontal="left" vertical="center"/>
    </xf>
    <xf numFmtId="0" fontId="12" fillId="0" borderId="15" xfId="1" applyFont="1" applyFill="1" applyBorder="1" applyAlignment="1">
      <alignment horizontal="left" vertical="center"/>
    </xf>
    <xf numFmtId="0" fontId="5" fillId="0" borderId="13" xfId="1" applyFont="1" applyFill="1" applyBorder="1" applyAlignment="1">
      <alignment horizontal="left" vertical="center" wrapText="1"/>
    </xf>
    <xf numFmtId="0" fontId="5" fillId="0" borderId="14" xfId="1" applyFont="1" applyFill="1" applyBorder="1" applyAlignment="1">
      <alignment horizontal="left" vertical="center" wrapText="1"/>
    </xf>
    <xf numFmtId="0" fontId="5" fillId="0" borderId="15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right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 wrapText="1"/>
    </xf>
    <xf numFmtId="0" fontId="10" fillId="0" borderId="0" xfId="1" applyFont="1" applyBorder="1" applyAlignment="1">
      <alignment horizontal="center" vertical="center"/>
    </xf>
    <xf numFmtId="0" fontId="12" fillId="0" borderId="13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/>
    </xf>
    <xf numFmtId="0" fontId="12" fillId="0" borderId="15" xfId="1" applyFont="1" applyBorder="1" applyAlignment="1">
      <alignment horizontal="left" vertical="center"/>
    </xf>
    <xf numFmtId="0" fontId="34" fillId="0" borderId="26" xfId="22" applyFont="1" applyBorder="1" applyAlignment="1">
      <alignment horizontal="center"/>
    </xf>
    <xf numFmtId="0" fontId="5" fillId="0" borderId="13" xfId="1" applyFont="1" applyBorder="1" applyAlignment="1">
      <alignment horizontal="left" vertical="center" wrapText="1"/>
    </xf>
    <xf numFmtId="0" fontId="5" fillId="0" borderId="14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28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12" fillId="0" borderId="18" xfId="1" applyFont="1" applyFill="1" applyBorder="1" applyAlignment="1">
      <alignment horizontal="left" vertical="center" wrapText="1"/>
    </xf>
    <xf numFmtId="0" fontId="12" fillId="0" borderId="19" xfId="1" applyFont="1" applyFill="1" applyBorder="1" applyAlignment="1">
      <alignment horizontal="left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22" xfId="1" applyFont="1" applyFill="1" applyBorder="1" applyAlignment="1">
      <alignment horizontal="left"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4" xfId="1" applyFont="1" applyFill="1" applyBorder="1" applyAlignment="1">
      <alignment horizontal="left" vertical="center" wrapText="1"/>
    </xf>
    <xf numFmtId="0" fontId="12" fillId="0" borderId="13" xfId="3" applyFont="1" applyFill="1" applyBorder="1" applyAlignment="1">
      <alignment horizontal="left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10" fillId="0" borderId="13" xfId="3" applyFont="1" applyFill="1" applyBorder="1" applyAlignment="1">
      <alignment horizontal="left" vertical="center" wrapText="1"/>
    </xf>
    <xf numFmtId="0" fontId="10" fillId="0" borderId="14" xfId="3" applyFont="1" applyFill="1" applyBorder="1" applyAlignment="1">
      <alignment horizontal="left" vertical="center" wrapText="1"/>
    </xf>
    <xf numFmtId="0" fontId="10" fillId="0" borderId="25" xfId="3" applyFont="1" applyFill="1" applyBorder="1" applyAlignment="1">
      <alignment horizontal="left" vertical="center" wrapText="1"/>
    </xf>
    <xf numFmtId="0" fontId="10" fillId="0" borderId="26" xfId="3" applyFont="1" applyFill="1" applyBorder="1" applyAlignment="1">
      <alignment horizontal="left" vertical="center" wrapText="1"/>
    </xf>
    <xf numFmtId="0" fontId="12" fillId="0" borderId="27" xfId="3" applyFont="1" applyFill="1" applyBorder="1" applyAlignment="1">
      <alignment horizontal="left" vertical="center" wrapText="1"/>
    </xf>
    <xf numFmtId="0" fontId="12" fillId="0" borderId="28" xfId="3" applyFont="1" applyFill="1" applyBorder="1" applyAlignment="1">
      <alignment horizontal="left" vertical="center" wrapText="1"/>
    </xf>
  </cellXfs>
  <cellStyles count="31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ывод 2" xfId="11"/>
    <cellStyle name="Вычисление 2" xfId="12"/>
    <cellStyle name="Заголовок 1 2" xfId="13"/>
    <cellStyle name="Заголовок 2 2" xfId="14"/>
    <cellStyle name="Заголовок 3 2" xfId="15"/>
    <cellStyle name="Заголовок 4 2" xfId="16"/>
    <cellStyle name="Итог 2" xfId="17"/>
    <cellStyle name="Контрольная ячейка 2" xfId="18"/>
    <cellStyle name="Название 2" xfId="19"/>
    <cellStyle name="Нейтральный 2" xfId="20"/>
    <cellStyle name="Обычный" xfId="0" builtinId="0"/>
    <cellStyle name="Обычный 2" xfId="3"/>
    <cellStyle name="Обычный 3" xfId="21"/>
    <cellStyle name="Обычный_1 Сметы ПС Ряз.2013" xfId="1"/>
    <cellStyle name="Обычный_Сас.ПС См Подр 2012" xfId="22"/>
    <cellStyle name="Плохой 2" xfId="23"/>
    <cellStyle name="Пояснение 2" xfId="24"/>
    <cellStyle name="Примечание 2" xfId="25"/>
    <cellStyle name="Процентный 2" xfId="27"/>
    <cellStyle name="Процентный 3" xfId="26"/>
    <cellStyle name="Связанная ячейка 2" xfId="28"/>
    <cellStyle name="Стиль 1" xfId="2"/>
    <cellStyle name="Текст предупреждения 2" xfId="29"/>
    <cellStyle name="Хороши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.&#8470;2%20&#1057;&#1084;&#1077;&#1090;&#1072;%20&#1050;&#1056;%20&#1042;&#1051;-110&#1082;&#1042;%20&#1057;&#1072;&#1089;&#1086;&#1074;&#1086;-&#1063;&#1091;&#1095;&#1082;&#1086;&#1074;&#1086;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Свод."/>
      <sheetName val="смета 1"/>
      <sheetName val="Рес.вед."/>
    </sheetNames>
    <sheetDataSet>
      <sheetData sheetId="0"/>
      <sheetData sheetId="1">
        <row r="8">
          <cell r="J8">
            <v>1</v>
          </cell>
        </row>
        <row r="9">
          <cell r="B9" t="str">
            <v>Капитальный ремонт ВЛ-110 кВ Сасово - Чучково (бух.наим. ВЛ-110кв.Сасово-Чучково 41,05),  инв.№ 308170</v>
          </cell>
        </row>
        <row r="220">
          <cell r="O220">
            <v>1056.19</v>
          </cell>
        </row>
        <row r="255">
          <cell r="M255">
            <v>4020348.13</v>
          </cell>
        </row>
        <row r="258">
          <cell r="M258">
            <v>121467.87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tabSelected="1" topLeftCell="A2" zoomScale="80" zoomScaleNormal="80" workbookViewId="0">
      <selection activeCell="B11" sqref="B11:E11"/>
    </sheetView>
  </sheetViews>
  <sheetFormatPr defaultRowHeight="15" x14ac:dyDescent="0.25"/>
  <cols>
    <col min="1" max="1" width="1.85546875" customWidth="1"/>
    <col min="2" max="2" width="4.85546875" customWidth="1"/>
    <col min="3" max="3" width="6.140625" customWidth="1"/>
    <col min="4" max="4" width="64.85546875" customWidth="1"/>
    <col min="5" max="5" width="16.28515625" customWidth="1"/>
    <col min="6" max="6" width="2" customWidth="1"/>
    <col min="7" max="7" width="4.28515625" hidden="1" customWidth="1"/>
    <col min="8" max="8" width="6.140625" hidden="1" customWidth="1"/>
    <col min="9" max="9" width="77.5703125" hidden="1" customWidth="1"/>
    <col min="10" max="10" width="11.28515625" hidden="1" customWidth="1"/>
    <col min="11" max="11" width="0" hidden="1" customWidth="1"/>
    <col min="12" max="12" width="19" hidden="1" customWidth="1"/>
    <col min="257" max="257" width="1.85546875" customWidth="1"/>
    <col min="258" max="258" width="4.85546875" customWidth="1"/>
    <col min="259" max="259" width="6.140625" customWidth="1"/>
    <col min="260" max="260" width="64.85546875" customWidth="1"/>
    <col min="261" max="261" width="16.28515625" customWidth="1"/>
    <col min="262" max="262" width="2" customWidth="1"/>
    <col min="263" max="268" width="0" hidden="1" customWidth="1"/>
    <col min="513" max="513" width="1.85546875" customWidth="1"/>
    <col min="514" max="514" width="4.85546875" customWidth="1"/>
    <col min="515" max="515" width="6.140625" customWidth="1"/>
    <col min="516" max="516" width="64.85546875" customWidth="1"/>
    <col min="517" max="517" width="16.28515625" customWidth="1"/>
    <col min="518" max="518" width="2" customWidth="1"/>
    <col min="519" max="524" width="0" hidden="1" customWidth="1"/>
    <col min="769" max="769" width="1.85546875" customWidth="1"/>
    <col min="770" max="770" width="4.85546875" customWidth="1"/>
    <col min="771" max="771" width="6.140625" customWidth="1"/>
    <col min="772" max="772" width="64.85546875" customWidth="1"/>
    <col min="773" max="773" width="16.28515625" customWidth="1"/>
    <col min="774" max="774" width="2" customWidth="1"/>
    <col min="775" max="780" width="0" hidden="1" customWidth="1"/>
    <col min="1025" max="1025" width="1.85546875" customWidth="1"/>
    <col min="1026" max="1026" width="4.85546875" customWidth="1"/>
    <col min="1027" max="1027" width="6.140625" customWidth="1"/>
    <col min="1028" max="1028" width="64.85546875" customWidth="1"/>
    <col min="1029" max="1029" width="16.28515625" customWidth="1"/>
    <col min="1030" max="1030" width="2" customWidth="1"/>
    <col min="1031" max="1036" width="0" hidden="1" customWidth="1"/>
    <col min="1281" max="1281" width="1.85546875" customWidth="1"/>
    <col min="1282" max="1282" width="4.85546875" customWidth="1"/>
    <col min="1283" max="1283" width="6.140625" customWidth="1"/>
    <col min="1284" max="1284" width="64.85546875" customWidth="1"/>
    <col min="1285" max="1285" width="16.28515625" customWidth="1"/>
    <col min="1286" max="1286" width="2" customWidth="1"/>
    <col min="1287" max="1292" width="0" hidden="1" customWidth="1"/>
    <col min="1537" max="1537" width="1.85546875" customWidth="1"/>
    <col min="1538" max="1538" width="4.85546875" customWidth="1"/>
    <col min="1539" max="1539" width="6.140625" customWidth="1"/>
    <col min="1540" max="1540" width="64.85546875" customWidth="1"/>
    <col min="1541" max="1541" width="16.28515625" customWidth="1"/>
    <col min="1542" max="1542" width="2" customWidth="1"/>
    <col min="1543" max="1548" width="0" hidden="1" customWidth="1"/>
    <col min="1793" max="1793" width="1.85546875" customWidth="1"/>
    <col min="1794" max="1794" width="4.85546875" customWidth="1"/>
    <col min="1795" max="1795" width="6.140625" customWidth="1"/>
    <col min="1796" max="1796" width="64.85546875" customWidth="1"/>
    <col min="1797" max="1797" width="16.28515625" customWidth="1"/>
    <col min="1798" max="1798" width="2" customWidth="1"/>
    <col min="1799" max="1804" width="0" hidden="1" customWidth="1"/>
    <col min="2049" max="2049" width="1.85546875" customWidth="1"/>
    <col min="2050" max="2050" width="4.85546875" customWidth="1"/>
    <col min="2051" max="2051" width="6.140625" customWidth="1"/>
    <col min="2052" max="2052" width="64.85546875" customWidth="1"/>
    <col min="2053" max="2053" width="16.28515625" customWidth="1"/>
    <col min="2054" max="2054" width="2" customWidth="1"/>
    <col min="2055" max="2060" width="0" hidden="1" customWidth="1"/>
    <col min="2305" max="2305" width="1.85546875" customWidth="1"/>
    <col min="2306" max="2306" width="4.85546875" customWidth="1"/>
    <col min="2307" max="2307" width="6.140625" customWidth="1"/>
    <col min="2308" max="2308" width="64.85546875" customWidth="1"/>
    <col min="2309" max="2309" width="16.28515625" customWidth="1"/>
    <col min="2310" max="2310" width="2" customWidth="1"/>
    <col min="2311" max="2316" width="0" hidden="1" customWidth="1"/>
    <col min="2561" max="2561" width="1.85546875" customWidth="1"/>
    <col min="2562" max="2562" width="4.85546875" customWidth="1"/>
    <col min="2563" max="2563" width="6.140625" customWidth="1"/>
    <col min="2564" max="2564" width="64.85546875" customWidth="1"/>
    <col min="2565" max="2565" width="16.28515625" customWidth="1"/>
    <col min="2566" max="2566" width="2" customWidth="1"/>
    <col min="2567" max="2572" width="0" hidden="1" customWidth="1"/>
    <col min="2817" max="2817" width="1.85546875" customWidth="1"/>
    <col min="2818" max="2818" width="4.85546875" customWidth="1"/>
    <col min="2819" max="2819" width="6.140625" customWidth="1"/>
    <col min="2820" max="2820" width="64.85546875" customWidth="1"/>
    <col min="2821" max="2821" width="16.28515625" customWidth="1"/>
    <col min="2822" max="2822" width="2" customWidth="1"/>
    <col min="2823" max="2828" width="0" hidden="1" customWidth="1"/>
    <col min="3073" max="3073" width="1.85546875" customWidth="1"/>
    <col min="3074" max="3074" width="4.85546875" customWidth="1"/>
    <col min="3075" max="3075" width="6.140625" customWidth="1"/>
    <col min="3076" max="3076" width="64.85546875" customWidth="1"/>
    <col min="3077" max="3077" width="16.28515625" customWidth="1"/>
    <col min="3078" max="3078" width="2" customWidth="1"/>
    <col min="3079" max="3084" width="0" hidden="1" customWidth="1"/>
    <col min="3329" max="3329" width="1.85546875" customWidth="1"/>
    <col min="3330" max="3330" width="4.85546875" customWidth="1"/>
    <col min="3331" max="3331" width="6.140625" customWidth="1"/>
    <col min="3332" max="3332" width="64.85546875" customWidth="1"/>
    <col min="3333" max="3333" width="16.28515625" customWidth="1"/>
    <col min="3334" max="3334" width="2" customWidth="1"/>
    <col min="3335" max="3340" width="0" hidden="1" customWidth="1"/>
    <col min="3585" max="3585" width="1.85546875" customWidth="1"/>
    <col min="3586" max="3586" width="4.85546875" customWidth="1"/>
    <col min="3587" max="3587" width="6.140625" customWidth="1"/>
    <col min="3588" max="3588" width="64.85546875" customWidth="1"/>
    <col min="3589" max="3589" width="16.28515625" customWidth="1"/>
    <col min="3590" max="3590" width="2" customWidth="1"/>
    <col min="3591" max="3596" width="0" hidden="1" customWidth="1"/>
    <col min="3841" max="3841" width="1.85546875" customWidth="1"/>
    <col min="3842" max="3842" width="4.85546875" customWidth="1"/>
    <col min="3843" max="3843" width="6.140625" customWidth="1"/>
    <col min="3844" max="3844" width="64.85546875" customWidth="1"/>
    <col min="3845" max="3845" width="16.28515625" customWidth="1"/>
    <col min="3846" max="3846" width="2" customWidth="1"/>
    <col min="3847" max="3852" width="0" hidden="1" customWidth="1"/>
    <col min="4097" max="4097" width="1.85546875" customWidth="1"/>
    <col min="4098" max="4098" width="4.85546875" customWidth="1"/>
    <col min="4099" max="4099" width="6.140625" customWidth="1"/>
    <col min="4100" max="4100" width="64.85546875" customWidth="1"/>
    <col min="4101" max="4101" width="16.28515625" customWidth="1"/>
    <col min="4102" max="4102" width="2" customWidth="1"/>
    <col min="4103" max="4108" width="0" hidden="1" customWidth="1"/>
    <col min="4353" max="4353" width="1.85546875" customWidth="1"/>
    <col min="4354" max="4354" width="4.85546875" customWidth="1"/>
    <col min="4355" max="4355" width="6.140625" customWidth="1"/>
    <col min="4356" max="4356" width="64.85546875" customWidth="1"/>
    <col min="4357" max="4357" width="16.28515625" customWidth="1"/>
    <col min="4358" max="4358" width="2" customWidth="1"/>
    <col min="4359" max="4364" width="0" hidden="1" customWidth="1"/>
    <col min="4609" max="4609" width="1.85546875" customWidth="1"/>
    <col min="4610" max="4610" width="4.85546875" customWidth="1"/>
    <col min="4611" max="4611" width="6.140625" customWidth="1"/>
    <col min="4612" max="4612" width="64.85546875" customWidth="1"/>
    <col min="4613" max="4613" width="16.28515625" customWidth="1"/>
    <col min="4614" max="4614" width="2" customWidth="1"/>
    <col min="4615" max="4620" width="0" hidden="1" customWidth="1"/>
    <col min="4865" max="4865" width="1.85546875" customWidth="1"/>
    <col min="4866" max="4866" width="4.85546875" customWidth="1"/>
    <col min="4867" max="4867" width="6.140625" customWidth="1"/>
    <col min="4868" max="4868" width="64.85546875" customWidth="1"/>
    <col min="4869" max="4869" width="16.28515625" customWidth="1"/>
    <col min="4870" max="4870" width="2" customWidth="1"/>
    <col min="4871" max="4876" width="0" hidden="1" customWidth="1"/>
    <col min="5121" max="5121" width="1.85546875" customWidth="1"/>
    <col min="5122" max="5122" width="4.85546875" customWidth="1"/>
    <col min="5123" max="5123" width="6.140625" customWidth="1"/>
    <col min="5124" max="5124" width="64.85546875" customWidth="1"/>
    <col min="5125" max="5125" width="16.28515625" customWidth="1"/>
    <col min="5126" max="5126" width="2" customWidth="1"/>
    <col min="5127" max="5132" width="0" hidden="1" customWidth="1"/>
    <col min="5377" max="5377" width="1.85546875" customWidth="1"/>
    <col min="5378" max="5378" width="4.85546875" customWidth="1"/>
    <col min="5379" max="5379" width="6.140625" customWidth="1"/>
    <col min="5380" max="5380" width="64.85546875" customWidth="1"/>
    <col min="5381" max="5381" width="16.28515625" customWidth="1"/>
    <col min="5382" max="5382" width="2" customWidth="1"/>
    <col min="5383" max="5388" width="0" hidden="1" customWidth="1"/>
    <col min="5633" max="5633" width="1.85546875" customWidth="1"/>
    <col min="5634" max="5634" width="4.85546875" customWidth="1"/>
    <col min="5635" max="5635" width="6.140625" customWidth="1"/>
    <col min="5636" max="5636" width="64.85546875" customWidth="1"/>
    <col min="5637" max="5637" width="16.28515625" customWidth="1"/>
    <col min="5638" max="5638" width="2" customWidth="1"/>
    <col min="5639" max="5644" width="0" hidden="1" customWidth="1"/>
    <col min="5889" max="5889" width="1.85546875" customWidth="1"/>
    <col min="5890" max="5890" width="4.85546875" customWidth="1"/>
    <col min="5891" max="5891" width="6.140625" customWidth="1"/>
    <col min="5892" max="5892" width="64.85546875" customWidth="1"/>
    <col min="5893" max="5893" width="16.28515625" customWidth="1"/>
    <col min="5894" max="5894" width="2" customWidth="1"/>
    <col min="5895" max="5900" width="0" hidden="1" customWidth="1"/>
    <col min="6145" max="6145" width="1.85546875" customWidth="1"/>
    <col min="6146" max="6146" width="4.85546875" customWidth="1"/>
    <col min="6147" max="6147" width="6.140625" customWidth="1"/>
    <col min="6148" max="6148" width="64.85546875" customWidth="1"/>
    <col min="6149" max="6149" width="16.28515625" customWidth="1"/>
    <col min="6150" max="6150" width="2" customWidth="1"/>
    <col min="6151" max="6156" width="0" hidden="1" customWidth="1"/>
    <col min="6401" max="6401" width="1.85546875" customWidth="1"/>
    <col min="6402" max="6402" width="4.85546875" customWidth="1"/>
    <col min="6403" max="6403" width="6.140625" customWidth="1"/>
    <col min="6404" max="6404" width="64.85546875" customWidth="1"/>
    <col min="6405" max="6405" width="16.28515625" customWidth="1"/>
    <col min="6406" max="6406" width="2" customWidth="1"/>
    <col min="6407" max="6412" width="0" hidden="1" customWidth="1"/>
    <col min="6657" max="6657" width="1.85546875" customWidth="1"/>
    <col min="6658" max="6658" width="4.85546875" customWidth="1"/>
    <col min="6659" max="6659" width="6.140625" customWidth="1"/>
    <col min="6660" max="6660" width="64.85546875" customWidth="1"/>
    <col min="6661" max="6661" width="16.28515625" customWidth="1"/>
    <col min="6662" max="6662" width="2" customWidth="1"/>
    <col min="6663" max="6668" width="0" hidden="1" customWidth="1"/>
    <col min="6913" max="6913" width="1.85546875" customWidth="1"/>
    <col min="6914" max="6914" width="4.85546875" customWidth="1"/>
    <col min="6915" max="6915" width="6.140625" customWidth="1"/>
    <col min="6916" max="6916" width="64.85546875" customWidth="1"/>
    <col min="6917" max="6917" width="16.28515625" customWidth="1"/>
    <col min="6918" max="6918" width="2" customWidth="1"/>
    <col min="6919" max="6924" width="0" hidden="1" customWidth="1"/>
    <col min="7169" max="7169" width="1.85546875" customWidth="1"/>
    <col min="7170" max="7170" width="4.85546875" customWidth="1"/>
    <col min="7171" max="7171" width="6.140625" customWidth="1"/>
    <col min="7172" max="7172" width="64.85546875" customWidth="1"/>
    <col min="7173" max="7173" width="16.28515625" customWidth="1"/>
    <col min="7174" max="7174" width="2" customWidth="1"/>
    <col min="7175" max="7180" width="0" hidden="1" customWidth="1"/>
    <col min="7425" max="7425" width="1.85546875" customWidth="1"/>
    <col min="7426" max="7426" width="4.85546875" customWidth="1"/>
    <col min="7427" max="7427" width="6.140625" customWidth="1"/>
    <col min="7428" max="7428" width="64.85546875" customWidth="1"/>
    <col min="7429" max="7429" width="16.28515625" customWidth="1"/>
    <col min="7430" max="7430" width="2" customWidth="1"/>
    <col min="7431" max="7436" width="0" hidden="1" customWidth="1"/>
    <col min="7681" max="7681" width="1.85546875" customWidth="1"/>
    <col min="7682" max="7682" width="4.85546875" customWidth="1"/>
    <col min="7683" max="7683" width="6.140625" customWidth="1"/>
    <col min="7684" max="7684" width="64.85546875" customWidth="1"/>
    <col min="7685" max="7685" width="16.28515625" customWidth="1"/>
    <col min="7686" max="7686" width="2" customWidth="1"/>
    <col min="7687" max="7692" width="0" hidden="1" customWidth="1"/>
    <col min="7937" max="7937" width="1.85546875" customWidth="1"/>
    <col min="7938" max="7938" width="4.85546875" customWidth="1"/>
    <col min="7939" max="7939" width="6.140625" customWidth="1"/>
    <col min="7940" max="7940" width="64.85546875" customWidth="1"/>
    <col min="7941" max="7941" width="16.28515625" customWidth="1"/>
    <col min="7942" max="7942" width="2" customWidth="1"/>
    <col min="7943" max="7948" width="0" hidden="1" customWidth="1"/>
    <col min="8193" max="8193" width="1.85546875" customWidth="1"/>
    <col min="8194" max="8194" width="4.85546875" customWidth="1"/>
    <col min="8195" max="8195" width="6.140625" customWidth="1"/>
    <col min="8196" max="8196" width="64.85546875" customWidth="1"/>
    <col min="8197" max="8197" width="16.28515625" customWidth="1"/>
    <col min="8198" max="8198" width="2" customWidth="1"/>
    <col min="8199" max="8204" width="0" hidden="1" customWidth="1"/>
    <col min="8449" max="8449" width="1.85546875" customWidth="1"/>
    <col min="8450" max="8450" width="4.85546875" customWidth="1"/>
    <col min="8451" max="8451" width="6.140625" customWidth="1"/>
    <col min="8452" max="8452" width="64.85546875" customWidth="1"/>
    <col min="8453" max="8453" width="16.28515625" customWidth="1"/>
    <col min="8454" max="8454" width="2" customWidth="1"/>
    <col min="8455" max="8460" width="0" hidden="1" customWidth="1"/>
    <col min="8705" max="8705" width="1.85546875" customWidth="1"/>
    <col min="8706" max="8706" width="4.85546875" customWidth="1"/>
    <col min="8707" max="8707" width="6.140625" customWidth="1"/>
    <col min="8708" max="8708" width="64.85546875" customWidth="1"/>
    <col min="8709" max="8709" width="16.28515625" customWidth="1"/>
    <col min="8710" max="8710" width="2" customWidth="1"/>
    <col min="8711" max="8716" width="0" hidden="1" customWidth="1"/>
    <col min="8961" max="8961" width="1.85546875" customWidth="1"/>
    <col min="8962" max="8962" width="4.85546875" customWidth="1"/>
    <col min="8963" max="8963" width="6.140625" customWidth="1"/>
    <col min="8964" max="8964" width="64.85546875" customWidth="1"/>
    <col min="8965" max="8965" width="16.28515625" customWidth="1"/>
    <col min="8966" max="8966" width="2" customWidth="1"/>
    <col min="8967" max="8972" width="0" hidden="1" customWidth="1"/>
    <col min="9217" max="9217" width="1.85546875" customWidth="1"/>
    <col min="9218" max="9218" width="4.85546875" customWidth="1"/>
    <col min="9219" max="9219" width="6.140625" customWidth="1"/>
    <col min="9220" max="9220" width="64.85546875" customWidth="1"/>
    <col min="9221" max="9221" width="16.28515625" customWidth="1"/>
    <col min="9222" max="9222" width="2" customWidth="1"/>
    <col min="9223" max="9228" width="0" hidden="1" customWidth="1"/>
    <col min="9473" max="9473" width="1.85546875" customWidth="1"/>
    <col min="9474" max="9474" width="4.85546875" customWidth="1"/>
    <col min="9475" max="9475" width="6.140625" customWidth="1"/>
    <col min="9476" max="9476" width="64.85546875" customWidth="1"/>
    <col min="9477" max="9477" width="16.28515625" customWidth="1"/>
    <col min="9478" max="9478" width="2" customWidth="1"/>
    <col min="9479" max="9484" width="0" hidden="1" customWidth="1"/>
    <col min="9729" max="9729" width="1.85546875" customWidth="1"/>
    <col min="9730" max="9730" width="4.85546875" customWidth="1"/>
    <col min="9731" max="9731" width="6.140625" customWidth="1"/>
    <col min="9732" max="9732" width="64.85546875" customWidth="1"/>
    <col min="9733" max="9733" width="16.28515625" customWidth="1"/>
    <col min="9734" max="9734" width="2" customWidth="1"/>
    <col min="9735" max="9740" width="0" hidden="1" customWidth="1"/>
    <col min="9985" max="9985" width="1.85546875" customWidth="1"/>
    <col min="9986" max="9986" width="4.85546875" customWidth="1"/>
    <col min="9987" max="9987" width="6.140625" customWidth="1"/>
    <col min="9988" max="9988" width="64.85546875" customWidth="1"/>
    <col min="9989" max="9989" width="16.28515625" customWidth="1"/>
    <col min="9990" max="9990" width="2" customWidth="1"/>
    <col min="9991" max="9996" width="0" hidden="1" customWidth="1"/>
    <col min="10241" max="10241" width="1.85546875" customWidth="1"/>
    <col min="10242" max="10242" width="4.85546875" customWidth="1"/>
    <col min="10243" max="10243" width="6.140625" customWidth="1"/>
    <col min="10244" max="10244" width="64.85546875" customWidth="1"/>
    <col min="10245" max="10245" width="16.28515625" customWidth="1"/>
    <col min="10246" max="10246" width="2" customWidth="1"/>
    <col min="10247" max="10252" width="0" hidden="1" customWidth="1"/>
    <col min="10497" max="10497" width="1.85546875" customWidth="1"/>
    <col min="10498" max="10498" width="4.85546875" customWidth="1"/>
    <col min="10499" max="10499" width="6.140625" customWidth="1"/>
    <col min="10500" max="10500" width="64.85546875" customWidth="1"/>
    <col min="10501" max="10501" width="16.28515625" customWidth="1"/>
    <col min="10502" max="10502" width="2" customWidth="1"/>
    <col min="10503" max="10508" width="0" hidden="1" customWidth="1"/>
    <col min="10753" max="10753" width="1.85546875" customWidth="1"/>
    <col min="10754" max="10754" width="4.85546875" customWidth="1"/>
    <col min="10755" max="10755" width="6.140625" customWidth="1"/>
    <col min="10756" max="10756" width="64.85546875" customWidth="1"/>
    <col min="10757" max="10757" width="16.28515625" customWidth="1"/>
    <col min="10758" max="10758" width="2" customWidth="1"/>
    <col min="10759" max="10764" width="0" hidden="1" customWidth="1"/>
    <col min="11009" max="11009" width="1.85546875" customWidth="1"/>
    <col min="11010" max="11010" width="4.85546875" customWidth="1"/>
    <col min="11011" max="11011" width="6.140625" customWidth="1"/>
    <col min="11012" max="11012" width="64.85546875" customWidth="1"/>
    <col min="11013" max="11013" width="16.28515625" customWidth="1"/>
    <col min="11014" max="11014" width="2" customWidth="1"/>
    <col min="11015" max="11020" width="0" hidden="1" customWidth="1"/>
    <col min="11265" max="11265" width="1.85546875" customWidth="1"/>
    <col min="11266" max="11266" width="4.85546875" customWidth="1"/>
    <col min="11267" max="11267" width="6.140625" customWidth="1"/>
    <col min="11268" max="11268" width="64.85546875" customWidth="1"/>
    <col min="11269" max="11269" width="16.28515625" customWidth="1"/>
    <col min="11270" max="11270" width="2" customWidth="1"/>
    <col min="11271" max="11276" width="0" hidden="1" customWidth="1"/>
    <col min="11521" max="11521" width="1.85546875" customWidth="1"/>
    <col min="11522" max="11522" width="4.85546875" customWidth="1"/>
    <col min="11523" max="11523" width="6.140625" customWidth="1"/>
    <col min="11524" max="11524" width="64.85546875" customWidth="1"/>
    <col min="11525" max="11525" width="16.28515625" customWidth="1"/>
    <col min="11526" max="11526" width="2" customWidth="1"/>
    <col min="11527" max="11532" width="0" hidden="1" customWidth="1"/>
    <col min="11777" max="11777" width="1.85546875" customWidth="1"/>
    <col min="11778" max="11778" width="4.85546875" customWidth="1"/>
    <col min="11779" max="11779" width="6.140625" customWidth="1"/>
    <col min="11780" max="11780" width="64.85546875" customWidth="1"/>
    <col min="11781" max="11781" width="16.28515625" customWidth="1"/>
    <col min="11782" max="11782" width="2" customWidth="1"/>
    <col min="11783" max="11788" width="0" hidden="1" customWidth="1"/>
    <col min="12033" max="12033" width="1.85546875" customWidth="1"/>
    <col min="12034" max="12034" width="4.85546875" customWidth="1"/>
    <col min="12035" max="12035" width="6.140625" customWidth="1"/>
    <col min="12036" max="12036" width="64.85546875" customWidth="1"/>
    <col min="12037" max="12037" width="16.28515625" customWidth="1"/>
    <col min="12038" max="12038" width="2" customWidth="1"/>
    <col min="12039" max="12044" width="0" hidden="1" customWidth="1"/>
    <col min="12289" max="12289" width="1.85546875" customWidth="1"/>
    <col min="12290" max="12290" width="4.85546875" customWidth="1"/>
    <col min="12291" max="12291" width="6.140625" customWidth="1"/>
    <col min="12292" max="12292" width="64.85546875" customWidth="1"/>
    <col min="12293" max="12293" width="16.28515625" customWidth="1"/>
    <col min="12294" max="12294" width="2" customWidth="1"/>
    <col min="12295" max="12300" width="0" hidden="1" customWidth="1"/>
    <col min="12545" max="12545" width="1.85546875" customWidth="1"/>
    <col min="12546" max="12546" width="4.85546875" customWidth="1"/>
    <col min="12547" max="12547" width="6.140625" customWidth="1"/>
    <col min="12548" max="12548" width="64.85546875" customWidth="1"/>
    <col min="12549" max="12549" width="16.28515625" customWidth="1"/>
    <col min="12550" max="12550" width="2" customWidth="1"/>
    <col min="12551" max="12556" width="0" hidden="1" customWidth="1"/>
    <col min="12801" max="12801" width="1.85546875" customWidth="1"/>
    <col min="12802" max="12802" width="4.85546875" customWidth="1"/>
    <col min="12803" max="12803" width="6.140625" customWidth="1"/>
    <col min="12804" max="12804" width="64.85546875" customWidth="1"/>
    <col min="12805" max="12805" width="16.28515625" customWidth="1"/>
    <col min="12806" max="12806" width="2" customWidth="1"/>
    <col min="12807" max="12812" width="0" hidden="1" customWidth="1"/>
    <col min="13057" max="13057" width="1.85546875" customWidth="1"/>
    <col min="13058" max="13058" width="4.85546875" customWidth="1"/>
    <col min="13059" max="13059" width="6.140625" customWidth="1"/>
    <col min="13060" max="13060" width="64.85546875" customWidth="1"/>
    <col min="13061" max="13061" width="16.28515625" customWidth="1"/>
    <col min="13062" max="13062" width="2" customWidth="1"/>
    <col min="13063" max="13068" width="0" hidden="1" customWidth="1"/>
    <col min="13313" max="13313" width="1.85546875" customWidth="1"/>
    <col min="13314" max="13314" width="4.85546875" customWidth="1"/>
    <col min="13315" max="13315" width="6.140625" customWidth="1"/>
    <col min="13316" max="13316" width="64.85546875" customWidth="1"/>
    <col min="13317" max="13317" width="16.28515625" customWidth="1"/>
    <col min="13318" max="13318" width="2" customWidth="1"/>
    <col min="13319" max="13324" width="0" hidden="1" customWidth="1"/>
    <col min="13569" max="13569" width="1.85546875" customWidth="1"/>
    <col min="13570" max="13570" width="4.85546875" customWidth="1"/>
    <col min="13571" max="13571" width="6.140625" customWidth="1"/>
    <col min="13572" max="13572" width="64.85546875" customWidth="1"/>
    <col min="13573" max="13573" width="16.28515625" customWidth="1"/>
    <col min="13574" max="13574" width="2" customWidth="1"/>
    <col min="13575" max="13580" width="0" hidden="1" customWidth="1"/>
    <col min="13825" max="13825" width="1.85546875" customWidth="1"/>
    <col min="13826" max="13826" width="4.85546875" customWidth="1"/>
    <col min="13827" max="13827" width="6.140625" customWidth="1"/>
    <col min="13828" max="13828" width="64.85546875" customWidth="1"/>
    <col min="13829" max="13829" width="16.28515625" customWidth="1"/>
    <col min="13830" max="13830" width="2" customWidth="1"/>
    <col min="13831" max="13836" width="0" hidden="1" customWidth="1"/>
    <col min="14081" max="14081" width="1.85546875" customWidth="1"/>
    <col min="14082" max="14082" width="4.85546875" customWidth="1"/>
    <col min="14083" max="14083" width="6.140625" customWidth="1"/>
    <col min="14084" max="14084" width="64.85546875" customWidth="1"/>
    <col min="14085" max="14085" width="16.28515625" customWidth="1"/>
    <col min="14086" max="14086" width="2" customWidth="1"/>
    <col min="14087" max="14092" width="0" hidden="1" customWidth="1"/>
    <col min="14337" max="14337" width="1.85546875" customWidth="1"/>
    <col min="14338" max="14338" width="4.85546875" customWidth="1"/>
    <col min="14339" max="14339" width="6.140625" customWidth="1"/>
    <col min="14340" max="14340" width="64.85546875" customWidth="1"/>
    <col min="14341" max="14341" width="16.28515625" customWidth="1"/>
    <col min="14342" max="14342" width="2" customWidth="1"/>
    <col min="14343" max="14348" width="0" hidden="1" customWidth="1"/>
    <col min="14593" max="14593" width="1.85546875" customWidth="1"/>
    <col min="14594" max="14594" width="4.85546875" customWidth="1"/>
    <col min="14595" max="14595" width="6.140625" customWidth="1"/>
    <col min="14596" max="14596" width="64.85546875" customWidth="1"/>
    <col min="14597" max="14597" width="16.28515625" customWidth="1"/>
    <col min="14598" max="14598" width="2" customWidth="1"/>
    <col min="14599" max="14604" width="0" hidden="1" customWidth="1"/>
    <col min="14849" max="14849" width="1.85546875" customWidth="1"/>
    <col min="14850" max="14850" width="4.85546875" customWidth="1"/>
    <col min="14851" max="14851" width="6.140625" customWidth="1"/>
    <col min="14852" max="14852" width="64.85546875" customWidth="1"/>
    <col min="14853" max="14853" width="16.28515625" customWidth="1"/>
    <col min="14854" max="14854" width="2" customWidth="1"/>
    <col min="14855" max="14860" width="0" hidden="1" customWidth="1"/>
    <col min="15105" max="15105" width="1.85546875" customWidth="1"/>
    <col min="15106" max="15106" width="4.85546875" customWidth="1"/>
    <col min="15107" max="15107" width="6.140625" customWidth="1"/>
    <col min="15108" max="15108" width="64.85546875" customWidth="1"/>
    <col min="15109" max="15109" width="16.28515625" customWidth="1"/>
    <col min="15110" max="15110" width="2" customWidth="1"/>
    <col min="15111" max="15116" width="0" hidden="1" customWidth="1"/>
    <col min="15361" max="15361" width="1.85546875" customWidth="1"/>
    <col min="15362" max="15362" width="4.85546875" customWidth="1"/>
    <col min="15363" max="15363" width="6.140625" customWidth="1"/>
    <col min="15364" max="15364" width="64.85546875" customWidth="1"/>
    <col min="15365" max="15365" width="16.28515625" customWidth="1"/>
    <col min="15366" max="15366" width="2" customWidth="1"/>
    <col min="15367" max="15372" width="0" hidden="1" customWidth="1"/>
    <col min="15617" max="15617" width="1.85546875" customWidth="1"/>
    <col min="15618" max="15618" width="4.85546875" customWidth="1"/>
    <col min="15619" max="15619" width="6.140625" customWidth="1"/>
    <col min="15620" max="15620" width="64.85546875" customWidth="1"/>
    <col min="15621" max="15621" width="16.28515625" customWidth="1"/>
    <col min="15622" max="15622" width="2" customWidth="1"/>
    <col min="15623" max="15628" width="0" hidden="1" customWidth="1"/>
    <col min="15873" max="15873" width="1.85546875" customWidth="1"/>
    <col min="15874" max="15874" width="4.85546875" customWidth="1"/>
    <col min="15875" max="15875" width="6.140625" customWidth="1"/>
    <col min="15876" max="15876" width="64.85546875" customWidth="1"/>
    <col min="15877" max="15877" width="16.28515625" customWidth="1"/>
    <col min="15878" max="15878" width="2" customWidth="1"/>
    <col min="15879" max="15884" width="0" hidden="1" customWidth="1"/>
    <col min="16129" max="16129" width="1.85546875" customWidth="1"/>
    <col min="16130" max="16130" width="4.85546875" customWidth="1"/>
    <col min="16131" max="16131" width="6.140625" customWidth="1"/>
    <col min="16132" max="16132" width="64.85546875" customWidth="1"/>
    <col min="16133" max="16133" width="16.28515625" customWidth="1"/>
    <col min="16134" max="16134" width="2" customWidth="1"/>
    <col min="16135" max="16140" width="0" hidden="1" customWidth="1"/>
  </cols>
  <sheetData>
    <row r="1" spans="1:13" ht="15.75" hidden="1" x14ac:dyDescent="0.25">
      <c r="A1" s="112" t="s">
        <v>26</v>
      </c>
      <c r="B1" s="112"/>
      <c r="C1" s="112"/>
      <c r="D1" s="112"/>
      <c r="E1" s="112"/>
      <c r="F1" s="100"/>
      <c r="G1" s="100"/>
      <c r="H1" s="100"/>
      <c r="I1" s="100"/>
      <c r="J1" s="99"/>
      <c r="K1" s="49"/>
      <c r="L1" s="49"/>
      <c r="M1" s="49"/>
    </row>
    <row r="2" spans="1:13" ht="15.75" x14ac:dyDescent="0.25">
      <c r="A2" s="98"/>
      <c r="B2" s="98"/>
      <c r="C2" s="98"/>
      <c r="D2" s="98"/>
      <c r="E2" s="105" t="s">
        <v>35</v>
      </c>
      <c r="F2" s="101"/>
      <c r="G2" s="101"/>
      <c r="H2" s="101"/>
      <c r="I2" s="100"/>
      <c r="J2" s="99"/>
      <c r="K2" s="49"/>
      <c r="L2" s="49"/>
      <c r="M2" s="49"/>
    </row>
    <row r="3" spans="1:13" ht="15.75" x14ac:dyDescent="0.25">
      <c r="A3" s="98"/>
      <c r="B3" s="98"/>
      <c r="C3" s="98"/>
      <c r="D3" s="98"/>
      <c r="E3" s="101" t="s">
        <v>29</v>
      </c>
      <c r="F3" s="101"/>
      <c r="G3" s="101"/>
      <c r="H3" s="101"/>
      <c r="I3" s="100"/>
      <c r="J3" s="99"/>
      <c r="K3" s="49"/>
      <c r="L3" s="49"/>
      <c r="M3" s="49"/>
    </row>
    <row r="4" spans="1:13" ht="15.75" x14ac:dyDescent="0.25">
      <c r="A4" s="98"/>
      <c r="B4" s="98"/>
      <c r="C4" s="98"/>
      <c r="D4" s="98"/>
      <c r="E4" s="101" t="s">
        <v>39</v>
      </c>
      <c r="F4" s="101"/>
      <c r="G4" s="101"/>
      <c r="H4" s="101"/>
      <c r="I4" s="100"/>
      <c r="J4" s="99"/>
      <c r="K4" s="49"/>
      <c r="L4" s="49"/>
      <c r="M4" s="49"/>
    </row>
    <row r="5" spans="1:13" ht="15.75" x14ac:dyDescent="0.25">
      <c r="A5" s="98"/>
      <c r="B5" s="98"/>
      <c r="C5" s="98"/>
      <c r="D5" s="98"/>
      <c r="E5" s="101" t="s">
        <v>36</v>
      </c>
      <c r="F5" s="101"/>
      <c r="G5" s="101"/>
      <c r="H5" s="101"/>
      <c r="I5" s="100"/>
      <c r="J5" s="99"/>
      <c r="K5" s="49"/>
      <c r="L5" s="49"/>
      <c r="M5" s="49"/>
    </row>
    <row r="6" spans="1:13" ht="15.75" x14ac:dyDescent="0.25">
      <c r="A6" s="98"/>
      <c r="B6" s="98"/>
      <c r="C6" s="98"/>
      <c r="D6" s="98"/>
      <c r="E6" s="101"/>
      <c r="F6" s="101"/>
      <c r="G6" s="101"/>
      <c r="H6" s="101"/>
      <c r="I6" s="100"/>
      <c r="J6" s="99"/>
      <c r="K6" s="49"/>
      <c r="L6" s="49"/>
      <c r="M6" s="49"/>
    </row>
    <row r="7" spans="1:13" ht="15.75" x14ac:dyDescent="0.25">
      <c r="A7" s="98"/>
      <c r="B7" s="98"/>
      <c r="C7" s="98"/>
      <c r="D7" s="98"/>
      <c r="E7" s="102"/>
      <c r="F7" s="102"/>
      <c r="G7" s="119" t="s">
        <v>37</v>
      </c>
      <c r="H7" s="119"/>
      <c r="I7" s="100"/>
      <c r="J7" s="99"/>
      <c r="K7" s="49"/>
      <c r="L7" s="49"/>
      <c r="M7" s="103" t="s">
        <v>30</v>
      </c>
    </row>
    <row r="8" spans="1:13" ht="15.75" x14ac:dyDescent="0.25">
      <c r="A8" s="98"/>
      <c r="B8" s="98"/>
      <c r="C8" s="98"/>
      <c r="D8" s="98"/>
      <c r="E8" s="104" t="s">
        <v>38</v>
      </c>
      <c r="F8" s="104"/>
      <c r="G8" s="104"/>
      <c r="H8" s="104"/>
      <c r="I8" s="100"/>
      <c r="J8" s="99"/>
      <c r="K8" s="49"/>
      <c r="L8" s="49"/>
      <c r="M8" s="49"/>
    </row>
    <row r="9" spans="1:13" ht="15.75" x14ac:dyDescent="0.25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pans="1:13" ht="15.75" x14ac:dyDescent="0.25">
      <c r="A10" s="50"/>
      <c r="B10" s="113" t="s">
        <v>41</v>
      </c>
      <c r="C10" s="113"/>
      <c r="D10" s="113"/>
      <c r="E10" s="113"/>
      <c r="F10" s="18"/>
      <c r="G10" s="18"/>
      <c r="H10" s="18"/>
      <c r="I10" s="20" t="s">
        <v>27</v>
      </c>
      <c r="J10" s="19"/>
    </row>
    <row r="11" spans="1:13" ht="36" customHeight="1" x14ac:dyDescent="0.25">
      <c r="A11" s="50"/>
      <c r="B11" s="114" t="s">
        <v>40</v>
      </c>
      <c r="C11" s="114"/>
      <c r="D11" s="114"/>
      <c r="E11" s="114"/>
      <c r="F11" s="18"/>
      <c r="G11" s="18"/>
      <c r="H11" s="18"/>
      <c r="I11" s="21" t="str">
        <f>B11</f>
        <v xml:space="preserve">по капитальному ремонту ВЛ-110 кВ Сасово-Чучково </v>
      </c>
      <c r="J11" s="12"/>
    </row>
    <row r="12" spans="1:13" ht="25.5" customHeight="1" x14ac:dyDescent="0.25">
      <c r="A12" s="50"/>
      <c r="B12" s="113" t="s">
        <v>0</v>
      </c>
      <c r="C12" s="113"/>
      <c r="D12" s="113"/>
      <c r="E12" s="113"/>
      <c r="F12" s="18"/>
      <c r="G12" s="18"/>
      <c r="H12" s="18"/>
      <c r="I12" s="22" t="str">
        <f>B12</f>
        <v xml:space="preserve">для нужд филиала ПАО "Россети Центр и Приволжье" - "Рязаньэнерго" </v>
      </c>
      <c r="J12" s="12"/>
    </row>
    <row r="13" spans="1:13" ht="26.25" customHeight="1" thickBot="1" x14ac:dyDescent="0.3">
      <c r="A13" s="50"/>
      <c r="B13" s="115" t="s">
        <v>1</v>
      </c>
      <c r="C13" s="115"/>
      <c r="D13" s="115"/>
      <c r="E13" s="115"/>
      <c r="F13" s="18"/>
      <c r="G13" s="18"/>
      <c r="H13" s="18"/>
      <c r="I13" s="23" t="str">
        <f>B13</f>
        <v>на 2023г.</v>
      </c>
      <c r="J13" s="24"/>
    </row>
    <row r="14" spans="1:13" ht="69" customHeight="1" thickBot="1" x14ac:dyDescent="0.3">
      <c r="A14" s="50"/>
      <c r="B14" s="51" t="s">
        <v>2</v>
      </c>
      <c r="C14" s="52" t="s">
        <v>3</v>
      </c>
      <c r="D14" s="53" t="s">
        <v>4</v>
      </c>
      <c r="E14" s="54" t="s">
        <v>5</v>
      </c>
      <c r="F14" s="18"/>
      <c r="G14" s="2" t="s">
        <v>2</v>
      </c>
      <c r="H14" s="3" t="s">
        <v>3</v>
      </c>
      <c r="I14" s="25" t="s">
        <v>4</v>
      </c>
      <c r="J14" s="26" t="s">
        <v>28</v>
      </c>
    </row>
    <row r="15" spans="1:13" ht="15.75" thickBot="1" x14ac:dyDescent="0.3">
      <c r="A15" s="55"/>
      <c r="B15" s="56">
        <v>1</v>
      </c>
      <c r="C15" s="57">
        <v>2</v>
      </c>
      <c r="D15" s="58">
        <v>3</v>
      </c>
      <c r="E15" s="59">
        <v>4</v>
      </c>
      <c r="F15" s="18"/>
      <c r="G15" s="4">
        <v>1</v>
      </c>
      <c r="H15" s="5">
        <v>2</v>
      </c>
      <c r="I15" s="27">
        <v>3</v>
      </c>
      <c r="J15" s="28">
        <v>4</v>
      </c>
    </row>
    <row r="16" spans="1:13" x14ac:dyDescent="0.25">
      <c r="A16" s="55"/>
      <c r="B16" s="60"/>
      <c r="C16" s="61"/>
      <c r="D16" s="62" t="s">
        <v>6</v>
      </c>
      <c r="E16" s="63"/>
      <c r="F16" s="18"/>
      <c r="G16" s="6"/>
      <c r="H16" s="29"/>
      <c r="I16" s="30" t="str">
        <f>D16</f>
        <v>Сасовский участок СЛЭП УВС</v>
      </c>
      <c r="J16" s="31"/>
    </row>
    <row r="17" spans="1:10" s="32" customFormat="1" ht="41.25" customHeight="1" x14ac:dyDescent="0.2">
      <c r="A17" s="64"/>
      <c r="B17" s="65">
        <v>1</v>
      </c>
      <c r="C17" s="66">
        <f>'[1]смета 1'!J8</f>
        <v>1</v>
      </c>
      <c r="D17" s="67" t="str">
        <f>'[1]смета 1'!B9</f>
        <v>Капитальный ремонт ВЛ-110 кВ Сасово - Чучково (бух.наим. ВЛ-110кв.Сасово-Чучково 41,05),  инв.№ 308170</v>
      </c>
      <c r="E17" s="68">
        <f>'[1]смета 1'!M255</f>
        <v>4020348.13</v>
      </c>
      <c r="G17" s="33">
        <f>B17</f>
        <v>1</v>
      </c>
      <c r="H17" s="34">
        <f>C17</f>
        <v>1</v>
      </c>
      <c r="I17" s="35" t="str">
        <f>D17</f>
        <v>Капитальный ремонт ВЛ-110 кВ Сасово - Чучково (бух.наим. ВЛ-110кв.Сасово-Чучково 41,05),  инв.№ 308170</v>
      </c>
      <c r="J17" s="8">
        <f>'[1]смета 1'!O220</f>
        <v>1056.19</v>
      </c>
    </row>
    <row r="18" spans="1:10" ht="42.75" hidden="1" customHeight="1" x14ac:dyDescent="0.25">
      <c r="A18" s="50"/>
      <c r="B18" s="69">
        <v>2</v>
      </c>
      <c r="C18" s="70">
        <v>2</v>
      </c>
      <c r="D18" s="67"/>
      <c r="E18" s="71"/>
      <c r="F18" s="18"/>
      <c r="G18" s="33">
        <f>B18</f>
        <v>2</v>
      </c>
      <c r="H18" s="34">
        <f>C18</f>
        <v>2</v>
      </c>
      <c r="I18" s="35">
        <f>D18</f>
        <v>0</v>
      </c>
      <c r="J18" s="8"/>
    </row>
    <row r="19" spans="1:10" s="32" customFormat="1" ht="41.25" hidden="1" customHeight="1" x14ac:dyDescent="0.2">
      <c r="A19" s="64"/>
      <c r="B19" s="65">
        <f>B17+1</f>
        <v>2</v>
      </c>
      <c r="C19" s="66"/>
      <c r="D19" s="67"/>
      <c r="E19" s="68"/>
      <c r="G19" s="33">
        <f t="shared" ref="G19:I24" si="0">B19</f>
        <v>2</v>
      </c>
      <c r="H19" s="34">
        <f t="shared" si="0"/>
        <v>0</v>
      </c>
      <c r="I19" s="35">
        <f t="shared" si="0"/>
        <v>0</v>
      </c>
      <c r="J19" s="8"/>
    </row>
    <row r="20" spans="1:10" s="32" customFormat="1" ht="41.25" hidden="1" customHeight="1" x14ac:dyDescent="0.2">
      <c r="A20" s="64"/>
      <c r="B20" s="65">
        <f>B19+1</f>
        <v>3</v>
      </c>
      <c r="C20" s="66"/>
      <c r="D20" s="67"/>
      <c r="E20" s="68"/>
      <c r="G20" s="33">
        <f t="shared" si="0"/>
        <v>3</v>
      </c>
      <c r="H20" s="34">
        <f t="shared" si="0"/>
        <v>0</v>
      </c>
      <c r="I20" s="35">
        <f t="shared" si="0"/>
        <v>0</v>
      </c>
      <c r="J20" s="8"/>
    </row>
    <row r="21" spans="1:10" s="32" customFormat="1" ht="41.25" hidden="1" customHeight="1" x14ac:dyDescent="0.2">
      <c r="A21" s="64"/>
      <c r="B21" s="65">
        <f>B20+1</f>
        <v>4</v>
      </c>
      <c r="C21" s="66"/>
      <c r="D21" s="67"/>
      <c r="E21" s="68"/>
      <c r="G21" s="33">
        <f t="shared" si="0"/>
        <v>4</v>
      </c>
      <c r="H21" s="34">
        <f t="shared" si="0"/>
        <v>0</v>
      </c>
      <c r="I21" s="35">
        <f t="shared" si="0"/>
        <v>0</v>
      </c>
      <c r="J21" s="8"/>
    </row>
    <row r="22" spans="1:10" s="32" customFormat="1" ht="29.25" hidden="1" customHeight="1" x14ac:dyDescent="0.2">
      <c r="A22" s="64"/>
      <c r="B22" s="65"/>
      <c r="C22" s="66"/>
      <c r="D22" s="67"/>
      <c r="E22" s="68"/>
      <c r="G22" s="33">
        <f t="shared" si="0"/>
        <v>0</v>
      </c>
      <c r="H22" s="34">
        <f t="shared" si="0"/>
        <v>0</v>
      </c>
      <c r="I22" s="35">
        <f t="shared" si="0"/>
        <v>0</v>
      </c>
      <c r="J22" s="8"/>
    </row>
    <row r="23" spans="1:10" s="32" customFormat="1" ht="29.25" hidden="1" customHeight="1" x14ac:dyDescent="0.2">
      <c r="A23" s="64"/>
      <c r="B23" s="65"/>
      <c r="C23" s="72"/>
      <c r="D23" s="67"/>
      <c r="E23" s="68"/>
      <c r="G23" s="33">
        <f t="shared" si="0"/>
        <v>0</v>
      </c>
      <c r="H23" s="34">
        <f t="shared" si="0"/>
        <v>0</v>
      </c>
      <c r="I23" s="35">
        <f t="shared" si="0"/>
        <v>0</v>
      </c>
      <c r="J23" s="8"/>
    </row>
    <row r="24" spans="1:10" s="32" customFormat="1" ht="38.25" hidden="1" customHeight="1" x14ac:dyDescent="0.2">
      <c r="A24" s="64"/>
      <c r="B24" s="65"/>
      <c r="C24" s="66"/>
      <c r="D24" s="67"/>
      <c r="E24" s="68"/>
      <c r="G24" s="33">
        <f t="shared" si="0"/>
        <v>0</v>
      </c>
      <c r="H24" s="34">
        <f t="shared" si="0"/>
        <v>0</v>
      </c>
      <c r="I24" s="35">
        <f t="shared" si="0"/>
        <v>0</v>
      </c>
      <c r="J24" s="8"/>
    </row>
    <row r="25" spans="1:10" ht="39.75" hidden="1" customHeight="1" x14ac:dyDescent="0.25">
      <c r="A25" s="50"/>
      <c r="B25" s="65"/>
      <c r="C25" s="73"/>
      <c r="D25" s="67"/>
      <c r="E25" s="71"/>
      <c r="F25" s="18"/>
      <c r="G25" s="33">
        <f>B25</f>
        <v>0</v>
      </c>
      <c r="H25" s="34">
        <f>C25</f>
        <v>0</v>
      </c>
      <c r="I25" s="35">
        <f>D25</f>
        <v>0</v>
      </c>
      <c r="J25" s="8"/>
    </row>
    <row r="26" spans="1:10" ht="18.75" customHeight="1" thickBot="1" x14ac:dyDescent="0.3">
      <c r="A26" s="50"/>
      <c r="B26" s="116" t="s">
        <v>7</v>
      </c>
      <c r="C26" s="117"/>
      <c r="D26" s="118"/>
      <c r="E26" s="74">
        <f>SUM(E17:E25)</f>
        <v>4020348.13</v>
      </c>
      <c r="F26" s="18"/>
      <c r="G26" s="120" t="str">
        <f>B26</f>
        <v>Итого по Сасовскому УСЛЭП</v>
      </c>
      <c r="H26" s="121"/>
      <c r="I26" s="122"/>
      <c r="J26" s="10">
        <f>SUM(J17:J25)</f>
        <v>1056.19</v>
      </c>
    </row>
    <row r="27" spans="1:10" ht="15.75" hidden="1" thickBot="1" x14ac:dyDescent="0.3">
      <c r="A27" s="55"/>
      <c r="B27" s="60"/>
      <c r="C27" s="61"/>
      <c r="D27" s="62" t="s">
        <v>8</v>
      </c>
      <c r="E27" s="63"/>
      <c r="F27" s="18"/>
      <c r="G27" s="6"/>
      <c r="H27" s="29"/>
      <c r="I27" s="30" t="str">
        <f>D27</f>
        <v>Сасовский УСЛЭП</v>
      </c>
      <c r="J27" s="31"/>
    </row>
    <row r="28" spans="1:10" ht="83.25" hidden="1" customHeight="1" x14ac:dyDescent="0.25">
      <c r="A28" s="50"/>
      <c r="B28" s="69">
        <v>5</v>
      </c>
      <c r="C28" s="73"/>
      <c r="D28" s="75"/>
      <c r="E28" s="71"/>
      <c r="F28" s="18"/>
      <c r="G28" s="33">
        <f t="shared" ref="G28:I33" si="1">B28</f>
        <v>5</v>
      </c>
      <c r="H28" s="34">
        <f t="shared" si="1"/>
        <v>0</v>
      </c>
      <c r="I28" s="35">
        <f t="shared" si="1"/>
        <v>0</v>
      </c>
      <c r="J28" s="9"/>
    </row>
    <row r="29" spans="1:10" ht="81" hidden="1" customHeight="1" x14ac:dyDescent="0.25">
      <c r="A29" s="50"/>
      <c r="B29" s="69">
        <v>6</v>
      </c>
      <c r="C29" s="73"/>
      <c r="D29" s="75"/>
      <c r="E29" s="71"/>
      <c r="F29" s="18"/>
      <c r="G29" s="33">
        <f t="shared" si="1"/>
        <v>6</v>
      </c>
      <c r="H29" s="34">
        <f t="shared" si="1"/>
        <v>0</v>
      </c>
      <c r="I29" s="35">
        <f t="shared" si="1"/>
        <v>0</v>
      </c>
      <c r="J29" s="9"/>
    </row>
    <row r="30" spans="1:10" ht="32.25" hidden="1" customHeight="1" x14ac:dyDescent="0.25">
      <c r="A30" s="50"/>
      <c r="B30" s="69">
        <v>7</v>
      </c>
      <c r="C30" s="73"/>
      <c r="D30" s="75"/>
      <c r="E30" s="71"/>
      <c r="F30" s="18"/>
      <c r="G30" s="33">
        <f t="shared" si="1"/>
        <v>7</v>
      </c>
      <c r="H30" s="34">
        <f t="shared" si="1"/>
        <v>0</v>
      </c>
      <c r="I30" s="35">
        <f t="shared" si="1"/>
        <v>0</v>
      </c>
      <c r="J30" s="9"/>
    </row>
    <row r="31" spans="1:10" ht="41.25" hidden="1" customHeight="1" x14ac:dyDescent="0.25">
      <c r="A31" s="50"/>
      <c r="B31" s="69">
        <v>8</v>
      </c>
      <c r="C31" s="73"/>
      <c r="D31" s="75"/>
      <c r="E31" s="71"/>
      <c r="F31" s="18"/>
      <c r="G31" s="33">
        <f t="shared" si="1"/>
        <v>8</v>
      </c>
      <c r="H31" s="34">
        <f t="shared" si="1"/>
        <v>0</v>
      </c>
      <c r="I31" s="35">
        <f t="shared" si="1"/>
        <v>0</v>
      </c>
      <c r="J31" s="9"/>
    </row>
    <row r="32" spans="1:10" ht="108" hidden="1" customHeight="1" x14ac:dyDescent="0.25">
      <c r="A32" s="50"/>
      <c r="B32" s="69">
        <v>9</v>
      </c>
      <c r="C32" s="73"/>
      <c r="D32" s="75"/>
      <c r="E32" s="71"/>
      <c r="F32" s="18"/>
      <c r="G32" s="33">
        <f t="shared" si="1"/>
        <v>9</v>
      </c>
      <c r="H32" s="34">
        <f t="shared" si="1"/>
        <v>0</v>
      </c>
      <c r="I32" s="35">
        <f t="shared" si="1"/>
        <v>0</v>
      </c>
      <c r="J32" s="9"/>
    </row>
    <row r="33" spans="1:12" ht="33" hidden="1" customHeight="1" x14ac:dyDescent="0.25">
      <c r="A33" s="50"/>
      <c r="B33" s="69">
        <v>10</v>
      </c>
      <c r="C33" s="73"/>
      <c r="D33" s="75"/>
      <c r="E33" s="71"/>
      <c r="F33" s="18"/>
      <c r="G33" s="33">
        <f t="shared" si="1"/>
        <v>10</v>
      </c>
      <c r="H33" s="34">
        <f t="shared" si="1"/>
        <v>0</v>
      </c>
      <c r="I33" s="35">
        <f t="shared" si="1"/>
        <v>0</v>
      </c>
      <c r="J33" s="9"/>
    </row>
    <row r="34" spans="1:12" ht="39.75" hidden="1" customHeight="1" x14ac:dyDescent="0.25">
      <c r="A34" s="50"/>
      <c r="B34" s="69"/>
      <c r="C34" s="73"/>
      <c r="D34" s="75"/>
      <c r="E34" s="71"/>
      <c r="F34" s="18"/>
      <c r="G34" s="33"/>
      <c r="H34" s="7"/>
      <c r="I34" s="36"/>
      <c r="J34" s="9"/>
    </row>
    <row r="35" spans="1:12" ht="39.75" hidden="1" customHeight="1" x14ac:dyDescent="0.25">
      <c r="A35" s="50"/>
      <c r="B35" s="69"/>
      <c r="C35" s="73"/>
      <c r="D35" s="75"/>
      <c r="E35" s="71"/>
      <c r="F35" s="18"/>
      <c r="G35" s="33"/>
      <c r="H35" s="7"/>
      <c r="I35" s="36"/>
      <c r="J35" s="9"/>
    </row>
    <row r="36" spans="1:12" ht="39.75" hidden="1" customHeight="1" x14ac:dyDescent="0.25">
      <c r="A36" s="50"/>
      <c r="B36" s="69"/>
      <c r="C36" s="73"/>
      <c r="D36" s="75"/>
      <c r="E36" s="71"/>
      <c r="F36" s="18"/>
      <c r="G36" s="33"/>
      <c r="H36" s="7"/>
      <c r="I36" s="36"/>
      <c r="J36" s="9"/>
    </row>
    <row r="37" spans="1:12" ht="39.75" hidden="1" customHeight="1" x14ac:dyDescent="0.25">
      <c r="A37" s="50"/>
      <c r="B37" s="69"/>
      <c r="C37" s="73"/>
      <c r="D37" s="75"/>
      <c r="E37" s="71"/>
      <c r="F37" s="18"/>
      <c r="G37" s="33"/>
      <c r="H37" s="7"/>
      <c r="I37" s="36"/>
      <c r="J37" s="9"/>
    </row>
    <row r="38" spans="1:12" ht="39.75" hidden="1" customHeight="1" x14ac:dyDescent="0.25">
      <c r="A38" s="50"/>
      <c r="B38" s="69"/>
      <c r="C38" s="73"/>
      <c r="D38" s="75"/>
      <c r="E38" s="71"/>
      <c r="F38" s="18"/>
      <c r="G38" s="33"/>
      <c r="H38" s="7"/>
      <c r="I38" s="36"/>
      <c r="J38" s="9"/>
    </row>
    <row r="39" spans="1:12" ht="18.75" hidden="1" customHeight="1" thickBot="1" x14ac:dyDescent="0.3">
      <c r="A39" s="50"/>
      <c r="B39" s="116" t="s">
        <v>7</v>
      </c>
      <c r="C39" s="117"/>
      <c r="D39" s="118"/>
      <c r="E39" s="74">
        <f>SUM(E28:E38)</f>
        <v>0</v>
      </c>
      <c r="F39" s="18"/>
      <c r="G39" s="120" t="str">
        <f>B39</f>
        <v>Итого по Сасовскому УСЛЭП</v>
      </c>
      <c r="H39" s="121"/>
      <c r="I39" s="122"/>
      <c r="J39" s="10">
        <f>SUM(J28:J38)</f>
        <v>0</v>
      </c>
    </row>
    <row r="40" spans="1:12" ht="15.75" hidden="1" thickBot="1" x14ac:dyDescent="0.3">
      <c r="A40" s="55"/>
      <c r="B40" s="60"/>
      <c r="C40" s="61"/>
      <c r="D40" s="62" t="s">
        <v>9</v>
      </c>
      <c r="E40" s="63"/>
      <c r="F40" s="18"/>
      <c r="G40" s="6"/>
      <c r="H40" s="29"/>
      <c r="I40" s="30" t="str">
        <f>D40</f>
        <v>Скопинский УСЛЭП</v>
      </c>
      <c r="J40" s="31"/>
      <c r="K40" s="18"/>
      <c r="L40" s="18"/>
    </row>
    <row r="41" spans="1:12" ht="30" hidden="1" customHeight="1" x14ac:dyDescent="0.25">
      <c r="A41" s="50"/>
      <c r="B41" s="69"/>
      <c r="C41" s="73"/>
      <c r="D41" s="67"/>
      <c r="E41" s="71"/>
      <c r="F41" s="18"/>
      <c r="G41" s="33"/>
      <c r="H41" s="7"/>
      <c r="I41" s="36"/>
      <c r="J41" s="9"/>
      <c r="K41" s="18"/>
      <c r="L41" s="18"/>
    </row>
    <row r="42" spans="1:12" ht="30" hidden="1" customHeight="1" x14ac:dyDescent="0.25">
      <c r="A42" s="50"/>
      <c r="B42" s="76"/>
      <c r="C42" s="73"/>
      <c r="D42" s="77"/>
      <c r="E42" s="71"/>
      <c r="F42" s="18"/>
      <c r="G42" s="33"/>
      <c r="H42" s="7"/>
      <c r="I42" s="36"/>
      <c r="J42" s="9"/>
      <c r="K42" s="18"/>
      <c r="L42" s="18"/>
    </row>
    <row r="43" spans="1:12" ht="30" hidden="1" customHeight="1" x14ac:dyDescent="0.25">
      <c r="A43" s="50"/>
      <c r="B43" s="76"/>
      <c r="C43" s="73"/>
      <c r="D43" s="77"/>
      <c r="E43" s="71"/>
      <c r="F43" s="18"/>
      <c r="G43" s="33">
        <f t="shared" ref="G43:I44" si="2">B43</f>
        <v>0</v>
      </c>
      <c r="H43" s="7">
        <f t="shared" si="2"/>
        <v>0</v>
      </c>
      <c r="I43" s="36">
        <f t="shared" si="2"/>
        <v>0</v>
      </c>
      <c r="J43" s="9"/>
      <c r="K43" s="18"/>
      <c r="L43" s="18"/>
    </row>
    <row r="44" spans="1:12" ht="30" hidden="1" customHeight="1" x14ac:dyDescent="0.25">
      <c r="A44" s="50"/>
      <c r="B44" s="76"/>
      <c r="C44" s="78"/>
      <c r="D44" s="79"/>
      <c r="E44" s="80"/>
      <c r="F44" s="18"/>
      <c r="G44" s="33">
        <f t="shared" si="2"/>
        <v>0</v>
      </c>
      <c r="H44" s="7">
        <f t="shared" si="2"/>
        <v>0</v>
      </c>
      <c r="I44" s="36">
        <f t="shared" si="2"/>
        <v>0</v>
      </c>
      <c r="J44" s="9"/>
      <c r="K44" s="18"/>
      <c r="L44" s="18"/>
    </row>
    <row r="45" spans="1:12" ht="18.75" hidden="1" customHeight="1" thickBot="1" x14ac:dyDescent="0.3">
      <c r="A45" s="50"/>
      <c r="B45" s="116" t="s">
        <v>10</v>
      </c>
      <c r="C45" s="117"/>
      <c r="D45" s="118"/>
      <c r="E45" s="74">
        <f>SUM(E41:E44)</f>
        <v>0</v>
      </c>
      <c r="F45" s="18"/>
      <c r="G45" s="123" t="str">
        <f>B45</f>
        <v>Итого по Скопинскому УСЛЭП</v>
      </c>
      <c r="H45" s="124"/>
      <c r="I45" s="125"/>
      <c r="J45" s="37">
        <f>SUM(J41:J44)</f>
        <v>0</v>
      </c>
      <c r="K45" s="18"/>
      <c r="L45" s="18"/>
    </row>
    <row r="46" spans="1:12" ht="15.75" hidden="1" thickBot="1" x14ac:dyDescent="0.3">
      <c r="A46" s="55"/>
      <c r="B46" s="60"/>
      <c r="C46" s="61"/>
      <c r="D46" s="62" t="s">
        <v>11</v>
      </c>
      <c r="E46" s="63"/>
      <c r="F46" s="18"/>
      <c r="G46" s="6"/>
      <c r="H46" s="29"/>
      <c r="I46" s="30" t="str">
        <f>D46</f>
        <v>Сасовский ПУ СП</v>
      </c>
      <c r="J46" s="31"/>
      <c r="K46" s="18"/>
      <c r="L46" s="18"/>
    </row>
    <row r="47" spans="1:12" s="32" customFormat="1" ht="29.25" hidden="1" customHeight="1" x14ac:dyDescent="0.2">
      <c r="A47" s="64"/>
      <c r="B47" s="65"/>
      <c r="C47" s="66"/>
      <c r="D47" s="67"/>
      <c r="E47" s="68"/>
      <c r="G47" s="33">
        <f>B47</f>
        <v>0</v>
      </c>
      <c r="H47" s="7">
        <f>C47</f>
        <v>0</v>
      </c>
      <c r="I47" s="38">
        <f>D47</f>
        <v>0</v>
      </c>
      <c r="J47" s="8"/>
    </row>
    <row r="48" spans="1:12" s="32" customFormat="1" ht="18.75" hidden="1" customHeight="1" x14ac:dyDescent="0.25">
      <c r="A48" s="64"/>
      <c r="B48" s="106" t="s">
        <v>12</v>
      </c>
      <c r="C48" s="107"/>
      <c r="D48" s="108"/>
      <c r="E48" s="81">
        <f>E47</f>
        <v>0</v>
      </c>
      <c r="G48" s="109" t="str">
        <f>B48</f>
        <v>Итого по Сасовскому ПУ СП</v>
      </c>
      <c r="H48" s="110"/>
      <c r="I48" s="111"/>
      <c r="J48" s="11">
        <f>J47</f>
        <v>0</v>
      </c>
    </row>
    <row r="49" spans="1:12" ht="15.75" hidden="1" thickBot="1" x14ac:dyDescent="0.3">
      <c r="A49" s="55"/>
      <c r="B49" s="60"/>
      <c r="C49" s="61"/>
      <c r="D49" s="62" t="s">
        <v>13</v>
      </c>
      <c r="E49" s="63"/>
      <c r="F49" s="18"/>
      <c r="G49" s="6"/>
      <c r="H49" s="29"/>
      <c r="I49" s="30" t="str">
        <f>D49</f>
        <v>Рязанский ПУ СП</v>
      </c>
      <c r="J49" s="31"/>
      <c r="K49" s="18"/>
      <c r="L49" s="18"/>
    </row>
    <row r="50" spans="1:12" s="32" customFormat="1" ht="29.25" hidden="1" customHeight="1" x14ac:dyDescent="0.2">
      <c r="A50" s="64"/>
      <c r="B50" s="65"/>
      <c r="C50" s="66"/>
      <c r="D50" s="67"/>
      <c r="E50" s="68"/>
      <c r="G50" s="33">
        <f>B50</f>
        <v>0</v>
      </c>
      <c r="H50" s="7">
        <f>C50</f>
        <v>0</v>
      </c>
      <c r="I50" s="38">
        <f>D50</f>
        <v>0</v>
      </c>
      <c r="J50" s="8"/>
    </row>
    <row r="51" spans="1:12" s="32" customFormat="1" ht="29.25" hidden="1" customHeight="1" x14ac:dyDescent="0.2">
      <c r="A51" s="64"/>
      <c r="B51" s="65"/>
      <c r="C51" s="66"/>
      <c r="D51" s="67"/>
      <c r="E51" s="68"/>
      <c r="G51" s="33">
        <f>B51</f>
        <v>0</v>
      </c>
      <c r="H51" s="7">
        <f>C51</f>
        <v>0</v>
      </c>
      <c r="I51" s="38">
        <f>D51</f>
        <v>0</v>
      </c>
      <c r="J51" s="8"/>
    </row>
    <row r="52" spans="1:12" ht="18.75" hidden="1" customHeight="1" thickBot="1" x14ac:dyDescent="0.3">
      <c r="A52" s="50"/>
      <c r="B52" s="116" t="s">
        <v>14</v>
      </c>
      <c r="C52" s="117"/>
      <c r="D52" s="118"/>
      <c r="E52" s="74">
        <f>E50+E51</f>
        <v>0</v>
      </c>
      <c r="F52" s="18"/>
      <c r="G52" s="120" t="str">
        <f>B52</f>
        <v>Итого по Рязанскому ПУ СП</v>
      </c>
      <c r="H52" s="121"/>
      <c r="I52" s="122"/>
      <c r="J52" s="10">
        <f>J50+J51</f>
        <v>0</v>
      </c>
      <c r="K52" s="18"/>
      <c r="L52" s="18"/>
    </row>
    <row r="53" spans="1:12" ht="16.5" thickBot="1" x14ac:dyDescent="0.3">
      <c r="A53" s="50"/>
      <c r="B53" s="126" t="s">
        <v>15</v>
      </c>
      <c r="C53" s="127"/>
      <c r="D53" s="127"/>
      <c r="E53" s="82">
        <f>E26+E39+E45+E48+E52</f>
        <v>4020348.13</v>
      </c>
      <c r="F53" s="18"/>
      <c r="G53" s="39"/>
      <c r="H53" s="40"/>
      <c r="I53" s="41" t="str">
        <f>B53</f>
        <v>ВСЕГО по локальным сметам</v>
      </c>
      <c r="J53" s="42">
        <f>J26+J39+J45+J48+J52</f>
        <v>1056.19</v>
      </c>
      <c r="K53" s="18"/>
      <c r="L53" s="18"/>
    </row>
    <row r="54" spans="1:12" x14ac:dyDescent="0.25">
      <c r="A54" s="50"/>
      <c r="B54" s="128" t="s">
        <v>16</v>
      </c>
      <c r="C54" s="129"/>
      <c r="D54" s="129"/>
      <c r="E54" s="83">
        <f>J53</f>
        <v>1056.19</v>
      </c>
      <c r="F54" s="18"/>
      <c r="G54" s="18"/>
      <c r="H54" s="18"/>
      <c r="I54" s="18"/>
      <c r="J54" s="19"/>
      <c r="K54" s="18"/>
      <c r="L54" s="18"/>
    </row>
    <row r="55" spans="1:12" ht="53.25" customHeight="1" x14ac:dyDescent="0.25">
      <c r="A55" s="50"/>
      <c r="B55" s="130" t="s">
        <v>17</v>
      </c>
      <c r="C55" s="131"/>
      <c r="D55" s="131"/>
      <c r="E55" s="84">
        <f>L55*(300+12)</f>
        <v>41191.410000000003</v>
      </c>
      <c r="F55" s="18"/>
      <c r="G55" s="15" t="s">
        <v>23</v>
      </c>
      <c r="H55" s="18"/>
      <c r="I55" s="18"/>
      <c r="J55" s="19"/>
      <c r="K55" s="18"/>
      <c r="L55" s="43">
        <f>J53/8</f>
        <v>132.02375000000001</v>
      </c>
    </row>
    <row r="56" spans="1:12" ht="13.5" customHeight="1" x14ac:dyDescent="0.25">
      <c r="A56" s="50"/>
      <c r="B56" s="132" t="s">
        <v>18</v>
      </c>
      <c r="C56" s="133"/>
      <c r="D56" s="133"/>
      <c r="E56" s="85">
        <f>E53+E55</f>
        <v>4061539.54</v>
      </c>
      <c r="F56" s="18"/>
      <c r="G56" s="1" t="s">
        <v>24</v>
      </c>
      <c r="H56" s="18"/>
      <c r="I56" s="18"/>
      <c r="J56" s="19"/>
    </row>
    <row r="57" spans="1:12" ht="14.25" customHeight="1" x14ac:dyDescent="0.25">
      <c r="A57" s="50"/>
      <c r="B57" s="134" t="s">
        <v>19</v>
      </c>
      <c r="C57" s="135"/>
      <c r="D57" s="135"/>
      <c r="E57" s="86">
        <f>'[1]смета 1'!M258</f>
        <v>121467.87</v>
      </c>
      <c r="F57" s="18"/>
      <c r="G57" s="18"/>
      <c r="H57" s="18"/>
      <c r="I57" s="18"/>
      <c r="J57" s="19"/>
    </row>
    <row r="58" spans="1:12" ht="30" customHeight="1" x14ac:dyDescent="0.25">
      <c r="A58" s="50"/>
      <c r="B58" s="132" t="s">
        <v>20</v>
      </c>
      <c r="C58" s="133"/>
      <c r="D58" s="133"/>
      <c r="E58" s="87">
        <f>E57+E56</f>
        <v>4183007.41</v>
      </c>
      <c r="F58" s="18"/>
      <c r="G58" s="18"/>
      <c r="H58" s="18"/>
      <c r="I58" s="18"/>
      <c r="J58" s="19"/>
    </row>
    <row r="59" spans="1:12" x14ac:dyDescent="0.25">
      <c r="A59" s="50"/>
      <c r="B59" s="136" t="s">
        <v>21</v>
      </c>
      <c r="C59" s="137"/>
      <c r="D59" s="137"/>
      <c r="E59" s="88">
        <f>E58*0.2</f>
        <v>836601.48200000008</v>
      </c>
      <c r="F59" s="18"/>
      <c r="G59" s="44"/>
      <c r="H59" s="44"/>
      <c r="I59" s="18"/>
      <c r="J59" s="19"/>
    </row>
    <row r="60" spans="1:12" s="18" customFormat="1" ht="18.75" customHeight="1" thickBot="1" x14ac:dyDescent="0.25">
      <c r="A60" s="50"/>
      <c r="B60" s="138" t="s">
        <v>22</v>
      </c>
      <c r="C60" s="139"/>
      <c r="D60" s="139"/>
      <c r="E60" s="89">
        <f>E58+E59</f>
        <v>5019608.892</v>
      </c>
      <c r="G60" s="13"/>
      <c r="H60" s="14"/>
      <c r="J60" s="19"/>
    </row>
    <row r="61" spans="1:12" ht="15.75" x14ac:dyDescent="0.25">
      <c r="A61" s="90"/>
      <c r="B61" s="91"/>
      <c r="C61" s="92"/>
      <c r="D61" s="92"/>
      <c r="E61" s="91"/>
      <c r="F61" s="45"/>
      <c r="G61" s="13"/>
      <c r="H61" s="14"/>
      <c r="I61" s="45"/>
      <c r="J61" s="46"/>
    </row>
    <row r="62" spans="1:12" ht="15.75" x14ac:dyDescent="0.25">
      <c r="A62" s="90"/>
      <c r="B62" s="91" t="s">
        <v>31</v>
      </c>
      <c r="C62" s="92"/>
      <c r="D62" s="92"/>
      <c r="E62" s="91"/>
      <c r="F62" s="45"/>
      <c r="G62" s="13"/>
      <c r="H62" s="14"/>
      <c r="I62" s="45"/>
      <c r="J62" s="46"/>
    </row>
    <row r="63" spans="1:12" ht="14.25" customHeight="1" x14ac:dyDescent="0.25">
      <c r="A63" s="93"/>
      <c r="B63" s="50" t="s">
        <v>32</v>
      </c>
      <c r="C63" s="94"/>
      <c r="D63" s="94"/>
      <c r="E63" s="95" t="s">
        <v>33</v>
      </c>
      <c r="F63" s="47"/>
      <c r="G63" s="17"/>
      <c r="H63" s="16"/>
      <c r="I63" s="47"/>
      <c r="J63" s="48"/>
    </row>
    <row r="64" spans="1:12" ht="15" customHeight="1" x14ac:dyDescent="0.25">
      <c r="A64" s="93"/>
      <c r="B64" s="50"/>
      <c r="C64" s="94"/>
      <c r="D64" s="94"/>
      <c r="E64" s="95"/>
      <c r="F64" s="47"/>
      <c r="G64" s="17"/>
      <c r="H64" s="16"/>
      <c r="I64" s="47"/>
      <c r="J64" s="48"/>
    </row>
    <row r="65" spans="1:10" ht="15.75" x14ac:dyDescent="0.25">
      <c r="A65" s="49"/>
      <c r="B65" s="91" t="s">
        <v>34</v>
      </c>
      <c r="C65" s="49"/>
      <c r="D65" s="49"/>
      <c r="E65" s="49"/>
    </row>
    <row r="66" spans="1:10" ht="15.75" x14ac:dyDescent="0.25">
      <c r="A66" s="96"/>
      <c r="B66" s="50" t="s">
        <v>42</v>
      </c>
      <c r="C66" s="96"/>
      <c r="D66" s="96"/>
      <c r="E66" s="95" t="s">
        <v>43</v>
      </c>
    </row>
    <row r="67" spans="1:10" ht="15.75" x14ac:dyDescent="0.25">
      <c r="A67" s="49"/>
      <c r="B67" s="49"/>
      <c r="C67" s="49"/>
      <c r="D67" s="49"/>
      <c r="E67" s="49"/>
    </row>
    <row r="68" spans="1:10" hidden="1" x14ac:dyDescent="0.25">
      <c r="A68" s="50"/>
      <c r="B68" s="50" t="s">
        <v>25</v>
      </c>
      <c r="C68" s="50"/>
      <c r="D68" s="50"/>
      <c r="E68" s="50"/>
      <c r="F68" s="18"/>
      <c r="G68" s="1"/>
      <c r="H68" s="1"/>
      <c r="I68" s="18"/>
      <c r="J68" s="19"/>
    </row>
    <row r="69" spans="1:10" hidden="1" x14ac:dyDescent="0.25">
      <c r="A69" s="50"/>
      <c r="B69" s="50" t="s">
        <v>24</v>
      </c>
      <c r="C69" s="50"/>
      <c r="D69" s="50"/>
      <c r="E69" s="97"/>
      <c r="F69" s="18"/>
      <c r="G69" s="1"/>
      <c r="H69" s="1"/>
      <c r="I69" s="18"/>
      <c r="J69" s="19"/>
    </row>
    <row r="70" spans="1:10" hidden="1" x14ac:dyDescent="0.25">
      <c r="A70" s="50"/>
      <c r="B70" s="50"/>
      <c r="C70" s="50"/>
      <c r="D70" s="50"/>
      <c r="E70" s="50"/>
      <c r="F70" s="18"/>
      <c r="G70" s="1"/>
      <c r="H70" s="1"/>
      <c r="I70" s="18"/>
      <c r="J70" s="19"/>
    </row>
    <row r="71" spans="1:10" hidden="1" x14ac:dyDescent="0.25">
      <c r="A71" s="50"/>
      <c r="B71" s="50"/>
      <c r="C71" s="50"/>
      <c r="D71" s="50"/>
      <c r="E71" s="97"/>
      <c r="F71" s="18"/>
      <c r="G71" s="1"/>
      <c r="H71" s="1"/>
      <c r="I71" s="18"/>
      <c r="J71" s="19"/>
    </row>
    <row r="72" spans="1:10" ht="15.75" x14ac:dyDescent="0.25">
      <c r="A72" s="49"/>
      <c r="B72" s="49"/>
      <c r="C72" s="49"/>
      <c r="D72" s="49"/>
      <c r="E72" s="97"/>
    </row>
    <row r="73" spans="1:10" ht="15.75" x14ac:dyDescent="0.25">
      <c r="A73" s="49"/>
      <c r="B73" s="49"/>
      <c r="C73" s="49"/>
      <c r="D73" s="49"/>
      <c r="E73" s="50"/>
    </row>
    <row r="74" spans="1:10" ht="15.75" x14ac:dyDescent="0.25">
      <c r="A74" s="49"/>
      <c r="B74" s="49"/>
      <c r="C74" s="49"/>
      <c r="D74" s="49"/>
      <c r="E74" s="49"/>
    </row>
  </sheetData>
  <mergeCells count="24">
    <mergeCell ref="B57:D57"/>
    <mergeCell ref="B58:D58"/>
    <mergeCell ref="B59:D59"/>
    <mergeCell ref="B60:D60"/>
    <mergeCell ref="B52:D52"/>
    <mergeCell ref="G52:I52"/>
    <mergeCell ref="B53:D53"/>
    <mergeCell ref="B54:D54"/>
    <mergeCell ref="B55:D55"/>
    <mergeCell ref="B56:D56"/>
    <mergeCell ref="B48:D48"/>
    <mergeCell ref="G48:I48"/>
    <mergeCell ref="A1:E1"/>
    <mergeCell ref="B10:E10"/>
    <mergeCell ref="B11:E11"/>
    <mergeCell ref="B12:E12"/>
    <mergeCell ref="B13:E13"/>
    <mergeCell ref="B26:D26"/>
    <mergeCell ref="G7:H7"/>
    <mergeCell ref="G26:I26"/>
    <mergeCell ref="B39:D39"/>
    <mergeCell ref="G39:I39"/>
    <mergeCell ref="B45:D45"/>
    <mergeCell ref="G45:I45"/>
  </mergeCells>
  <pageMargins left="0.78" right="0.23" top="0.42" bottom="0.51" header="0.28000000000000003" footer="0.64"/>
  <pageSetup paperSize="9" scale="96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6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 Свод.</vt:lpstr>
      <vt:lpstr>Лист1</vt:lpstr>
      <vt:lpstr>'2023 Свод.'!Область_печати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2023-02-14T12:21:54Z</dcterms:modified>
</cp:coreProperties>
</file>