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шаблон!$A$1:$BO$12</definedName>
  </definedNames>
  <calcPr calcId="145621"/>
</workbook>
</file>

<file path=xl/calcChain.xml><?xml version="1.0" encoding="utf-8"?>
<calcChain xmlns="http://schemas.openxmlformats.org/spreadsheetml/2006/main">
  <c r="BH7" i="4" l="1"/>
  <c r="BI7" i="4"/>
  <c r="BJ7" i="4"/>
  <c r="BK7" i="4"/>
  <c r="BL7" i="4"/>
  <c r="BM7" i="4"/>
  <c r="BN7" i="4"/>
  <c r="BG7" i="4"/>
  <c r="BD7" i="4"/>
  <c r="BE7" i="4"/>
  <c r="BC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O7" i="4"/>
  <c r="AN7" i="4" l="1"/>
  <c r="AO7" i="4"/>
  <c r="AV7" i="4"/>
  <c r="AW7" i="4"/>
  <c r="AX7" i="4"/>
  <c r="AY7" i="4"/>
  <c r="AZ7" i="4"/>
  <c r="BA7" i="4"/>
  <c r="P3" i="4"/>
  <c r="S3" i="4"/>
  <c r="O6" i="4"/>
  <c r="R6" i="4" s="1"/>
  <c r="N5" i="4"/>
  <c r="O5" i="4" s="1"/>
  <c r="N6" i="4"/>
  <c r="U4" i="4"/>
  <c r="O4" i="4" s="1"/>
  <c r="O3" i="4" l="1"/>
  <c r="Q6" i="4"/>
  <c r="U6" i="4" s="1"/>
  <c r="BG3" i="4" s="1"/>
  <c r="BC3" i="4"/>
  <c r="T5" i="4"/>
  <c r="T3" i="4" s="1"/>
  <c r="Q5" i="4"/>
  <c r="Q3" i="4" s="1"/>
  <c r="R5" i="4"/>
  <c r="R3" i="4" s="1"/>
  <c r="U5" i="4" l="1"/>
  <c r="BE3" i="4" l="1"/>
  <c r="U3" i="4"/>
  <c r="BN3" i="4" l="1"/>
  <c r="BN4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47" i="2"/>
  <c r="T37" i="2"/>
  <c r="BJ35" i="2" s="1"/>
  <c r="T36" i="2"/>
  <c r="BB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BB16" i="2" s="1"/>
  <c r="BK16" i="2" s="1"/>
  <c r="Q44" i="2"/>
  <c r="Q43" i="2"/>
  <c r="N43" i="2"/>
  <c r="S44" i="2"/>
  <c r="S43" i="2" s="1"/>
  <c r="P44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 s="1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18" i="2"/>
  <c r="BB18" i="2"/>
  <c r="T60" i="2"/>
  <c r="BB60" i="2"/>
  <c r="BK60" i="2"/>
  <c r="T53" i="2"/>
  <c r="BB53" i="2"/>
  <c r="BK53" i="2" s="1"/>
  <c r="T86" i="2" l="1"/>
  <c r="BF84" i="2" s="1"/>
  <c r="P84" i="2"/>
  <c r="BK18" i="2"/>
  <c r="T85" i="2"/>
  <c r="S84" i="2"/>
  <c r="S3" i="2"/>
  <c r="T5" i="2"/>
  <c r="S29" i="2"/>
  <c r="BK35" i="2"/>
  <c r="S68" i="2"/>
  <c r="P68" i="2"/>
  <c r="Q68" i="2"/>
  <c r="S74" i="2"/>
  <c r="S73" i="2" s="1"/>
  <c r="Q74" i="2"/>
  <c r="Q73" i="2" s="1"/>
  <c r="P74" i="2"/>
  <c r="N73" i="2"/>
  <c r="N13" i="2"/>
  <c r="S14" i="2"/>
  <c r="S13" i="2" s="1"/>
  <c r="Q14" i="2"/>
  <c r="Q13" i="2" s="1"/>
  <c r="P14" i="2"/>
  <c r="S9" i="2"/>
  <c r="S8" i="2" s="1"/>
  <c r="N8" i="2"/>
  <c r="P9" i="2"/>
  <c r="Q9" i="2"/>
  <c r="Q8" i="2" s="1"/>
  <c r="S11" i="2"/>
  <c r="T12" i="2"/>
  <c r="BB29" i="2"/>
  <c r="BK29" i="2" s="1"/>
  <c r="T29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P78" i="2"/>
  <c r="T35" i="2"/>
  <c r="T7" i="2"/>
  <c r="N84" i="2"/>
  <c r="BH6" i="2" l="1"/>
  <c r="BK6" i="2" s="1"/>
  <c r="T6" i="2"/>
  <c r="T78" i="2"/>
  <c r="P77" i="2"/>
  <c r="T76" i="2"/>
  <c r="P75" i="2"/>
  <c r="T65" i="2"/>
  <c r="P64" i="2"/>
  <c r="BB11" i="2"/>
  <c r="BK11" i="2" s="1"/>
  <c r="T11" i="2"/>
  <c r="T14" i="2"/>
  <c r="P13" i="2"/>
  <c r="BB84" i="2"/>
  <c r="BK84" i="2" s="1"/>
  <c r="T84" i="2"/>
  <c r="BB62" i="2"/>
  <c r="BK62" i="2" s="1"/>
  <c r="T62" i="2"/>
  <c r="T9" i="2"/>
  <c r="P8" i="2"/>
  <c r="T74" i="2"/>
  <c r="P73" i="2"/>
  <c r="T68" i="2"/>
  <c r="BB64" i="2" s="1"/>
  <c r="T3" i="2"/>
  <c r="BB3" i="2"/>
  <c r="BK3" i="2" s="1"/>
  <c r="BB73" i="2" l="1"/>
  <c r="BK73" i="2" s="1"/>
  <c r="T73" i="2"/>
  <c r="BB8" i="2"/>
  <c r="BK8" i="2" s="1"/>
  <c r="T8" i="2"/>
  <c r="BB13" i="2"/>
  <c r="BK13" i="2" s="1"/>
  <c r="T13" i="2"/>
  <c r="AF64" i="2"/>
  <c r="BK64" i="2" s="1"/>
  <c r="T64" i="2"/>
  <c r="BB75" i="2"/>
  <c r="BK75" i="2" s="1"/>
  <c r="T75" i="2"/>
  <c r="T77" i="2"/>
  <c r="BB77" i="2"/>
  <c r="BK77" i="2" s="1"/>
</calcChain>
</file>

<file path=xl/sharedStrings.xml><?xml version="1.0" encoding="utf-8"?>
<sst xmlns="http://schemas.openxmlformats.org/spreadsheetml/2006/main" count="482" uniqueCount="351">
  <si>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</si>
  <si>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</si>
  <si>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</si>
  <si>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</si>
  <si>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</si>
  <si>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</si>
  <si>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</si>
  <si>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</si>
  <si>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</si>
  <si>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</si>
  <si>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</si>
  <si>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</si>
  <si>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</si>
  <si>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</si>
  <si>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</si>
  <si>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</si>
  <si>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</si>
  <si>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</si>
  <si>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</si>
  <si>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</si>
  <si>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</si>
  <si>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</si>
  <si>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</si>
  <si>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</si>
  <si>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</si>
  <si>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</si>
  <si>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</si>
  <si>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</si>
  <si>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</si>
  <si>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</si>
  <si>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</si>
  <si>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</si>
  <si>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</si>
  <si>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</si>
  <si>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</si>
  <si>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</si>
  <si>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</si>
  <si>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</si>
  <si>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</si>
  <si>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</si>
  <si>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</si>
  <si>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</si>
  <si>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</si>
  <si>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</si>
  <si>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</si>
  <si>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</si>
  <si>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</si>
  <si>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</si>
  <si>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</si>
  <si>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</si>
  <si>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</si>
  <si>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</si>
  <si>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</si>
  <si>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</si>
  <si>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</si>
  <si>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</si>
  <si>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</si>
  <si>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</si>
  <si>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</si>
  <si>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</si>
  <si>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</si>
  <si>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</si>
  <si>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</si>
  <si>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</si>
  <si>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</si>
  <si>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</si>
  <si>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</si>
  <si>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</si>
  <si>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</si>
  <si>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</si>
  <si>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</si>
  <si>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</si>
  <si>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</si>
  <si>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</si>
  <si>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</si>
  <si>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</si>
  <si>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</si>
  <si>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</si>
  <si>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</si>
  <si>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</si>
  <si>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</si>
  <si>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</si>
  <si>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</si>
  <si>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</si>
  <si>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</si>
  <si>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</si>
  <si>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</si>
  <si>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</si>
  <si>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</si>
  <si>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</si>
  <si>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</si>
  <si>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</si>
  <si>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</si>
  <si>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</si>
  <si>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</si>
  <si>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</si>
  <si>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</si>
  <si>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</si>
  <si>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</si>
  <si>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</si>
  <si>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</si>
  <si>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</si>
  <si>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</si>
  <si>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</si>
  <si>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</si>
  <si>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</si>
  <si>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</si>
  <si>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</si>
  <si>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</si>
  <si>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</si>
  <si>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</si>
  <si>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</si>
  <si>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</si>
  <si>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</si>
  <si>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</si>
  <si>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</si>
  <si>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</si>
  <si>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</si>
  <si>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</si>
  <si>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</si>
  <si>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</si>
  <si>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</si>
  <si>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</si>
  <si>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</si>
  <si>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</si>
  <si>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</si>
  <si>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</si>
  <si>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</si>
  <si>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</si>
  <si>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</si>
  <si>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</si>
  <si>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</si>
  <si>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</si>
  <si>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</si>
  <si>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</si>
  <si>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</si>
  <si>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</si>
  <si>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</si>
  <si>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</si>
  <si>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</si>
  <si>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</si>
  <si>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</si>
  <si>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</si>
  <si>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</si>
  <si>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</si>
  <si>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</si>
  <si>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</si>
  <si>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</si>
  <si>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</si>
  <si>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</si>
  <si>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</si>
  <si>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</si>
  <si>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</si>
  <si>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</si>
  <si>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</si>
  <si>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</si>
  <si>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</si>
  <si>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</si>
  <si>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</si>
  <si>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</si>
  <si>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</si>
  <si>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</si>
  <si>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</si>
  <si>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</si>
  <si>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</si>
  <si>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</si>
  <si>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</si>
  <si>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</si>
  <si>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</si>
  <si>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</si>
  <si>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</si>
  <si>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</si>
  <si>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</si>
  <si>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</si>
  <si>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</si>
  <si>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</si>
  <si>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</si>
  <si>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</si>
  <si>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</si>
  <si>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</si>
  <si>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</si>
  <si>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</si>
  <si>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</si>
  <si>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</si>
  <si>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</si>
  <si>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</si>
  <si>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</si>
  <si>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</si>
  <si>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</si>
  <si>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</si>
  <si>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</si>
  <si>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</si>
  <si>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</si>
  <si>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</si>
  <si>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</si>
  <si>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</si>
  <si>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</si>
  <si>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</si>
  <si>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</si>
  <si>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</si>
  <si>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</si>
  <si>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</si>
  <si>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</si>
  <si>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</si>
  <si>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</si>
  <si>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</si>
  <si>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</si>
  <si>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</si>
  <si>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</si>
  <si>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</si>
  <si>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</si>
  <si>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</si>
  <si>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</si>
  <si>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</si>
  <si>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</si>
  <si>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</si>
  <si>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</si>
  <si>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</si>
  <si>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</si>
  <si>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</si>
  <si>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</si>
  <si>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</si>
  <si>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</si>
  <si>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</si>
  <si>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</si>
  <si>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</si>
  <si>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</si>
  <si>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</si>
  <si>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</si>
  <si>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</si>
  <si>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</si>
  <si>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</si>
  <si>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</si>
  <si>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</si>
  <si>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</si>
  <si>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</si>
  <si>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</si>
  <si>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</si>
  <si>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</si>
  <si>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</si>
  <si>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</si>
  <si>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</si>
  <si>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</si>
  <si>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</si>
  <si>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</si>
  <si>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</si>
  <si>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</si>
  <si>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</si>
  <si>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</si>
  <si>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</si>
  <si>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</si>
  <si>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</si>
  <si>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</si>
  <si>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</si>
  <si>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</si>
  <si>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</si>
  <si>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</si>
  <si>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</si>
  <si>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</si>
  <si>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</si>
  <si>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</si>
  <si>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</si>
  <si>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</si>
  <si>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</si>
  <si>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</si>
  <si>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</si>
  <si>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</si>
  <si>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</si>
  <si>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</si>
  <si>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</si>
  <si>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</si>
  <si>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</si>
  <si>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</si>
  <si>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</si>
  <si>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</si>
  <si>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</si>
  <si>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</si>
  <si>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</si>
  <si>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</si>
  <si>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</si>
  <si>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</si>
  <si>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</si>
  <si>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</si>
  <si>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</si>
  <si>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</si>
  <si>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</si>
  <si>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</si>
  <si>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</si>
  <si>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</si>
  <si>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</si>
  <si>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</si>
  <si>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</si>
  <si>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</si>
  <si>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</si>
  <si>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</si>
  <si>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</si>
  <si>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</si>
  <si>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</si>
  <si>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</si>
  <si>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</si>
  <si>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</si>
  <si>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</si>
  <si>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</si>
  <si>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</si>
  <si>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</si>
  <si>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</si>
  <si>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</si>
  <si>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</si>
  <si>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</si>
  <si>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</si>
  <si>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</si>
  <si>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</si>
  <si>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</si>
  <si>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</si>
  <si>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</si>
  <si>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</si>
  <si>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</si>
  <si>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</si>
  <si>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</si>
  <si>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</si>
  <si>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</si>
  <si>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</si>
  <si>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</si>
  <si>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</si>
  <si>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</si>
  <si>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</si>
  <si>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</si>
  <si>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</si>
  <si>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</si>
  <si>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</si>
  <si>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41794015 (ЮЭС-3870/2019)</t>
  </si>
  <si>
    <t>ОКУ "Управление капитального строительства Курской области"</t>
  </si>
  <si>
    <t>Курская обл., Беловский р-он, сл.Белая, ул.Комсомольская д.18</t>
  </si>
  <si>
    <t>реконструкция существующей ВЛ-0,4 кВ №1 ТП-10/0,4 кВ 11/250 в части монтажа совместной подвеской проектируемой ВЛ-0,4 кВ, выполненной самонесущим изолированным проводом на участке протяженностью  0,5  км в пролетах опор №2…22, реконструкция ВЛ-0,4 кВ №3 ТП № 28 в части монтажа совместной подвеской проектируемой ВЛ-0,4 кВ, выполненной самонесущим изолированным проводом на участке протяженностью  0,2  км в пролетах опор №4-7…4-1,  реконструкция ВЛ-0,4 кВ №1 ТП № 28 в части монтажа совместной подвеской проектируемой ВЛ-0,4 кВ, выполненной самонесущим изолированным проводом на участке протяженностью  0,03  км в пролетах опор №4-1…6 (объем реконструкции уточнить при проектировании).</t>
  </si>
  <si>
    <t>Реконструкция ВЛ-0,4 кВ, км</t>
  </si>
  <si>
    <t xml:space="preserve">реконструкция существующих ВЛ-0,4 кВ  в части монтажа совместной подвеской проектируемых ВЛ-0,4 кВ, выполненных самонесущим изолированным проводом на участках общей протяженностью  0,73  км </t>
  </si>
  <si>
    <t>ИТОГО:</t>
  </si>
  <si>
    <t>строительство воздушной линии электропередачи 0,4 кВ самонесущим изолированным проводом ВЛ-0,4 кВ протяженностью 0,4 км от ТП-10/0,4 кВ № 347 до опоры №2 ВЛ-0,4 кВ №1 ТП-10/0,4 кВ №117 11/250 (марку и сечение провода, протяженность уточнить при проектировании). 
Строительство воздушной линии электропередачи 0,4 кВ самонесущим изолированным проводом ВЛ-0,4 кВ протяженностью 0,07 км от опоры № 22 ТП № 13 11/250 до опоры 4-7 ВЛ-0,4 кВ № 3 ТП-10/0,4 кВ № 28 (марку и сечение провода, протяженность уточнить при проектировании)
	 Замена или увеличение мощности трансформаторов:	нет.
	 Расширение распределительных устройств: монтаж дополнительного коммутационного аппарата проектируемой ВЛ-0,4 кВ отходящей от ТП-10/0,4 кВ          № 347 (тип и технические характеристики коммутационного аппарата уточнить при проектировании).</t>
  </si>
  <si>
    <t xml:space="preserve">Реконструкция существующих ВЛ-0,4 кВ  в части монтажа совместной подвеской проектируемых ВЛ-0,4 кВ, выполненных самонесущим изолированным проводом на участках общей протяженностью  0,73  км 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</si>
  <si>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143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</si>
  <si>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</si>
  <si>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</si>
  <si>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</si>
  <si>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</si>
  <si>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</si>
  <si>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</si>
  <si>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</si>
  <si>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</si>
  <si>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</si>
  <si>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КЛ-0,4 кВ, км</t>
  </si>
  <si>
    <t>Монтаж АВ-0,4 кВ 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</si>
</sst>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2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35"/>
  <sheetViews>
    <sheetView tabSelected="1" view="pageBreakPreview" topLeftCell="O1" zoomScale="26" zoomScaleNormal="30" zoomScaleSheetLayoutView="26" workbookViewId="0">
      <pane ySplit="2" topLeftCell="A9" activePane="bottomLeft" state="frozen"/>
      <selection pane="bottomLeft" activeCell="BD17" sqref="BD17"/>
    </sheetView>
  </sheetViews>
  <sheetFormatPr defaultColWidth="9.140625" defaultRowHeight="34.5" x14ac:dyDescent="0.45"/>
  <cols>
    <col min="1" max="1" width="36.7109375" style="176" customWidth="1"/>
    <col min="2" max="2" width="35.710937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34.7109375" style="176" customWidth="1"/>
    <col min="8" max="8" width="23" style="176" customWidth="1"/>
    <col min="9" max="9" width="22.140625" style="176" customWidth="1"/>
    <col min="10" max="10" width="121.140625" style="176" customWidth="1"/>
    <col min="11" max="11" width="88.5703125" style="176" customWidth="1"/>
    <col min="12" max="12" width="24.7109375" style="176" hidden="1" customWidth="1"/>
    <col min="13" max="13" width="57.140625" style="176" customWidth="1"/>
    <col min="14" max="14" width="72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40.855468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91.85546875" style="176" customWidth="1"/>
    <col min="55" max="55" width="30" style="176" customWidth="1"/>
    <col min="56" max="56" width="38.7109375" style="176" customWidth="1"/>
    <col min="57" max="57" width="32" style="176" customWidth="1"/>
    <col min="58" max="58" width="152.2851562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2.5" customHeight="1" x14ac:dyDescent="0.95">
      <c r="A1" s="224" t="s">
        <v>339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</row>
    <row r="2" spans="1:73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349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334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79.5" x14ac:dyDescent="0.25">
      <c r="A3" s="17" t="s">
        <v>330</v>
      </c>
      <c r="B3" s="18">
        <v>41794015</v>
      </c>
      <c r="C3" s="24">
        <v>43620</v>
      </c>
      <c r="D3" s="19">
        <v>16055.31</v>
      </c>
      <c r="E3" s="19"/>
      <c r="F3" s="20">
        <v>26.77</v>
      </c>
      <c r="G3" s="18" t="s">
        <v>331</v>
      </c>
      <c r="H3" s="18" t="s">
        <v>142</v>
      </c>
      <c r="I3" s="18" t="s">
        <v>332</v>
      </c>
      <c r="J3" s="230" t="s">
        <v>337</v>
      </c>
      <c r="K3" s="230" t="s">
        <v>333</v>
      </c>
      <c r="L3" s="20"/>
      <c r="M3" s="20"/>
      <c r="N3" s="196"/>
      <c r="O3" s="21">
        <f>SUM(O4:O6)</f>
        <v>1130.1246900000001</v>
      </c>
      <c r="P3" s="21">
        <f t="shared" ref="P3:U3" si="0">SUM(P4:P6)</f>
        <v>0</v>
      </c>
      <c r="Q3" s="21">
        <f t="shared" si="0"/>
        <v>107.0796752</v>
      </c>
      <c r="R3" s="21">
        <f t="shared" si="0"/>
        <v>987.18361479999999</v>
      </c>
      <c r="S3" s="21">
        <f t="shared" si="0"/>
        <v>2.67</v>
      </c>
      <c r="T3" s="21">
        <f t="shared" si="0"/>
        <v>33.191399999999994</v>
      </c>
      <c r="U3" s="21">
        <f t="shared" si="0"/>
        <v>1130.1246900000001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 t="s">
        <v>243</v>
      </c>
      <c r="BC3" s="21">
        <f>U4</f>
        <v>3.7</v>
      </c>
      <c r="BD3" s="196">
        <v>0.47</v>
      </c>
      <c r="BE3" s="182">
        <f>U5</f>
        <v>553.18999999999994</v>
      </c>
      <c r="BF3" s="23" t="s">
        <v>335</v>
      </c>
      <c r="BG3" s="23">
        <f>U6</f>
        <v>573.23469</v>
      </c>
      <c r="BH3" s="20"/>
      <c r="BI3" s="23"/>
      <c r="BJ3" s="20"/>
      <c r="BK3" s="20"/>
      <c r="BL3" s="23"/>
      <c r="BM3" s="21"/>
      <c r="BN3" s="181">
        <f t="shared" ref="BN3:BN21" si="1">W3+Y3+AA3+AC3+AE3+AG3+AI3+AM3+AO3+AQ3+AS3+AU3+AW3+AY3+BA3+BC3+BE3+BG3+BI3+BK3+BM3</f>
        <v>1130.1246900000001</v>
      </c>
      <c r="BO3" s="24">
        <v>43803</v>
      </c>
      <c r="BP3" s="21"/>
      <c r="BQ3" s="21"/>
      <c r="BR3" s="23">
        <v>6</v>
      </c>
      <c r="BS3" s="23"/>
      <c r="BT3" s="24"/>
      <c r="BU3" s="25"/>
    </row>
    <row r="4" spans="1:73" s="22" customFormat="1" ht="206.25" customHeight="1" x14ac:dyDescent="0.25">
      <c r="A4" s="17"/>
      <c r="B4" s="18"/>
      <c r="C4" s="18"/>
      <c r="D4" s="19"/>
      <c r="E4" s="19"/>
      <c r="F4" s="20"/>
      <c r="G4" s="18"/>
      <c r="H4" s="18"/>
      <c r="I4" s="18"/>
      <c r="J4" s="231"/>
      <c r="K4" s="231"/>
      <c r="L4" s="20"/>
      <c r="M4" s="20" t="s">
        <v>311</v>
      </c>
      <c r="N4" s="20" t="s">
        <v>243</v>
      </c>
      <c r="O4" s="23">
        <f>U4</f>
        <v>3.7</v>
      </c>
      <c r="P4" s="23"/>
      <c r="Q4" s="23">
        <v>0.37</v>
      </c>
      <c r="R4" s="23">
        <v>0.66</v>
      </c>
      <c r="S4" s="23">
        <v>2.67</v>
      </c>
      <c r="T4" s="23">
        <v>0</v>
      </c>
      <c r="U4" s="23">
        <f>SUM(Q4:T4)</f>
        <v>3.7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18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181"/>
      <c r="BF4" s="21"/>
      <c r="BG4" s="20"/>
      <c r="BH4" s="20"/>
      <c r="BI4" s="23"/>
      <c r="BJ4" s="20"/>
      <c r="BK4" s="20"/>
      <c r="BL4" s="23"/>
      <c r="BM4" s="21"/>
      <c r="BN4" s="181">
        <f t="shared" si="1"/>
        <v>0</v>
      </c>
      <c r="BO4" s="24"/>
      <c r="BP4" s="21"/>
      <c r="BQ4" s="21"/>
      <c r="BR4" s="23"/>
      <c r="BS4" s="23"/>
      <c r="BT4" s="24"/>
      <c r="BU4" s="25"/>
    </row>
    <row r="5" spans="1:73" s="22" customFormat="1" ht="243.75" customHeight="1" x14ac:dyDescent="0.25">
      <c r="A5" s="17"/>
      <c r="B5" s="18"/>
      <c r="C5" s="18"/>
      <c r="D5" s="19"/>
      <c r="E5" s="19"/>
      <c r="F5" s="20"/>
      <c r="G5" s="18"/>
      <c r="H5" s="18"/>
      <c r="I5" s="18"/>
      <c r="J5" s="231"/>
      <c r="K5" s="231"/>
      <c r="L5" s="20"/>
      <c r="M5" s="20" t="s">
        <v>310</v>
      </c>
      <c r="N5" s="21">
        <f>BD3</f>
        <v>0.47</v>
      </c>
      <c r="O5" s="23">
        <f>N5*1177</f>
        <v>553.18999999999994</v>
      </c>
      <c r="P5" s="23"/>
      <c r="Q5" s="23">
        <f>O5*0.11</f>
        <v>60.850899999999996</v>
      </c>
      <c r="R5" s="23">
        <f>O5*0.83</f>
        <v>459.14769999999993</v>
      </c>
      <c r="S5" s="23">
        <v>0</v>
      </c>
      <c r="T5" s="23">
        <f>O5*0.06</f>
        <v>33.191399999999994</v>
      </c>
      <c r="U5" s="23">
        <f t="shared" ref="U5:U6" si="2">SUM(Q5:T5)</f>
        <v>553.18999999999994</v>
      </c>
      <c r="V5" s="23"/>
      <c r="W5" s="23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18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181"/>
      <c r="BF5" s="21"/>
      <c r="BG5" s="20"/>
      <c r="BH5" s="20"/>
      <c r="BI5" s="23"/>
      <c r="BJ5" s="20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409.6" customHeight="1" x14ac:dyDescent="0.25">
      <c r="A6" s="17"/>
      <c r="B6" s="18"/>
      <c r="C6" s="18"/>
      <c r="D6" s="19"/>
      <c r="E6" s="19"/>
      <c r="F6" s="20"/>
      <c r="G6" s="18"/>
      <c r="H6" s="18"/>
      <c r="I6" s="18"/>
      <c r="J6" s="232"/>
      <c r="K6" s="232"/>
      <c r="L6" s="20"/>
      <c r="M6" s="20" t="s">
        <v>334</v>
      </c>
      <c r="N6" s="23" t="str">
        <f>BF3</f>
        <v xml:space="preserve">реконструкция существующих ВЛ-0,4 кВ  в части монтажа совместной подвеской проектируемых ВЛ-0,4 кВ, выполненных самонесущим изолированным проводом на участках общей протяженностью  0,73  км </v>
      </c>
      <c r="O6" s="23">
        <f>0.73*785.253</f>
        <v>573.23469</v>
      </c>
      <c r="P6" s="23"/>
      <c r="Q6" s="23">
        <f>O6*0.08</f>
        <v>45.858775200000004</v>
      </c>
      <c r="R6" s="23">
        <f>O6*0.92</f>
        <v>527.37591480000003</v>
      </c>
      <c r="S6" s="23">
        <v>0</v>
      </c>
      <c r="T6" s="23">
        <v>0</v>
      </c>
      <c r="U6" s="23">
        <f t="shared" si="2"/>
        <v>573.23469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18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181"/>
      <c r="BF6" s="21"/>
      <c r="BG6" s="20"/>
      <c r="BH6" s="20"/>
      <c r="BI6" s="23"/>
      <c r="BJ6" s="20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19" customFormat="1" ht="388.5" x14ac:dyDescent="0.25">
      <c r="A7" s="225" t="s">
        <v>336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7"/>
      <c r="O7" s="212">
        <f>O3</f>
        <v>1130.1246900000001</v>
      </c>
      <c r="P7" s="212">
        <f t="shared" ref="P7:AG7" si="3">P3</f>
        <v>0</v>
      </c>
      <c r="Q7" s="212">
        <f t="shared" si="3"/>
        <v>107.0796752</v>
      </c>
      <c r="R7" s="212">
        <f t="shared" si="3"/>
        <v>987.18361479999999</v>
      </c>
      <c r="S7" s="212">
        <f t="shared" si="3"/>
        <v>2.67</v>
      </c>
      <c r="T7" s="212">
        <f t="shared" si="3"/>
        <v>33.191399999999994</v>
      </c>
      <c r="U7" s="212">
        <f t="shared" si="3"/>
        <v>1130.1246900000001</v>
      </c>
      <c r="V7" s="212">
        <f t="shared" si="3"/>
        <v>0</v>
      </c>
      <c r="W7" s="212">
        <f t="shared" si="3"/>
        <v>0</v>
      </c>
      <c r="X7" s="212">
        <f t="shared" si="3"/>
        <v>0</v>
      </c>
      <c r="Y7" s="212">
        <f t="shared" si="3"/>
        <v>0</v>
      </c>
      <c r="Z7" s="212">
        <f t="shared" si="3"/>
        <v>0</v>
      </c>
      <c r="AA7" s="212">
        <f t="shared" si="3"/>
        <v>0</v>
      </c>
      <c r="AB7" s="212">
        <f t="shared" si="3"/>
        <v>0</v>
      </c>
      <c r="AC7" s="212">
        <f t="shared" si="3"/>
        <v>0</v>
      </c>
      <c r="AD7" s="212">
        <f t="shared" si="3"/>
        <v>0</v>
      </c>
      <c r="AE7" s="212">
        <f t="shared" si="3"/>
        <v>0</v>
      </c>
      <c r="AF7" s="212">
        <f t="shared" si="3"/>
        <v>0</v>
      </c>
      <c r="AG7" s="212">
        <f t="shared" si="3"/>
        <v>0</v>
      </c>
      <c r="AH7" s="212"/>
      <c r="AI7" s="212"/>
      <c r="AJ7" s="212"/>
      <c r="AK7" s="212"/>
      <c r="AL7" s="212"/>
      <c r="AM7" s="212"/>
      <c r="AN7" s="212" t="e">
        <f>#REF!+#REF!+#REF!+AN3</f>
        <v>#REF!</v>
      </c>
      <c r="AO7" s="212" t="e">
        <f>#REF!+#REF!+#REF!+AO3</f>
        <v>#REF!</v>
      </c>
      <c r="AP7" s="212"/>
      <c r="AQ7" s="212"/>
      <c r="AR7" s="212"/>
      <c r="AS7" s="212"/>
      <c r="AT7" s="212"/>
      <c r="AU7" s="212"/>
      <c r="AV7" s="212" t="e">
        <f>#REF!+#REF!+#REF!+AV3</f>
        <v>#REF!</v>
      </c>
      <c r="AW7" s="212" t="e">
        <f>#REF!+#REF!+#REF!+AW3</f>
        <v>#REF!</v>
      </c>
      <c r="AX7" s="212" t="e">
        <f>#REF!+#REF!+#REF!+AX3</f>
        <v>#REF!</v>
      </c>
      <c r="AY7" s="212" t="e">
        <f>#REF!+#REF!+#REF!+AY3</f>
        <v>#REF!</v>
      </c>
      <c r="AZ7" s="212" t="e">
        <f>#REF!+#REF!+#REF!+AZ3</f>
        <v>#REF!</v>
      </c>
      <c r="BA7" s="212" t="e">
        <f>#REF!+#REF!+#REF!+BA3</f>
        <v>#REF!</v>
      </c>
      <c r="BB7" s="212" t="s">
        <v>350</v>
      </c>
      <c r="BC7" s="212">
        <f t="shared" ref="BC7:BN7" si="4">BC3</f>
        <v>3.7</v>
      </c>
      <c r="BD7" s="212">
        <f t="shared" si="4"/>
        <v>0.47</v>
      </c>
      <c r="BE7" s="212">
        <f t="shared" si="4"/>
        <v>553.18999999999994</v>
      </c>
      <c r="BF7" s="212" t="s">
        <v>338</v>
      </c>
      <c r="BG7" s="212">
        <f t="shared" si="4"/>
        <v>573.23469</v>
      </c>
      <c r="BH7" s="212">
        <f t="shared" si="4"/>
        <v>0</v>
      </c>
      <c r="BI7" s="212">
        <f t="shared" si="4"/>
        <v>0</v>
      </c>
      <c r="BJ7" s="212">
        <f t="shared" si="4"/>
        <v>0</v>
      </c>
      <c r="BK7" s="212">
        <f t="shared" si="4"/>
        <v>0</v>
      </c>
      <c r="BL7" s="212">
        <f t="shared" si="4"/>
        <v>0</v>
      </c>
      <c r="BM7" s="212">
        <f t="shared" si="4"/>
        <v>0</v>
      </c>
      <c r="BN7" s="212">
        <f t="shared" si="4"/>
        <v>1130.1246900000001</v>
      </c>
      <c r="BO7" s="213"/>
      <c r="BP7" s="214"/>
      <c r="BQ7" s="215"/>
      <c r="BR7" s="216"/>
      <c r="BS7" s="216"/>
      <c r="BT7" s="217"/>
      <c r="BU7" s="218"/>
    </row>
    <row r="8" spans="1:73" s="22" customFormat="1" ht="136.5" customHeight="1" x14ac:dyDescent="0.25">
      <c r="A8" s="204"/>
      <c r="B8" s="205"/>
      <c r="C8" s="205"/>
      <c r="D8" s="206"/>
      <c r="E8" s="206"/>
      <c r="F8" s="207"/>
      <c r="G8" s="205"/>
      <c r="H8" s="205"/>
      <c r="I8" s="205"/>
      <c r="J8" s="205"/>
      <c r="K8" s="205"/>
      <c r="L8" s="207"/>
      <c r="M8" s="207"/>
      <c r="N8" s="207"/>
      <c r="O8" s="207"/>
      <c r="P8" s="207"/>
      <c r="Q8" s="207"/>
      <c r="R8" s="207"/>
      <c r="S8" s="207"/>
      <c r="T8" s="207"/>
      <c r="U8" s="208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7"/>
      <c r="AI8" s="207"/>
      <c r="AJ8" s="207"/>
      <c r="AK8" s="209"/>
      <c r="AL8" s="207"/>
      <c r="AM8" s="207"/>
      <c r="AN8" s="207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7"/>
      <c r="BE8" s="209"/>
      <c r="BF8" s="209"/>
      <c r="BG8" s="207"/>
      <c r="BH8" s="207"/>
      <c r="BI8" s="208"/>
      <c r="BJ8" s="207"/>
      <c r="BK8" s="207"/>
      <c r="BL8" s="208"/>
      <c r="BM8" s="209"/>
      <c r="BN8" s="209"/>
      <c r="BO8" s="210"/>
      <c r="BP8" s="209"/>
      <c r="BQ8" s="197"/>
      <c r="BR8" s="23"/>
      <c r="BS8" s="23"/>
      <c r="BT8" s="24"/>
      <c r="BU8" s="25"/>
    </row>
    <row r="9" spans="1:73" s="22" customFormat="1" ht="136.5" customHeight="1" x14ac:dyDescent="0.25">
      <c r="A9" s="211" t="s">
        <v>340</v>
      </c>
      <c r="B9" s="202"/>
      <c r="C9" s="202"/>
      <c r="D9" s="203"/>
      <c r="E9" s="203"/>
      <c r="F9" s="180"/>
      <c r="G9" s="202"/>
      <c r="H9" s="202"/>
      <c r="I9" s="202"/>
      <c r="J9" s="202"/>
      <c r="K9" s="211" t="s">
        <v>344</v>
      </c>
      <c r="L9" s="180"/>
      <c r="M9" s="180"/>
      <c r="N9" s="180"/>
      <c r="O9" s="40"/>
      <c r="P9" s="180"/>
      <c r="Q9" s="180"/>
      <c r="R9" s="211" t="s">
        <v>345</v>
      </c>
      <c r="S9" s="180"/>
      <c r="T9" s="180"/>
      <c r="U9" s="40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180"/>
      <c r="AI9" s="180"/>
      <c r="AJ9" s="180"/>
      <c r="AK9" s="36"/>
      <c r="AL9" s="180"/>
      <c r="AM9" s="180"/>
      <c r="AN9" s="180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180"/>
      <c r="BE9" s="36"/>
      <c r="BF9" s="36"/>
      <c r="BG9" s="180"/>
      <c r="BH9" s="180"/>
      <c r="BI9" s="40"/>
      <c r="BJ9" s="180"/>
      <c r="BK9" s="180"/>
      <c r="BL9" s="40"/>
      <c r="BM9" s="36"/>
      <c r="BN9" s="36"/>
      <c r="BO9" s="26"/>
      <c r="BP9" s="36"/>
      <c r="BQ9" s="197"/>
      <c r="BR9" s="23"/>
      <c r="BS9" s="23"/>
      <c r="BT9" s="24"/>
      <c r="BU9" s="25"/>
    </row>
    <row r="10" spans="1:73" s="22" customFormat="1" ht="209.25" customHeight="1" x14ac:dyDescent="0.25">
      <c r="A10" s="211" t="s">
        <v>341</v>
      </c>
      <c r="B10" s="202"/>
      <c r="C10" s="202"/>
      <c r="D10" s="203"/>
      <c r="E10" s="203"/>
      <c r="F10" s="180"/>
      <c r="G10" s="202"/>
      <c r="H10" s="202"/>
      <c r="I10" s="202"/>
      <c r="J10" s="202"/>
      <c r="K10" s="211" t="s">
        <v>344</v>
      </c>
      <c r="L10" s="180"/>
      <c r="M10" s="180"/>
      <c r="N10" s="180"/>
      <c r="O10" s="36"/>
      <c r="P10" s="36"/>
      <c r="Q10" s="36"/>
      <c r="R10" s="211" t="s">
        <v>346</v>
      </c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180"/>
      <c r="AJ10" s="180"/>
      <c r="AK10" s="36"/>
      <c r="AL10" s="180"/>
      <c r="AM10" s="180"/>
      <c r="AN10" s="180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80"/>
      <c r="BE10" s="36"/>
      <c r="BF10" s="180"/>
      <c r="BG10" s="180"/>
      <c r="BH10" s="180"/>
      <c r="BI10" s="40"/>
      <c r="BJ10" s="180"/>
      <c r="BK10" s="180"/>
      <c r="BL10" s="40"/>
      <c r="BM10" s="36"/>
      <c r="BN10" s="36"/>
      <c r="BO10" s="26"/>
      <c r="BP10" s="36"/>
      <c r="BQ10" s="197"/>
      <c r="BR10" s="23"/>
      <c r="BS10" s="23"/>
      <c r="BT10" s="24"/>
      <c r="BU10" s="25"/>
    </row>
    <row r="11" spans="1:73" s="22" customFormat="1" ht="154.5" customHeight="1" x14ac:dyDescent="0.25">
      <c r="A11" s="211" t="s">
        <v>342</v>
      </c>
      <c r="B11" s="202"/>
      <c r="C11" s="202"/>
      <c r="D11" s="203"/>
      <c r="E11" s="203"/>
      <c r="F11" s="180"/>
      <c r="G11" s="202"/>
      <c r="H11" s="202"/>
      <c r="I11" s="202"/>
      <c r="J11" s="202"/>
      <c r="K11" s="211" t="s">
        <v>344</v>
      </c>
      <c r="L11" s="180"/>
      <c r="M11" s="180"/>
      <c r="N11" s="180"/>
      <c r="O11" s="36"/>
      <c r="P11" s="36"/>
      <c r="Q11" s="36"/>
      <c r="R11" s="211" t="s">
        <v>347</v>
      </c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180"/>
      <c r="AJ11" s="180"/>
      <c r="AK11" s="36"/>
      <c r="AL11" s="180"/>
      <c r="AM11" s="180"/>
      <c r="AN11" s="18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180"/>
      <c r="BF11" s="180"/>
      <c r="BG11" s="180"/>
      <c r="BH11" s="180"/>
      <c r="BI11" s="40"/>
      <c r="BJ11" s="180"/>
      <c r="BK11" s="180"/>
      <c r="BL11" s="40"/>
      <c r="BM11" s="36"/>
      <c r="BN11" s="36"/>
      <c r="BO11" s="26"/>
      <c r="BP11" s="36"/>
      <c r="BQ11" s="197"/>
      <c r="BR11" s="23"/>
      <c r="BS11" s="23"/>
      <c r="BT11" s="24"/>
      <c r="BU11" s="25"/>
    </row>
    <row r="12" spans="1:73" s="22" customFormat="1" ht="249.75" customHeight="1" x14ac:dyDescent="0.25">
      <c r="A12" s="211" t="s">
        <v>343</v>
      </c>
      <c r="B12" s="202"/>
      <c r="C12" s="202"/>
      <c r="D12" s="203"/>
      <c r="E12" s="203"/>
      <c r="F12" s="180"/>
      <c r="G12" s="202"/>
      <c r="H12" s="202"/>
      <c r="I12" s="202"/>
      <c r="J12" s="202"/>
      <c r="K12" s="211" t="s">
        <v>344</v>
      </c>
      <c r="L12" s="180"/>
      <c r="M12" s="180"/>
      <c r="N12" s="180"/>
      <c r="O12" s="40"/>
      <c r="P12" s="40"/>
      <c r="Q12" s="40"/>
      <c r="R12" s="211" t="s">
        <v>348</v>
      </c>
      <c r="S12" s="40"/>
      <c r="T12" s="40"/>
      <c r="U12" s="4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180"/>
      <c r="AJ12" s="180"/>
      <c r="AK12" s="36"/>
      <c r="AL12" s="180"/>
      <c r="AM12" s="180"/>
      <c r="AN12" s="180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40"/>
      <c r="BF12" s="40"/>
      <c r="BG12" s="180"/>
      <c r="BH12" s="180"/>
      <c r="BI12" s="40"/>
      <c r="BJ12" s="180"/>
      <c r="BK12" s="180"/>
      <c r="BL12" s="40"/>
      <c r="BM12" s="36"/>
      <c r="BN12" s="36"/>
      <c r="BO12" s="26"/>
      <c r="BP12" s="36"/>
      <c r="BQ12" s="197"/>
      <c r="BR12" s="23"/>
      <c r="BS12" s="23"/>
      <c r="BT12" s="24"/>
      <c r="BU12" s="25"/>
    </row>
    <row r="13" spans="1:73" s="22" customFormat="1" ht="152.25" customHeight="1" x14ac:dyDescent="0.25">
      <c r="A13" s="198"/>
      <c r="B13" s="199"/>
      <c r="C13" s="199"/>
      <c r="D13" s="200"/>
      <c r="E13" s="200"/>
      <c r="F13" s="196"/>
      <c r="G13" s="199"/>
      <c r="H13" s="199"/>
      <c r="I13" s="199"/>
      <c r="J13" s="199"/>
      <c r="K13" s="199"/>
      <c r="L13" s="196"/>
      <c r="M13" s="196"/>
      <c r="N13" s="196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96"/>
      <c r="AI13" s="196"/>
      <c r="AJ13" s="196"/>
      <c r="AK13" s="181"/>
      <c r="AL13" s="196"/>
      <c r="AM13" s="196"/>
      <c r="AN13" s="196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96"/>
      <c r="BE13" s="181"/>
      <c r="BF13" s="181"/>
      <c r="BG13" s="196"/>
      <c r="BH13" s="196"/>
      <c r="BI13" s="182"/>
      <c r="BJ13" s="196"/>
      <c r="BK13" s="196"/>
      <c r="BL13" s="182"/>
      <c r="BM13" s="181"/>
      <c r="BN13" s="181">
        <f t="shared" si="1"/>
        <v>0</v>
      </c>
      <c r="BO13" s="201"/>
      <c r="BP13" s="181"/>
      <c r="BQ13" s="21"/>
      <c r="BR13" s="23"/>
      <c r="BS13" s="23"/>
      <c r="BT13" s="24"/>
      <c r="BU13" s="25"/>
    </row>
    <row r="14" spans="1:73" s="22" customFormat="1" ht="152.2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196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196"/>
      <c r="BF14" s="20"/>
      <c r="BG14" s="20"/>
      <c r="BH14" s="20"/>
      <c r="BI14" s="23"/>
      <c r="BJ14" s="20"/>
      <c r="BK14" s="20"/>
      <c r="BL14" s="23"/>
      <c r="BM14" s="21"/>
      <c r="BN14" s="181">
        <f t="shared" si="1"/>
        <v>0</v>
      </c>
      <c r="BO14" s="24"/>
      <c r="BP14" s="21"/>
      <c r="BQ14" s="21"/>
      <c r="BR14" s="23"/>
      <c r="BS14" s="23"/>
      <c r="BT14" s="24"/>
      <c r="BU14" s="25"/>
    </row>
    <row r="15" spans="1:73" s="22" customFormat="1" ht="192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1"/>
      <c r="AJ15" s="20"/>
      <c r="AK15" s="21"/>
      <c r="AL15" s="196"/>
      <c r="AM15" s="21"/>
      <c r="AN15" s="20"/>
      <c r="AO15" s="21"/>
      <c r="AP15" s="21"/>
      <c r="AQ15" s="21"/>
      <c r="AR15" s="21"/>
      <c r="AS15" s="21"/>
      <c r="AT15" s="196"/>
      <c r="AU15" s="21"/>
      <c r="AV15" s="21"/>
      <c r="AW15" s="21"/>
      <c r="AX15" s="21"/>
      <c r="AY15" s="21"/>
      <c r="AZ15" s="21"/>
      <c r="BA15" s="21"/>
      <c r="BB15" s="20"/>
      <c r="BC15" s="21"/>
      <c r="BD15" s="20"/>
      <c r="BE15" s="21"/>
      <c r="BF15" s="21"/>
      <c r="BG15" s="20"/>
      <c r="BH15" s="20"/>
      <c r="BI15" s="23"/>
      <c r="BJ15" s="20"/>
      <c r="BK15" s="20"/>
      <c r="BL15" s="23"/>
      <c r="BM15" s="21"/>
      <c r="BN15" s="181">
        <f t="shared" si="1"/>
        <v>0</v>
      </c>
      <c r="BO15" s="24"/>
      <c r="BP15" s="21"/>
      <c r="BQ15" s="21"/>
      <c r="BR15" s="23"/>
      <c r="BS15" s="23"/>
      <c r="BT15" s="24"/>
      <c r="BU15" s="25"/>
    </row>
    <row r="16" spans="1:73" s="22" customFormat="1" ht="129.7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1"/>
      <c r="AJ16" s="20"/>
      <c r="AK16" s="21"/>
      <c r="AL16" s="196"/>
      <c r="AM16" s="21"/>
      <c r="AN16" s="20"/>
      <c r="AO16" s="21"/>
      <c r="AP16" s="21"/>
      <c r="AQ16" s="21"/>
      <c r="AR16" s="21"/>
      <c r="AS16" s="21"/>
      <c r="AT16" s="196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21"/>
      <c r="BF16" s="21"/>
      <c r="BG16" s="20"/>
      <c r="BH16" s="20"/>
      <c r="BI16" s="23"/>
      <c r="BJ16" s="20"/>
      <c r="BK16" s="20"/>
      <c r="BL16" s="23"/>
      <c r="BM16" s="21"/>
      <c r="BN16" s="181">
        <f t="shared" si="1"/>
        <v>0</v>
      </c>
      <c r="BO16" s="24"/>
      <c r="BP16" s="21"/>
      <c r="BQ16" s="21"/>
      <c r="BR16" s="23"/>
      <c r="BS16" s="23"/>
      <c r="BT16" s="24"/>
      <c r="BU16" s="25"/>
    </row>
    <row r="17" spans="1:73" s="22" customFormat="1" ht="154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196"/>
      <c r="AM17" s="20"/>
      <c r="AN17" s="20"/>
      <c r="AO17" s="21"/>
      <c r="AP17" s="21"/>
      <c r="AQ17" s="21"/>
      <c r="AR17" s="21"/>
      <c r="AS17" s="21"/>
      <c r="AT17" s="196"/>
      <c r="AU17" s="20"/>
      <c r="AV17" s="21"/>
      <c r="AW17" s="21"/>
      <c r="AX17" s="21"/>
      <c r="AY17" s="21"/>
      <c r="AZ17" s="21"/>
      <c r="BA17" s="21"/>
      <c r="BB17" s="21"/>
      <c r="BC17" s="21"/>
      <c r="BD17" s="196"/>
      <c r="BE17" s="23"/>
      <c r="BF17" s="23"/>
      <c r="BG17" s="20"/>
      <c r="BH17" s="20"/>
      <c r="BI17" s="23"/>
      <c r="BJ17" s="20"/>
      <c r="BK17" s="20"/>
      <c r="BL17" s="23"/>
      <c r="BM17" s="21"/>
      <c r="BN17" s="181">
        <f t="shared" si="1"/>
        <v>0</v>
      </c>
      <c r="BO17" s="24"/>
      <c r="BP17" s="21"/>
      <c r="BQ17" s="21"/>
      <c r="BR17" s="23"/>
      <c r="BS17" s="23"/>
      <c r="BT17" s="24"/>
      <c r="BU17" s="25"/>
    </row>
    <row r="18" spans="1:73" s="22" customFormat="1" ht="154.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6"/>
      <c r="AM18" s="20"/>
      <c r="AN18" s="20"/>
      <c r="AO18" s="21"/>
      <c r="AP18" s="21"/>
      <c r="AQ18" s="21"/>
      <c r="AR18" s="21"/>
      <c r="AS18" s="21"/>
      <c r="AT18" s="196"/>
      <c r="AU18" s="20"/>
      <c r="AV18" s="21"/>
      <c r="AW18" s="21"/>
      <c r="AX18" s="21"/>
      <c r="AY18" s="21"/>
      <c r="AZ18" s="21"/>
      <c r="BA18" s="21"/>
      <c r="BB18" s="21"/>
      <c r="BC18" s="21"/>
      <c r="BD18" s="196"/>
      <c r="BE18" s="21"/>
      <c r="BF18" s="20"/>
      <c r="BG18" s="20"/>
      <c r="BH18" s="20"/>
      <c r="BI18" s="23"/>
      <c r="BJ18" s="20"/>
      <c r="BK18" s="20"/>
      <c r="BL18" s="23"/>
      <c r="BM18" s="21"/>
      <c r="BN18" s="181">
        <f t="shared" si="1"/>
        <v>0</v>
      </c>
      <c r="BO18" s="24"/>
      <c r="BP18" s="21"/>
      <c r="BQ18" s="21"/>
      <c r="BR18" s="23"/>
      <c r="BS18" s="23"/>
      <c r="BT18" s="24"/>
      <c r="BU18" s="25"/>
    </row>
    <row r="19" spans="1:73" s="22" customFormat="1" ht="154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196"/>
      <c r="AM19" s="20"/>
      <c r="AN19" s="20"/>
      <c r="AO19" s="21"/>
      <c r="AP19" s="21"/>
      <c r="AQ19" s="21"/>
      <c r="AR19" s="21"/>
      <c r="AS19" s="21"/>
      <c r="AT19" s="196"/>
      <c r="AU19" s="20"/>
      <c r="AV19" s="21"/>
      <c r="AW19" s="21"/>
      <c r="AX19" s="21"/>
      <c r="AY19" s="21"/>
      <c r="AZ19" s="21"/>
      <c r="BA19" s="21"/>
      <c r="BB19" s="21"/>
      <c r="BC19" s="21"/>
      <c r="BD19" s="196"/>
      <c r="BE19" s="23"/>
      <c r="BF19" s="23"/>
      <c r="BG19" s="20"/>
      <c r="BH19" s="20"/>
      <c r="BI19" s="23"/>
      <c r="BJ19" s="20"/>
      <c r="BK19" s="20"/>
      <c r="BL19" s="23"/>
      <c r="BM19" s="21"/>
      <c r="BN19" s="181">
        <f t="shared" si="1"/>
        <v>0</v>
      </c>
      <c r="BO19" s="24"/>
      <c r="BP19" s="21"/>
      <c r="BQ19" s="21"/>
      <c r="BR19" s="23"/>
      <c r="BS19" s="23"/>
      <c r="BT19" s="24"/>
      <c r="BU19" s="25"/>
    </row>
    <row r="20" spans="1:73" s="22" customFormat="1" ht="154.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196"/>
      <c r="AM20" s="20"/>
      <c r="AN20" s="20"/>
      <c r="AO20" s="21"/>
      <c r="AP20" s="21"/>
      <c r="AQ20" s="21"/>
      <c r="AR20" s="21"/>
      <c r="AS20" s="21"/>
      <c r="AT20" s="196"/>
      <c r="AU20" s="20"/>
      <c r="AV20" s="21"/>
      <c r="AW20" s="21"/>
      <c r="AX20" s="21"/>
      <c r="AY20" s="21"/>
      <c r="AZ20" s="21"/>
      <c r="BA20" s="21"/>
      <c r="BB20" s="21"/>
      <c r="BC20" s="21"/>
      <c r="BD20" s="196"/>
      <c r="BE20" s="21"/>
      <c r="BF20" s="20"/>
      <c r="BG20" s="20"/>
      <c r="BH20" s="20"/>
      <c r="BI20" s="23"/>
      <c r="BJ20" s="20"/>
      <c r="BK20" s="20"/>
      <c r="BL20" s="23"/>
      <c r="BM20" s="21"/>
      <c r="BN20" s="181">
        <f t="shared" si="1"/>
        <v>0</v>
      </c>
      <c r="BO20" s="24"/>
      <c r="BP20" s="21"/>
      <c r="BQ20" s="21"/>
      <c r="BR20" s="23"/>
      <c r="BS20" s="23"/>
      <c r="BT20" s="24"/>
      <c r="BU20" s="25"/>
    </row>
    <row r="21" spans="1:73" s="22" customFormat="1" ht="154.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196"/>
      <c r="AM21" s="20"/>
      <c r="AN21" s="20"/>
      <c r="AO21" s="21"/>
      <c r="AP21" s="21"/>
      <c r="AQ21" s="21"/>
      <c r="AR21" s="21"/>
      <c r="AS21" s="21"/>
      <c r="AT21" s="196"/>
      <c r="AU21" s="20"/>
      <c r="AV21" s="21"/>
      <c r="AW21" s="21"/>
      <c r="AX21" s="21"/>
      <c r="AY21" s="21"/>
      <c r="AZ21" s="21"/>
      <c r="BA21" s="21"/>
      <c r="BB21" s="21"/>
      <c r="BC21" s="21"/>
      <c r="BD21" s="196"/>
      <c r="BE21" s="23"/>
      <c r="BF21" s="23"/>
      <c r="BG21" s="20"/>
      <c r="BH21" s="20"/>
      <c r="BI21" s="23"/>
      <c r="BJ21" s="20"/>
      <c r="BK21" s="20"/>
      <c r="BL21" s="23"/>
      <c r="BM21" s="21"/>
      <c r="BN21" s="181">
        <f t="shared" si="1"/>
        <v>0</v>
      </c>
      <c r="BO21" s="24"/>
      <c r="BP21" s="21"/>
      <c r="BQ21" s="21"/>
      <c r="BR21" s="23"/>
      <c r="BS21" s="23"/>
      <c r="BT21" s="24"/>
      <c r="BU21" s="25"/>
    </row>
    <row r="22" spans="1:73" s="22" customFormat="1" ht="154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196"/>
      <c r="AM22" s="20"/>
      <c r="AN22" s="20"/>
      <c r="AO22" s="21"/>
      <c r="AP22" s="21"/>
      <c r="AQ22" s="21"/>
      <c r="AR22" s="21"/>
      <c r="AS22" s="21"/>
      <c r="AT22" s="196"/>
      <c r="AU22" s="20"/>
      <c r="AV22" s="21"/>
      <c r="AW22" s="21"/>
      <c r="AX22" s="21"/>
      <c r="AY22" s="21"/>
      <c r="AZ22" s="21"/>
      <c r="BA22" s="21"/>
      <c r="BB22" s="21"/>
      <c r="BC22" s="21"/>
      <c r="BD22" s="196"/>
      <c r="BE22" s="21"/>
      <c r="BF22" s="21"/>
      <c r="BG22" s="20"/>
      <c r="BH22" s="20"/>
      <c r="BI22" s="23"/>
      <c r="BJ22" s="20"/>
      <c r="BK22" s="20"/>
      <c r="BL22" s="23"/>
      <c r="BM22" s="21"/>
      <c r="BN22" s="181">
        <f t="shared" ref="BN22:BN41" si="5">W22+Y22+AA22+AC22+AE22+AG22+AI22+AM22+AO22+AQ22+AS22+AU22+AW22+AY22+BA22+BC22+BE22+BG22+BI22+BK22+BM22</f>
        <v>0</v>
      </c>
      <c r="BO22" s="24"/>
      <c r="BP22" s="21"/>
      <c r="BQ22" s="21"/>
      <c r="BR22" s="23"/>
      <c r="BS22" s="23"/>
      <c r="BT22" s="24"/>
      <c r="BU22" s="25"/>
    </row>
    <row r="23" spans="1:73" s="22" customFormat="1" ht="154.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196"/>
      <c r="AM23" s="20"/>
      <c r="AN23" s="20"/>
      <c r="AO23" s="21"/>
      <c r="AP23" s="21"/>
      <c r="AQ23" s="21"/>
      <c r="AR23" s="21"/>
      <c r="AS23" s="21"/>
      <c r="AT23" s="196"/>
      <c r="AU23" s="20"/>
      <c r="AV23" s="21"/>
      <c r="AW23" s="21"/>
      <c r="AX23" s="21"/>
      <c r="AY23" s="21"/>
      <c r="AZ23" s="21"/>
      <c r="BA23" s="21"/>
      <c r="BB23" s="21"/>
      <c r="BC23" s="21"/>
      <c r="BD23" s="196"/>
      <c r="BE23" s="23"/>
      <c r="BF23" s="23"/>
      <c r="BG23" s="20"/>
      <c r="BH23" s="20"/>
      <c r="BI23" s="23"/>
      <c r="BJ23" s="20"/>
      <c r="BK23" s="20"/>
      <c r="BL23" s="23"/>
      <c r="BM23" s="21"/>
      <c r="BN23" s="181">
        <f t="shared" si="5"/>
        <v>0</v>
      </c>
      <c r="BO23" s="24"/>
      <c r="BP23" s="21"/>
      <c r="BQ23" s="21"/>
      <c r="BR23" s="23"/>
      <c r="BS23" s="23"/>
      <c r="BT23" s="24"/>
      <c r="BU23" s="25"/>
    </row>
    <row r="24" spans="1:73" s="22" customFormat="1" ht="249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3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196"/>
      <c r="AM24" s="23"/>
      <c r="AN24" s="23"/>
      <c r="AO24" s="21"/>
      <c r="AP24" s="21"/>
      <c r="AQ24" s="21"/>
      <c r="AR24" s="21"/>
      <c r="AS24" s="21"/>
      <c r="AT24" s="196"/>
      <c r="AU24" s="23"/>
      <c r="AV24" s="21"/>
      <c r="AW24" s="21"/>
      <c r="AX24" s="21"/>
      <c r="AY24" s="21"/>
      <c r="AZ24" s="21"/>
      <c r="BA24" s="21"/>
      <c r="BB24" s="21"/>
      <c r="BC24" s="21"/>
      <c r="BD24" s="196"/>
      <c r="BE24" s="21"/>
      <c r="BF24" s="20"/>
      <c r="BG24" s="21"/>
      <c r="BH24" s="21"/>
      <c r="BI24" s="23"/>
      <c r="BJ24" s="20"/>
      <c r="BK24" s="20"/>
      <c r="BL24" s="23"/>
      <c r="BM24" s="21"/>
      <c r="BN24" s="181">
        <f t="shared" si="5"/>
        <v>0</v>
      </c>
      <c r="BO24" s="24"/>
      <c r="BP24" s="21"/>
      <c r="BQ24" s="21"/>
      <c r="BR24" s="23"/>
      <c r="BS24" s="23"/>
      <c r="BT24" s="24"/>
      <c r="BU24" s="25"/>
    </row>
    <row r="25" spans="1:73" s="22" customFormat="1" ht="124.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3"/>
      <c r="P25" s="23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196"/>
      <c r="AM25" s="20"/>
      <c r="AN25" s="20"/>
      <c r="AO25" s="21"/>
      <c r="AP25" s="21"/>
      <c r="AQ25" s="21"/>
      <c r="AR25" s="21"/>
      <c r="AS25" s="21"/>
      <c r="AT25" s="196"/>
      <c r="AU25" s="20"/>
      <c r="AV25" s="21"/>
      <c r="AW25" s="21"/>
      <c r="AX25" s="21"/>
      <c r="AY25" s="21"/>
      <c r="AZ25" s="21"/>
      <c r="BA25" s="21"/>
      <c r="BB25" s="21"/>
      <c r="BC25" s="21"/>
      <c r="BD25" s="196"/>
      <c r="BE25" s="21"/>
      <c r="BF25" s="21"/>
      <c r="BG25" s="20"/>
      <c r="BH25" s="20"/>
      <c r="BI25" s="23"/>
      <c r="BJ25" s="20"/>
      <c r="BK25" s="20"/>
      <c r="BL25" s="23"/>
      <c r="BM25" s="21"/>
      <c r="BN25" s="181">
        <f t="shared" si="5"/>
        <v>0</v>
      </c>
      <c r="BO25" s="24"/>
      <c r="BP25" s="21"/>
      <c r="BQ25" s="21"/>
      <c r="BR25" s="23"/>
      <c r="BS25" s="23"/>
      <c r="BT25" s="24"/>
      <c r="BU25" s="25"/>
    </row>
    <row r="26" spans="1:73" s="22" customFormat="1" ht="124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3"/>
      <c r="P26" s="23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196"/>
      <c r="AM26" s="20"/>
      <c r="AN26" s="20"/>
      <c r="AO26" s="21"/>
      <c r="AP26" s="21"/>
      <c r="AQ26" s="21"/>
      <c r="AR26" s="21"/>
      <c r="AS26" s="21"/>
      <c r="AT26" s="196"/>
      <c r="AU26" s="20"/>
      <c r="AV26" s="21"/>
      <c r="AW26" s="21"/>
      <c r="AX26" s="21"/>
      <c r="AY26" s="21"/>
      <c r="AZ26" s="21"/>
      <c r="BA26" s="21"/>
      <c r="BB26" s="21"/>
      <c r="BC26" s="21"/>
      <c r="BD26" s="196"/>
      <c r="BE26" s="21"/>
      <c r="BF26" s="21"/>
      <c r="BG26" s="20"/>
      <c r="BH26" s="20"/>
      <c r="BI26" s="23"/>
      <c r="BJ26" s="20"/>
      <c r="BK26" s="20"/>
      <c r="BL26" s="23"/>
      <c r="BM26" s="21"/>
      <c r="BN26" s="181">
        <f t="shared" si="5"/>
        <v>0</v>
      </c>
      <c r="BO26" s="24"/>
      <c r="BP26" s="21"/>
      <c r="BQ26" s="21"/>
      <c r="BR26" s="23"/>
      <c r="BS26" s="23"/>
      <c r="BT26" s="24"/>
      <c r="BU26" s="25"/>
    </row>
    <row r="27" spans="1:73" s="22" customFormat="1" ht="124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196"/>
      <c r="AM27" s="20"/>
      <c r="AN27" s="20"/>
      <c r="AO27" s="21"/>
      <c r="AP27" s="21"/>
      <c r="AQ27" s="21"/>
      <c r="AR27" s="21"/>
      <c r="AS27" s="21"/>
      <c r="AT27" s="196"/>
      <c r="AU27" s="20"/>
      <c r="AV27" s="21"/>
      <c r="AW27" s="21"/>
      <c r="AX27" s="21"/>
      <c r="AY27" s="21"/>
      <c r="AZ27" s="21"/>
      <c r="BA27" s="21"/>
      <c r="BB27" s="21"/>
      <c r="BC27" s="21"/>
      <c r="BD27" s="196"/>
      <c r="BE27" s="21"/>
      <c r="BF27" s="21"/>
      <c r="BG27" s="20"/>
      <c r="BH27" s="20"/>
      <c r="BI27" s="23"/>
      <c r="BJ27" s="20"/>
      <c r="BK27" s="20"/>
      <c r="BL27" s="23"/>
      <c r="BM27" s="21"/>
      <c r="BN27" s="181">
        <f t="shared" si="5"/>
        <v>0</v>
      </c>
      <c r="BO27" s="24"/>
      <c r="BP27" s="21"/>
      <c r="BQ27" s="21"/>
      <c r="BR27" s="23"/>
      <c r="BS27" s="23"/>
      <c r="BT27" s="24"/>
      <c r="BU27" s="25"/>
    </row>
    <row r="28" spans="1:73" s="22" customFormat="1" ht="124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196"/>
      <c r="AM28" s="20"/>
      <c r="AN28" s="20"/>
      <c r="AO28" s="21"/>
      <c r="AP28" s="21"/>
      <c r="AQ28" s="21"/>
      <c r="AR28" s="21"/>
      <c r="AS28" s="21"/>
      <c r="AT28" s="196"/>
      <c r="AU28" s="20"/>
      <c r="AV28" s="21"/>
      <c r="AW28" s="21"/>
      <c r="AX28" s="21"/>
      <c r="AY28" s="21"/>
      <c r="AZ28" s="21"/>
      <c r="BA28" s="21"/>
      <c r="BB28" s="21"/>
      <c r="BC28" s="21"/>
      <c r="BD28" s="196"/>
      <c r="BE28" s="21"/>
      <c r="BF28" s="21"/>
      <c r="BG28" s="20"/>
      <c r="BH28" s="20"/>
      <c r="BI28" s="23"/>
      <c r="BJ28" s="20"/>
      <c r="BK28" s="20"/>
      <c r="BL28" s="23"/>
      <c r="BM28" s="21"/>
      <c r="BN28" s="181">
        <f t="shared" si="5"/>
        <v>0</v>
      </c>
      <c r="BO28" s="24"/>
      <c r="BP28" s="21"/>
      <c r="BQ28" s="21"/>
      <c r="BR28" s="23"/>
      <c r="BS28" s="23"/>
      <c r="BT28" s="24"/>
      <c r="BU28" s="25"/>
    </row>
    <row r="29" spans="1:73" s="22" customFormat="1" ht="124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196"/>
      <c r="AM29" s="20"/>
      <c r="AN29" s="20"/>
      <c r="AO29" s="21"/>
      <c r="AP29" s="21"/>
      <c r="AQ29" s="21"/>
      <c r="AR29" s="21"/>
      <c r="AS29" s="21"/>
      <c r="AT29" s="196"/>
      <c r="AU29" s="20"/>
      <c r="AV29" s="21"/>
      <c r="AW29" s="21"/>
      <c r="AX29" s="21"/>
      <c r="AY29" s="21"/>
      <c r="AZ29" s="21"/>
      <c r="BA29" s="21"/>
      <c r="BB29" s="21"/>
      <c r="BC29" s="21"/>
      <c r="BD29" s="196"/>
      <c r="BE29" s="21"/>
      <c r="BF29" s="21"/>
      <c r="BG29" s="20"/>
      <c r="BH29" s="20"/>
      <c r="BI29" s="23"/>
      <c r="BJ29" s="20"/>
      <c r="BK29" s="20"/>
      <c r="BL29" s="23"/>
      <c r="BM29" s="21"/>
      <c r="BN29" s="181">
        <f t="shared" si="5"/>
        <v>0</v>
      </c>
      <c r="BO29" s="24"/>
      <c r="BP29" s="21"/>
      <c r="BQ29" s="21"/>
      <c r="BR29" s="23"/>
      <c r="BS29" s="23"/>
      <c r="BT29" s="24"/>
      <c r="BU29" s="25"/>
    </row>
    <row r="30" spans="1:73" s="22" customFormat="1" ht="409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196"/>
      <c r="AM30" s="20"/>
      <c r="AN30" s="20"/>
      <c r="AO30" s="21"/>
      <c r="AP30" s="21"/>
      <c r="AQ30" s="21"/>
      <c r="AR30" s="21"/>
      <c r="AS30" s="21"/>
      <c r="AT30" s="196"/>
      <c r="AU30" s="20"/>
      <c r="AV30" s="21"/>
      <c r="AW30" s="21"/>
      <c r="AX30" s="21"/>
      <c r="AY30" s="21"/>
      <c r="AZ30" s="21"/>
      <c r="BA30" s="21"/>
      <c r="BB30" s="21"/>
      <c r="BC30" s="21"/>
      <c r="BD30" s="196"/>
      <c r="BE30" s="23"/>
      <c r="BF30" s="23"/>
      <c r="BG30" s="20"/>
      <c r="BH30" s="20"/>
      <c r="BI30" s="23"/>
      <c r="BJ30" s="20"/>
      <c r="BK30" s="20"/>
      <c r="BL30" s="23"/>
      <c r="BM30" s="21"/>
      <c r="BN30" s="181">
        <f t="shared" si="5"/>
        <v>0</v>
      </c>
      <c r="BO30" s="24"/>
      <c r="BP30" s="21"/>
      <c r="BQ30" s="21"/>
      <c r="BR30" s="23"/>
      <c r="BS30" s="23"/>
      <c r="BT30" s="24"/>
      <c r="BU30" s="25"/>
    </row>
    <row r="31" spans="1:73" s="22" customFormat="1" ht="237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6"/>
      <c r="BE31" s="21"/>
      <c r="BF31" s="20"/>
      <c r="BG31" s="20"/>
      <c r="BH31" s="20"/>
      <c r="BI31" s="23"/>
      <c r="BJ31" s="20"/>
      <c r="BK31" s="21"/>
      <c r="BL31" s="20"/>
      <c r="BM31" s="21"/>
      <c r="BN31" s="181">
        <f t="shared" si="5"/>
        <v>0</v>
      </c>
      <c r="BO31" s="24"/>
      <c r="BP31" s="21"/>
      <c r="BQ31" s="21"/>
      <c r="BR31" s="23"/>
      <c r="BS31" s="23"/>
      <c r="BT31" s="24"/>
      <c r="BU31" s="25"/>
    </row>
    <row r="32" spans="1:73" s="22" customFormat="1" ht="139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6"/>
      <c r="BE32" s="23"/>
      <c r="BF32" s="23"/>
      <c r="BG32" s="20"/>
      <c r="BH32" s="20"/>
      <c r="BI32" s="23"/>
      <c r="BJ32" s="20"/>
      <c r="BK32" s="21"/>
      <c r="BL32" s="20"/>
      <c r="BM32" s="21"/>
      <c r="BN32" s="181">
        <f t="shared" si="5"/>
        <v>0</v>
      </c>
      <c r="BO32" s="24"/>
      <c r="BP32" s="21"/>
      <c r="BQ32" s="21"/>
      <c r="BR32" s="23"/>
      <c r="BS32" s="23"/>
      <c r="BT32" s="24"/>
      <c r="BU32" s="25"/>
    </row>
    <row r="33" spans="1:73" s="22" customFormat="1" ht="237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196"/>
      <c r="AM33" s="23"/>
      <c r="AN33" s="23"/>
      <c r="AO33" s="21"/>
      <c r="AP33" s="21"/>
      <c r="AQ33" s="21"/>
      <c r="AR33" s="21"/>
      <c r="AS33" s="21"/>
      <c r="AT33" s="196"/>
      <c r="AU33" s="23"/>
      <c r="AV33" s="21"/>
      <c r="AW33" s="21"/>
      <c r="AX33" s="21"/>
      <c r="AY33" s="21"/>
      <c r="AZ33" s="21"/>
      <c r="BA33" s="21"/>
      <c r="BB33" s="21"/>
      <c r="BC33" s="21"/>
      <c r="BD33" s="196"/>
      <c r="BE33" s="23"/>
      <c r="BF33" s="20"/>
      <c r="BG33" s="21"/>
      <c r="BH33" s="20"/>
      <c r="BI33" s="23"/>
      <c r="BJ33" s="20"/>
      <c r="BK33" s="20"/>
      <c r="BL33" s="23"/>
      <c r="BM33" s="21"/>
      <c r="BN33" s="181">
        <f t="shared" si="5"/>
        <v>0</v>
      </c>
      <c r="BO33" s="24"/>
      <c r="BP33" s="21"/>
      <c r="BQ33" s="21"/>
      <c r="BR33" s="23"/>
      <c r="BS33" s="23"/>
      <c r="BT33" s="24"/>
      <c r="BU33" s="25"/>
    </row>
    <row r="34" spans="1:73" s="22" customFormat="1" ht="122.2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6"/>
      <c r="BE34" s="23"/>
      <c r="BF34" s="23"/>
      <c r="BG34" s="20"/>
      <c r="BH34" s="20"/>
      <c r="BI34" s="23"/>
      <c r="BJ34" s="20"/>
      <c r="BK34" s="20"/>
      <c r="BL34" s="23"/>
      <c r="BM34" s="21"/>
      <c r="BN34" s="181">
        <f t="shared" si="5"/>
        <v>0</v>
      </c>
      <c r="BO34" s="24"/>
      <c r="BP34" s="21"/>
      <c r="BQ34" s="21"/>
      <c r="BR34" s="23"/>
      <c r="BS34" s="23"/>
      <c r="BT34" s="24"/>
      <c r="BU34" s="25"/>
    </row>
    <row r="35" spans="1:73" s="22" customFormat="1" ht="122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23"/>
      <c r="BF35" s="23"/>
      <c r="BG35" s="20"/>
      <c r="BH35" s="20"/>
      <c r="BI35" s="23"/>
      <c r="BJ35" s="20"/>
      <c r="BK35" s="20"/>
      <c r="BL35" s="23"/>
      <c r="BM35" s="21"/>
      <c r="BN35" s="181">
        <f t="shared" si="5"/>
        <v>0</v>
      </c>
      <c r="BO35" s="24"/>
      <c r="BP35" s="21"/>
      <c r="BQ35" s="21"/>
      <c r="BR35" s="23"/>
      <c r="BS35" s="23"/>
      <c r="BT35" s="24"/>
      <c r="BU35" s="25"/>
    </row>
    <row r="36" spans="1:73" s="22" customFormat="1" ht="122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23"/>
      <c r="BF36" s="23"/>
      <c r="BG36" s="20"/>
      <c r="BH36" s="20"/>
      <c r="BI36" s="23"/>
      <c r="BJ36" s="20"/>
      <c r="BK36" s="20"/>
      <c r="BL36" s="23"/>
      <c r="BM36" s="21"/>
      <c r="BN36" s="181">
        <f t="shared" si="5"/>
        <v>0</v>
      </c>
      <c r="BO36" s="24"/>
      <c r="BP36" s="21"/>
      <c r="BQ36" s="21"/>
      <c r="BR36" s="23"/>
      <c r="BS36" s="23"/>
      <c r="BT36" s="24"/>
      <c r="BU36" s="25"/>
    </row>
    <row r="37" spans="1:73" s="22" customFormat="1" ht="122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23"/>
      <c r="BF37" s="23"/>
      <c r="BG37" s="20"/>
      <c r="BH37" s="20"/>
      <c r="BI37" s="23"/>
      <c r="BJ37" s="20"/>
      <c r="BK37" s="20"/>
      <c r="BL37" s="23"/>
      <c r="BM37" s="21"/>
      <c r="BN37" s="181">
        <f t="shared" si="5"/>
        <v>0</v>
      </c>
      <c r="BO37" s="24"/>
      <c r="BP37" s="21"/>
      <c r="BQ37" s="21"/>
      <c r="BR37" s="23"/>
      <c r="BS37" s="23"/>
      <c r="BT37" s="24"/>
      <c r="BU37" s="25"/>
    </row>
    <row r="38" spans="1:73" s="22" customFormat="1" ht="122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6"/>
      <c r="BE38" s="23"/>
      <c r="BF38" s="23"/>
      <c r="BG38" s="20"/>
      <c r="BH38" s="20"/>
      <c r="BI38" s="23"/>
      <c r="BJ38" s="20"/>
      <c r="BK38" s="20"/>
      <c r="BL38" s="23"/>
      <c r="BM38" s="21"/>
      <c r="BN38" s="181">
        <f t="shared" si="5"/>
        <v>0</v>
      </c>
      <c r="BO38" s="24"/>
      <c r="BP38" s="21"/>
      <c r="BQ38" s="21"/>
      <c r="BR38" s="23"/>
      <c r="BS38" s="23"/>
      <c r="BT38" s="24"/>
      <c r="BU38" s="25"/>
    </row>
    <row r="39" spans="1:73" s="22" customFormat="1" ht="25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6"/>
      <c r="BE39" s="21"/>
      <c r="BF39" s="21"/>
      <c r="BG39" s="20"/>
      <c r="BH39" s="20"/>
      <c r="BI39" s="23"/>
      <c r="BJ39" s="20"/>
      <c r="BK39" s="20"/>
      <c r="BL39" s="23"/>
      <c r="BM39" s="21"/>
      <c r="BN39" s="181">
        <f t="shared" si="5"/>
        <v>0</v>
      </c>
      <c r="BO39" s="24"/>
      <c r="BP39" s="21"/>
      <c r="BQ39" s="21"/>
      <c r="BR39" s="23"/>
      <c r="BS39" s="23"/>
      <c r="BT39" s="24"/>
      <c r="BU39" s="25"/>
    </row>
    <row r="40" spans="1:73" s="22" customFormat="1" ht="155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6"/>
      <c r="BE40" s="23"/>
      <c r="BF40" s="23"/>
      <c r="BG40" s="20"/>
      <c r="BH40" s="20"/>
      <c r="BI40" s="23"/>
      <c r="BJ40" s="20"/>
      <c r="BK40" s="20"/>
      <c r="BL40" s="23"/>
      <c r="BM40" s="21"/>
      <c r="BN40" s="181">
        <f t="shared" si="5"/>
        <v>0</v>
      </c>
      <c r="BO40" s="24"/>
      <c r="BP40" s="21"/>
      <c r="BQ40" s="21"/>
      <c r="BR40" s="23"/>
      <c r="BS40" s="23"/>
      <c r="BT40" s="24"/>
      <c r="BU40" s="25"/>
    </row>
    <row r="41" spans="1:73" s="22" customFormat="1" ht="25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0"/>
      <c r="BC41" s="21"/>
      <c r="BD41" s="196"/>
      <c r="BE41" s="21"/>
      <c r="BF41" s="21"/>
      <c r="BG41" s="20"/>
      <c r="BH41" s="20"/>
      <c r="BI41" s="23"/>
      <c r="BJ41" s="20"/>
      <c r="BK41" s="20"/>
      <c r="BL41" s="23"/>
      <c r="BM41" s="21"/>
      <c r="BN41" s="181">
        <f t="shared" si="5"/>
        <v>0</v>
      </c>
      <c r="BO41" s="24"/>
      <c r="BP41" s="21"/>
      <c r="BQ41" s="21"/>
      <c r="BR41" s="23"/>
      <c r="BS41" s="23"/>
      <c r="BT41" s="24"/>
      <c r="BU41" s="25"/>
    </row>
    <row r="42" spans="1:73" s="22" customFormat="1" ht="162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6"/>
      <c r="BE42" s="23"/>
      <c r="BF42" s="23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62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6"/>
      <c r="BE43" s="23"/>
      <c r="BF43" s="23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94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3"/>
      <c r="AK44" s="21"/>
      <c r="AL44" s="196"/>
      <c r="AM44" s="23"/>
      <c r="AN44" s="23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6"/>
      <c r="BE44" s="23"/>
      <c r="BF44" s="23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42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0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6"/>
      <c r="BE45" s="23"/>
      <c r="BF45" s="23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42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6"/>
      <c r="BE46" s="23"/>
      <c r="BF46" s="23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87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/>
      <c r="AQ47" s="23"/>
      <c r="AR47" s="20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3"/>
      <c r="BD47" s="20"/>
      <c r="BE47" s="23"/>
      <c r="BF47" s="20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87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0"/>
      <c r="BC48" s="20"/>
      <c r="BD48" s="196"/>
      <c r="BE48" s="182"/>
      <c r="BF48" s="20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87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0"/>
      <c r="R49" s="20"/>
      <c r="S49" s="20"/>
      <c r="T49" s="20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0"/>
      <c r="BC49" s="20"/>
      <c r="BD49" s="196"/>
      <c r="BE49" s="182"/>
      <c r="BF49" s="20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87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6"/>
      <c r="BE50" s="23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87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196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6"/>
      <c r="BE51" s="196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34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6"/>
      <c r="BE52" s="196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67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1"/>
      <c r="BC53" s="21"/>
      <c r="BD53" s="196"/>
      <c r="BE53" s="196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6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0"/>
      <c r="AK54" s="21"/>
      <c r="AL54" s="196"/>
      <c r="AM54" s="23"/>
      <c r="AN54" s="20"/>
      <c r="AO54" s="23"/>
      <c r="AP54" s="20"/>
      <c r="AQ54" s="21"/>
      <c r="AR54" s="21"/>
      <c r="AS54" s="21"/>
      <c r="AT54" s="196"/>
      <c r="AU54" s="23"/>
      <c r="AV54" s="21"/>
      <c r="AW54" s="21"/>
      <c r="AX54" s="21"/>
      <c r="AY54" s="21"/>
      <c r="AZ54" s="21"/>
      <c r="BA54" s="21"/>
      <c r="BB54" s="21"/>
      <c r="BC54" s="21"/>
      <c r="BD54" s="196"/>
      <c r="BE54" s="23"/>
      <c r="BF54" s="20"/>
      <c r="BG54" s="23"/>
      <c r="BH54" s="20"/>
      <c r="BI54" s="23"/>
      <c r="BJ54" s="20"/>
      <c r="BK54" s="23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4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0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0"/>
      <c r="AK55" s="21"/>
      <c r="AL55" s="196"/>
      <c r="AM55" s="20"/>
      <c r="AN55" s="20"/>
      <c r="AO55" s="21"/>
      <c r="AP55" s="21"/>
      <c r="AQ55" s="21"/>
      <c r="AR55" s="21"/>
      <c r="AS55" s="21"/>
      <c r="AT55" s="196"/>
      <c r="AU55" s="20"/>
      <c r="AV55" s="21"/>
      <c r="AW55" s="21"/>
      <c r="AX55" s="21"/>
      <c r="AY55" s="21"/>
      <c r="AZ55" s="21"/>
      <c r="BA55" s="21"/>
      <c r="BB55" s="21"/>
      <c r="BC55" s="21"/>
      <c r="BD55" s="196"/>
      <c r="BE55" s="23"/>
      <c r="BF55" s="20"/>
      <c r="BG55" s="23"/>
      <c r="BH55" s="20"/>
      <c r="BI55" s="23"/>
      <c r="BJ55" s="20"/>
      <c r="BK55" s="23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4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0"/>
      <c r="AK56" s="21"/>
      <c r="AL56" s="196"/>
      <c r="AM56" s="20"/>
      <c r="AN56" s="20"/>
      <c r="AO56" s="21"/>
      <c r="AP56" s="21"/>
      <c r="AQ56" s="21"/>
      <c r="AR56" s="21"/>
      <c r="AS56" s="21"/>
      <c r="AT56" s="196"/>
      <c r="AU56" s="20"/>
      <c r="AV56" s="21"/>
      <c r="AW56" s="21"/>
      <c r="AX56" s="21"/>
      <c r="AY56" s="21"/>
      <c r="AZ56" s="21"/>
      <c r="BA56" s="21"/>
      <c r="BB56" s="21"/>
      <c r="BC56" s="21"/>
      <c r="BD56" s="196"/>
      <c r="BE56" s="23"/>
      <c r="BF56" s="20"/>
      <c r="BG56" s="23"/>
      <c r="BH56" s="20"/>
      <c r="BI56" s="23"/>
      <c r="BJ56" s="20"/>
      <c r="BK56" s="23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4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3"/>
      <c r="AJ57" s="20"/>
      <c r="AK57" s="21"/>
      <c r="AL57" s="196"/>
      <c r="AM57" s="20"/>
      <c r="AN57" s="20"/>
      <c r="AO57" s="21"/>
      <c r="AP57" s="21"/>
      <c r="AQ57" s="21"/>
      <c r="AR57" s="21"/>
      <c r="AS57" s="21"/>
      <c r="AT57" s="196"/>
      <c r="AU57" s="20"/>
      <c r="AV57" s="21"/>
      <c r="AW57" s="21"/>
      <c r="AX57" s="21"/>
      <c r="AY57" s="21"/>
      <c r="AZ57" s="21"/>
      <c r="BA57" s="21"/>
      <c r="BB57" s="21"/>
      <c r="BC57" s="21"/>
      <c r="BD57" s="196"/>
      <c r="BE57" s="23"/>
      <c r="BF57" s="20"/>
      <c r="BG57" s="23"/>
      <c r="BH57" s="20"/>
      <c r="BI57" s="23"/>
      <c r="BJ57" s="20"/>
      <c r="BK57" s="23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4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0"/>
      <c r="Q58" s="20"/>
      <c r="R58" s="20"/>
      <c r="S58" s="20"/>
      <c r="T58" s="20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0"/>
      <c r="AK58" s="21"/>
      <c r="AL58" s="196"/>
      <c r="AM58" s="20"/>
      <c r="AN58" s="20"/>
      <c r="AO58" s="21"/>
      <c r="AP58" s="21"/>
      <c r="AQ58" s="21"/>
      <c r="AR58" s="21"/>
      <c r="AS58" s="21"/>
      <c r="AT58" s="196"/>
      <c r="AU58" s="20"/>
      <c r="AV58" s="21"/>
      <c r="AW58" s="21"/>
      <c r="AX58" s="21"/>
      <c r="AY58" s="21"/>
      <c r="AZ58" s="21"/>
      <c r="BA58" s="21"/>
      <c r="BB58" s="21"/>
      <c r="BC58" s="21"/>
      <c r="BD58" s="196"/>
      <c r="BE58" s="23"/>
      <c r="BF58" s="20"/>
      <c r="BG58" s="23"/>
      <c r="BH58" s="20"/>
      <c r="BI58" s="23"/>
      <c r="BJ58" s="20"/>
      <c r="BK58" s="23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34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0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0"/>
      <c r="AK59" s="21"/>
      <c r="AL59" s="196"/>
      <c r="AM59" s="20"/>
      <c r="AN59" s="20"/>
      <c r="AO59" s="21"/>
      <c r="AP59" s="21"/>
      <c r="AQ59" s="21"/>
      <c r="AR59" s="21"/>
      <c r="AS59" s="21"/>
      <c r="AT59" s="196"/>
      <c r="AU59" s="20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0"/>
      <c r="BG59" s="23"/>
      <c r="BH59" s="20"/>
      <c r="BI59" s="23"/>
      <c r="BJ59" s="20"/>
      <c r="BK59" s="23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6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196"/>
      <c r="AM60" s="23"/>
      <c r="AN60" s="23"/>
      <c r="AO60" s="21"/>
      <c r="AP60" s="21"/>
      <c r="AQ60" s="21"/>
      <c r="AR60" s="21"/>
      <c r="AS60" s="21"/>
      <c r="AT60" s="196"/>
      <c r="AU60" s="23"/>
      <c r="AV60" s="21"/>
      <c r="AW60" s="21"/>
      <c r="AX60" s="21"/>
      <c r="AY60" s="21"/>
      <c r="AZ60" s="21"/>
      <c r="BA60" s="21"/>
      <c r="BB60" s="21"/>
      <c r="BC60" s="21"/>
      <c r="BD60" s="196"/>
      <c r="BE60" s="23"/>
      <c r="BF60" s="23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196"/>
      <c r="BF61" s="20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4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196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4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0"/>
      <c r="Q63" s="20"/>
      <c r="R63" s="20"/>
      <c r="S63" s="20"/>
      <c r="T63" s="20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196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196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40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0"/>
      <c r="AK65" s="23"/>
      <c r="AL65" s="20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23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2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196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2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6"/>
      <c r="BE67" s="196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409.6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23"/>
      <c r="BF68" s="23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6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196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62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196"/>
      <c r="BF70" s="20"/>
      <c r="BG70" s="20"/>
      <c r="BH70" s="20"/>
      <c r="BI70" s="23"/>
      <c r="BJ70" s="20"/>
      <c r="BK70" s="23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62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0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196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40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23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5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6"/>
      <c r="BE73" s="196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86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6"/>
      <c r="BE74" s="196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6"/>
      <c r="BE75" s="23"/>
      <c r="BF75" s="23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77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182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24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83"/>
      <c r="BE77" s="23"/>
      <c r="BF77" s="23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44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0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182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3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23"/>
      <c r="BF79" s="23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3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0"/>
      <c r="R80" s="21"/>
      <c r="S80" s="20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0"/>
      <c r="AQ80" s="20"/>
      <c r="AR80" s="20"/>
      <c r="AS80" s="21"/>
      <c r="AT80" s="21"/>
      <c r="AU80" s="21"/>
      <c r="AV80" s="21"/>
      <c r="AW80" s="21"/>
      <c r="AX80" s="21"/>
      <c r="AY80" s="21"/>
      <c r="AZ80" s="21"/>
      <c r="BA80" s="21"/>
      <c r="BB80" s="20"/>
      <c r="BC80" s="20"/>
      <c r="BD80" s="20"/>
      <c r="BE80" s="196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59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1"/>
      <c r="S81" s="20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6"/>
      <c r="BE81" s="196"/>
      <c r="BF81" s="20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59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6"/>
      <c r="BE82" s="196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408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6"/>
      <c r="AM83" s="21"/>
      <c r="AN83" s="20"/>
      <c r="AO83" s="21"/>
      <c r="AP83" s="20"/>
      <c r="AQ83" s="21"/>
      <c r="AR83" s="21"/>
      <c r="AS83" s="21"/>
      <c r="AT83" s="196"/>
      <c r="AU83" s="21"/>
      <c r="AV83" s="21"/>
      <c r="AW83" s="21"/>
      <c r="AX83" s="21"/>
      <c r="AY83" s="21"/>
      <c r="AZ83" s="21"/>
      <c r="BA83" s="21"/>
      <c r="BB83" s="21"/>
      <c r="BC83" s="21"/>
      <c r="BD83" s="196"/>
      <c r="BE83" s="21"/>
      <c r="BF83" s="20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38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6"/>
      <c r="BE84" s="196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8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6"/>
      <c r="BE85" s="196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38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6"/>
      <c r="BE86" s="196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8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196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8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196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82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1"/>
      <c r="AJ89" s="20"/>
      <c r="AK89" s="21"/>
      <c r="AL89" s="196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20"/>
      <c r="BE89" s="23"/>
      <c r="BF89" s="23"/>
      <c r="BG89" s="20"/>
      <c r="BH89" s="20"/>
      <c r="BI89" s="21"/>
      <c r="BJ89" s="20"/>
      <c r="BK89" s="23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37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23"/>
      <c r="BF90" s="23"/>
      <c r="BG90" s="20"/>
      <c r="BH90" s="20"/>
      <c r="BI90" s="23"/>
      <c r="BJ90" s="20"/>
      <c r="BK90" s="23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2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3"/>
      <c r="BF91" s="23"/>
      <c r="BG91" s="20"/>
      <c r="BH91" s="20"/>
      <c r="BI91" s="23"/>
      <c r="BJ91" s="20"/>
      <c r="BK91" s="23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12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195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23"/>
      <c r="BF92" s="23"/>
      <c r="BG92" s="20"/>
      <c r="BH92" s="20"/>
      <c r="BI92" s="23"/>
      <c r="BJ92" s="20"/>
      <c r="BK92" s="23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12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23"/>
      <c r="BF93" s="23"/>
      <c r="BG93" s="20"/>
      <c r="BH93" s="20"/>
      <c r="BI93" s="23"/>
      <c r="BJ93" s="20"/>
      <c r="BK93" s="23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8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21"/>
      <c r="BF94" s="21"/>
      <c r="BG94" s="20"/>
      <c r="BH94" s="20"/>
      <c r="BI94" s="23"/>
      <c r="BJ94" s="20"/>
      <c r="BK94" s="23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84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6"/>
      <c r="BE95" s="23"/>
      <c r="BF95" s="23"/>
      <c r="BG95" s="20"/>
      <c r="BH95" s="20"/>
      <c r="BI95" s="23"/>
      <c r="BJ95" s="20"/>
      <c r="BK95" s="23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409.6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6"/>
      <c r="BE96" s="23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204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20"/>
      <c r="BF97" s="20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201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181"/>
      <c r="AU98" s="21"/>
      <c r="AV98" s="181"/>
      <c r="AW98" s="21"/>
      <c r="AX98" s="21"/>
      <c r="AY98" s="21"/>
      <c r="AZ98" s="21"/>
      <c r="BA98" s="21"/>
      <c r="BB98" s="21"/>
      <c r="BC98" s="21"/>
      <c r="BD98" s="196"/>
      <c r="BE98" s="23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40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1"/>
      <c r="AJ99" s="21"/>
      <c r="AK99" s="21"/>
      <c r="AL99" s="196"/>
      <c r="AM99" s="21"/>
      <c r="AN99" s="20"/>
      <c r="AO99" s="21"/>
      <c r="AP99" s="21"/>
      <c r="AQ99" s="21"/>
      <c r="AR99" s="21"/>
      <c r="AS99" s="21"/>
      <c r="AT99" s="196"/>
      <c r="AU99" s="21"/>
      <c r="AV99" s="181"/>
      <c r="AW99" s="21"/>
      <c r="AX99" s="21"/>
      <c r="AY99" s="21"/>
      <c r="AZ99" s="21"/>
      <c r="BA99" s="21"/>
      <c r="BB99" s="21"/>
      <c r="BC99" s="21"/>
      <c r="BD99" s="196"/>
      <c r="BE99" s="21"/>
      <c r="BF99" s="21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181"/>
      <c r="AU100" s="21"/>
      <c r="AV100" s="181"/>
      <c r="AW100" s="21"/>
      <c r="AX100" s="21"/>
      <c r="AY100" s="21"/>
      <c r="AZ100" s="21"/>
      <c r="BA100" s="21"/>
      <c r="BB100" s="21"/>
      <c r="BC100" s="21"/>
      <c r="BD100" s="196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181"/>
      <c r="AU101" s="21"/>
      <c r="AV101" s="181"/>
      <c r="AW101" s="21"/>
      <c r="AX101" s="21"/>
      <c r="AY101" s="21"/>
      <c r="AZ101" s="21"/>
      <c r="BA101" s="21"/>
      <c r="BB101" s="21"/>
      <c r="BC101" s="21"/>
      <c r="BD101" s="196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15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181"/>
      <c r="AU102" s="21"/>
      <c r="AV102" s="181"/>
      <c r="AW102" s="21"/>
      <c r="AX102" s="21"/>
      <c r="AY102" s="21"/>
      <c r="AZ102" s="21"/>
      <c r="BA102" s="21"/>
      <c r="BB102" s="21"/>
      <c r="BC102" s="21"/>
      <c r="BD102" s="196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152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181"/>
      <c r="AU103" s="21"/>
      <c r="AV103" s="181"/>
      <c r="AW103" s="21"/>
      <c r="AX103" s="21"/>
      <c r="AY103" s="21"/>
      <c r="AZ103" s="21"/>
      <c r="BA103" s="21"/>
      <c r="BB103" s="21"/>
      <c r="BC103" s="21"/>
      <c r="BD103" s="196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5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18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196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409.6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1"/>
      <c r="AJ105" s="21"/>
      <c r="AK105" s="21"/>
      <c r="AL105" s="196"/>
      <c r="AM105" s="21"/>
      <c r="AN105" s="21"/>
      <c r="AO105" s="21"/>
      <c r="AP105" s="21"/>
      <c r="AQ105" s="21"/>
      <c r="AR105" s="21"/>
      <c r="AS105" s="21"/>
      <c r="AT105" s="196"/>
      <c r="AU105" s="21"/>
      <c r="AV105" s="196"/>
      <c r="AW105" s="23"/>
      <c r="AX105" s="21"/>
      <c r="AY105" s="21"/>
      <c r="AZ105" s="21"/>
      <c r="BA105" s="21"/>
      <c r="BB105" s="21"/>
      <c r="BC105" s="21"/>
      <c r="BD105" s="196"/>
      <c r="BE105" s="21"/>
      <c r="BF105" s="21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0"/>
      <c r="AK106" s="21"/>
      <c r="AL106" s="196"/>
      <c r="AM106" s="23"/>
      <c r="AN106" s="20"/>
      <c r="AO106" s="21"/>
      <c r="AP106" s="21"/>
      <c r="AQ106" s="21"/>
      <c r="AR106" s="21"/>
      <c r="AS106" s="21"/>
      <c r="AT106" s="196"/>
      <c r="AU106" s="23"/>
      <c r="AV106" s="196"/>
      <c r="AW106" s="23"/>
      <c r="AX106" s="21"/>
      <c r="AY106" s="21"/>
      <c r="AZ106" s="21"/>
      <c r="BA106" s="21"/>
      <c r="BB106" s="21"/>
      <c r="BC106" s="21"/>
      <c r="BD106" s="196"/>
      <c r="BE106" s="23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0"/>
      <c r="AK107" s="21"/>
      <c r="AL107" s="196"/>
      <c r="AM107" s="23"/>
      <c r="AN107" s="20"/>
      <c r="AO107" s="21"/>
      <c r="AP107" s="21"/>
      <c r="AQ107" s="21"/>
      <c r="AR107" s="21"/>
      <c r="AS107" s="21"/>
      <c r="AT107" s="196"/>
      <c r="AU107" s="23"/>
      <c r="AV107" s="196"/>
      <c r="AW107" s="23"/>
      <c r="AX107" s="21"/>
      <c r="AY107" s="21"/>
      <c r="AZ107" s="21"/>
      <c r="BA107" s="21"/>
      <c r="BB107" s="21"/>
      <c r="BC107" s="21"/>
      <c r="BD107" s="196"/>
      <c r="BE107" s="23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0"/>
      <c r="AK108" s="21"/>
      <c r="AL108" s="196"/>
      <c r="AM108" s="23"/>
      <c r="AN108" s="20"/>
      <c r="AO108" s="21"/>
      <c r="AP108" s="21"/>
      <c r="AQ108" s="21"/>
      <c r="AR108" s="21"/>
      <c r="AS108" s="21"/>
      <c r="AT108" s="196"/>
      <c r="AU108" s="23"/>
      <c r="AV108" s="196"/>
      <c r="AW108" s="23"/>
      <c r="AX108" s="21"/>
      <c r="AY108" s="21"/>
      <c r="AZ108" s="21"/>
      <c r="BA108" s="21"/>
      <c r="BB108" s="21"/>
      <c r="BC108" s="21"/>
      <c r="BD108" s="196"/>
      <c r="BE108" s="23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0"/>
      <c r="AK109" s="21"/>
      <c r="AL109" s="196"/>
      <c r="AM109" s="23"/>
      <c r="AN109" s="20"/>
      <c r="AO109" s="21"/>
      <c r="AP109" s="21"/>
      <c r="AQ109" s="21"/>
      <c r="AR109" s="21"/>
      <c r="AS109" s="21"/>
      <c r="AT109" s="196"/>
      <c r="AU109" s="23"/>
      <c r="AV109" s="196"/>
      <c r="AW109" s="23"/>
      <c r="AX109" s="21"/>
      <c r="AY109" s="21"/>
      <c r="AZ109" s="21"/>
      <c r="BA109" s="21"/>
      <c r="BB109" s="21"/>
      <c r="BC109" s="21"/>
      <c r="BD109" s="196"/>
      <c r="BE109" s="23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34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0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6"/>
      <c r="AM110" s="20"/>
      <c r="AN110" s="20"/>
      <c r="AO110" s="21"/>
      <c r="AP110" s="21"/>
      <c r="AQ110" s="21"/>
      <c r="AR110" s="21"/>
      <c r="AS110" s="21"/>
      <c r="AT110" s="196"/>
      <c r="AU110" s="23"/>
      <c r="AV110" s="196"/>
      <c r="AW110" s="20"/>
      <c r="AX110" s="21"/>
      <c r="AY110" s="21"/>
      <c r="AZ110" s="21"/>
      <c r="BA110" s="21"/>
      <c r="BB110" s="21"/>
      <c r="BC110" s="21"/>
      <c r="BD110" s="196"/>
      <c r="BE110" s="23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23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3"/>
      <c r="R111" s="23"/>
      <c r="S111" s="20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409.6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0"/>
      <c r="BD112" s="196"/>
      <c r="BE112" s="23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80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21"/>
      <c r="BF113" s="21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80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82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80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6"/>
      <c r="BE115" s="21"/>
      <c r="BF115" s="20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80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182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44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336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0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182"/>
      <c r="BF119" s="23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2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20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2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182"/>
      <c r="BF121" s="23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229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1"/>
      <c r="BF122" s="21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15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18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4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6"/>
      <c r="AM124" s="23"/>
      <c r="AN124" s="20"/>
      <c r="AO124" s="21"/>
      <c r="AP124" s="21"/>
      <c r="AQ124" s="21"/>
      <c r="AR124" s="21"/>
      <c r="AS124" s="21"/>
      <c r="AT124" s="196"/>
      <c r="AU124" s="23"/>
      <c r="AV124" s="21"/>
      <c r="AW124" s="21"/>
      <c r="AX124" s="21"/>
      <c r="AY124" s="21"/>
      <c r="AZ124" s="21"/>
      <c r="BA124" s="21"/>
      <c r="BB124" s="21"/>
      <c r="BC124" s="21"/>
      <c r="BD124" s="196"/>
      <c r="BE124" s="21"/>
      <c r="BF124" s="21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49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6"/>
      <c r="AM125" s="23"/>
      <c r="AN125" s="20"/>
      <c r="AO125" s="21"/>
      <c r="AP125" s="21"/>
      <c r="AQ125" s="21"/>
      <c r="AR125" s="21"/>
      <c r="AS125" s="21"/>
      <c r="AT125" s="196"/>
      <c r="AU125" s="23"/>
      <c r="AV125" s="21"/>
      <c r="AW125" s="21"/>
      <c r="AX125" s="21"/>
      <c r="AY125" s="21"/>
      <c r="AZ125" s="21"/>
      <c r="BA125" s="21"/>
      <c r="BB125" s="21"/>
      <c r="BC125" s="21"/>
      <c r="BD125" s="196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234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6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4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40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6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6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40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6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4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6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4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6"/>
      <c r="BE132" s="21"/>
      <c r="BF132" s="20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4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6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20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196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24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6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24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6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5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6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4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237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74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0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0"/>
      <c r="BC143" s="20"/>
      <c r="BD143" s="196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9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24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6"/>
      <c r="BE146" s="23"/>
      <c r="BF146" s="23"/>
      <c r="BG146" s="20"/>
      <c r="BH146" s="20"/>
      <c r="BI146" s="23"/>
      <c r="BJ146" s="20"/>
      <c r="BK146" s="23"/>
      <c r="BL146" s="20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2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0"/>
      <c r="AQ147" s="23"/>
      <c r="AR147" s="20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1"/>
      <c r="BD147" s="196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0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0"/>
      <c r="AQ148" s="23"/>
      <c r="AR148" s="20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196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42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0"/>
      <c r="AQ149" s="23"/>
      <c r="AR149" s="20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196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6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28"/>
      <c r="N151" s="2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5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29"/>
      <c r="N152" s="20"/>
      <c r="O152" s="20"/>
      <c r="P152" s="20"/>
      <c r="Q152" s="20"/>
      <c r="R152" s="20"/>
      <c r="S152" s="20"/>
      <c r="T152" s="20"/>
      <c r="U152" s="20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409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6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409.6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21"/>
      <c r="BF155" s="21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209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209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18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89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6"/>
      <c r="AM159" s="20"/>
      <c r="AN159" s="20"/>
      <c r="AO159" s="21"/>
      <c r="AP159" s="21"/>
      <c r="AQ159" s="21"/>
      <c r="AR159" s="21"/>
      <c r="AS159" s="21"/>
      <c r="AT159" s="196"/>
      <c r="AU159" s="23"/>
      <c r="AV159" s="21"/>
      <c r="AW159" s="21"/>
      <c r="AX159" s="21"/>
      <c r="AY159" s="21"/>
      <c r="AZ159" s="21"/>
      <c r="BA159" s="21"/>
      <c r="BB159" s="21"/>
      <c r="BC159" s="21"/>
      <c r="BD159" s="196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89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6"/>
      <c r="AM160" s="20"/>
      <c r="AN160" s="20"/>
      <c r="AO160" s="21"/>
      <c r="AP160" s="21"/>
      <c r="AQ160" s="21"/>
      <c r="AR160" s="21"/>
      <c r="AS160" s="21"/>
      <c r="AT160" s="196"/>
      <c r="AU160" s="23"/>
      <c r="AV160" s="21"/>
      <c r="AW160" s="21"/>
      <c r="AX160" s="21"/>
      <c r="AY160" s="21"/>
      <c r="AZ160" s="21"/>
      <c r="BA160" s="21"/>
      <c r="BB160" s="21"/>
      <c r="BC160" s="21"/>
      <c r="BD160" s="196"/>
      <c r="BE160" s="23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204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4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2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196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196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409.6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1"/>
      <c r="AJ166" s="21"/>
      <c r="AK166" s="21"/>
      <c r="AL166" s="196"/>
      <c r="AM166" s="21"/>
      <c r="AN166" s="21"/>
      <c r="AO166" s="21"/>
      <c r="AP166" s="21"/>
      <c r="AQ166" s="21"/>
      <c r="AR166" s="21"/>
      <c r="AS166" s="21"/>
      <c r="AT166" s="196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6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21"/>
      <c r="BF171" s="21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6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6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6"/>
      <c r="BE174" s="21"/>
      <c r="BF174" s="20"/>
      <c r="BG174" s="20"/>
      <c r="BH174" s="20"/>
      <c r="BI174" s="23"/>
      <c r="BJ174" s="20"/>
      <c r="BK174" s="21"/>
      <c r="BL174" s="21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0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1"/>
      <c r="AJ177" s="21"/>
      <c r="AK177" s="21"/>
      <c r="AL177" s="196"/>
      <c r="AM177" s="21"/>
      <c r="AN177" s="20"/>
      <c r="AO177" s="21"/>
      <c r="AP177" s="21"/>
      <c r="AQ177" s="21"/>
      <c r="AR177" s="21"/>
      <c r="AS177" s="21"/>
      <c r="AT177" s="196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21"/>
      <c r="BF177" s="21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196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196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96"/>
      <c r="AM184" s="21"/>
      <c r="AN184" s="20"/>
      <c r="AO184" s="21"/>
      <c r="AP184" s="21"/>
      <c r="AQ184" s="21"/>
      <c r="AR184" s="21"/>
      <c r="AS184" s="21"/>
      <c r="AT184" s="196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6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6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196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196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196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09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6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1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21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409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196"/>
      <c r="AM195" s="23"/>
      <c r="AN195" s="20"/>
      <c r="AO195" s="21"/>
      <c r="AP195" s="21"/>
      <c r="AQ195" s="21"/>
      <c r="AR195" s="21"/>
      <c r="AS195" s="21"/>
      <c r="AT195" s="196"/>
      <c r="AU195" s="23"/>
      <c r="AV195" s="21"/>
      <c r="AW195" s="21"/>
      <c r="AX195" s="21"/>
      <c r="AY195" s="21"/>
      <c r="AZ195" s="21"/>
      <c r="BA195" s="21"/>
      <c r="BB195" s="21"/>
      <c r="BC195" s="21"/>
      <c r="BD195" s="196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26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26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26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66"/>
      <c r="M198" s="66"/>
      <c r="N198" s="66"/>
      <c r="O198" s="28"/>
      <c r="P198" s="66"/>
      <c r="Q198" s="66"/>
      <c r="R198" s="66"/>
      <c r="S198" s="66"/>
      <c r="T198" s="66"/>
      <c r="U198" s="28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26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39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4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1"/>
      <c r="AM201" s="21"/>
      <c r="AN201" s="21"/>
      <c r="AO201" s="21"/>
      <c r="AP201" s="21"/>
      <c r="AQ201" s="21"/>
      <c r="AR201" s="21"/>
      <c r="AS201" s="21"/>
      <c r="AT201" s="18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219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196"/>
      <c r="AM202" s="20"/>
      <c r="AN202" s="20"/>
      <c r="AO202" s="21"/>
      <c r="AP202" s="21"/>
      <c r="AQ202" s="21"/>
      <c r="AR202" s="21"/>
      <c r="AS202" s="21"/>
      <c r="AT202" s="196"/>
      <c r="AU202" s="23"/>
      <c r="AV202" s="21"/>
      <c r="AW202" s="21"/>
      <c r="AX202" s="21"/>
      <c r="AY202" s="21"/>
      <c r="AZ202" s="21"/>
      <c r="BA202" s="21"/>
      <c r="BB202" s="21"/>
      <c r="BC202" s="21"/>
      <c r="BD202" s="196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409.6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1"/>
      <c r="AJ203" s="21"/>
      <c r="AK203" s="21"/>
      <c r="AL203" s="196"/>
      <c r="AM203" s="21"/>
      <c r="AN203" s="21"/>
      <c r="AO203" s="21"/>
      <c r="AP203" s="21"/>
      <c r="AQ203" s="21"/>
      <c r="AR203" s="21"/>
      <c r="AS203" s="21"/>
      <c r="AT203" s="196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6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1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36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23"/>
      <c r="BF206" s="23"/>
      <c r="BG206" s="20"/>
      <c r="BH206" s="20"/>
      <c r="BI206" s="23"/>
      <c r="BJ206" s="20"/>
      <c r="BK206" s="23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49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11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14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6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89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0"/>
      <c r="BD210" s="196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4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196"/>
      <c r="AU211" s="20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94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196"/>
      <c r="AU212" s="20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64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1"/>
      <c r="BL213" s="20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4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196"/>
      <c r="AU214" s="20"/>
      <c r="AV214" s="21"/>
      <c r="AW214" s="21"/>
      <c r="AX214" s="21"/>
      <c r="AY214" s="21"/>
      <c r="AZ214" s="21"/>
      <c r="BA214" s="21"/>
      <c r="BB214" s="21"/>
      <c r="BC214" s="21"/>
      <c r="BD214" s="196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4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31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20"/>
      <c r="BE216" s="182"/>
      <c r="BF216" s="23"/>
      <c r="BG216" s="20"/>
      <c r="BH216" s="20"/>
      <c r="BI216" s="29"/>
      <c r="BJ216" s="20"/>
      <c r="BK216" s="29"/>
      <c r="BL216" s="20"/>
      <c r="BM216" s="20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31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182"/>
      <c r="BF217" s="23"/>
      <c r="BG217" s="20"/>
      <c r="BH217" s="20"/>
      <c r="BI217" s="29"/>
      <c r="BJ217" s="20"/>
      <c r="BK217" s="29"/>
      <c r="BL217" s="20"/>
      <c r="BM217" s="20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82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"/>
      <c r="BC218" s="20"/>
      <c r="BD218" s="196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82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0"/>
      <c r="BC219" s="20"/>
      <c r="BD219" s="196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77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196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77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18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6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77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67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196"/>
      <c r="BE223" s="2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67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67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0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0"/>
      <c r="AJ226" s="20"/>
      <c r="AK226" s="21"/>
      <c r="AL226" s="196"/>
      <c r="AM226" s="20"/>
      <c r="AN226" s="20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23"/>
      <c r="BF226" s="20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38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181"/>
      <c r="AE227" s="21"/>
      <c r="AF227" s="21"/>
      <c r="AG227" s="21"/>
      <c r="AH227" s="20"/>
      <c r="AI227" s="20"/>
      <c r="AJ227" s="20"/>
      <c r="AK227" s="21"/>
      <c r="AL227" s="196"/>
      <c r="AM227" s="20"/>
      <c r="AN227" s="20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3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181"/>
      <c r="AE228" s="21"/>
      <c r="AF228" s="21"/>
      <c r="AG228" s="21"/>
      <c r="AH228" s="20"/>
      <c r="AI228" s="20"/>
      <c r="AJ228" s="20"/>
      <c r="AK228" s="21"/>
      <c r="AL228" s="196"/>
      <c r="AM228" s="20"/>
      <c r="AN228" s="20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6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196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18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196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196"/>
      <c r="AE230" s="23"/>
      <c r="AF230" s="23"/>
      <c r="AG230" s="23"/>
      <c r="AH230" s="20"/>
      <c r="AI230" s="21"/>
      <c r="AJ230" s="21"/>
      <c r="AK230" s="21"/>
      <c r="AL230" s="196"/>
      <c r="AM230" s="20"/>
      <c r="AN230" s="20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8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196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9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41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196"/>
      <c r="AE235" s="23"/>
      <c r="AF235" s="23"/>
      <c r="AG235" s="23"/>
      <c r="AH235" s="23"/>
      <c r="AI235" s="21"/>
      <c r="AJ235" s="21"/>
      <c r="AK235" s="21"/>
      <c r="AL235" s="196"/>
      <c r="AM235" s="20"/>
      <c r="AN235" s="20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63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6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196"/>
      <c r="AE236" s="23"/>
      <c r="AF236" s="23"/>
      <c r="AG236" s="23"/>
      <c r="AH236" s="23"/>
      <c r="AI236" s="21"/>
      <c r="AJ236" s="21"/>
      <c r="AK236" s="21"/>
      <c r="AL236" s="196"/>
      <c r="AM236" s="20"/>
      <c r="AN236" s="20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6"/>
      <c r="BE236" s="20"/>
      <c r="BF236" s="20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6"/>
      <c r="AM237" s="23"/>
      <c r="AN237" s="23"/>
      <c r="AO237" s="21"/>
      <c r="AP237" s="21"/>
      <c r="AQ237" s="21"/>
      <c r="AR237" s="21"/>
      <c r="AS237" s="21"/>
      <c r="AT237" s="196"/>
      <c r="AU237" s="23"/>
      <c r="AV237" s="21"/>
      <c r="AW237" s="21"/>
      <c r="AX237" s="21"/>
      <c r="AY237" s="21"/>
      <c r="AZ237" s="21"/>
      <c r="BA237" s="21"/>
      <c r="BB237" s="21"/>
      <c r="BC237" s="21"/>
      <c r="BD237" s="196"/>
      <c r="BE237" s="20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3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6"/>
      <c r="BE238" s="20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3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20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3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6"/>
      <c r="BE240" s="20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3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20"/>
      <c r="BF241" s="20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54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6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1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20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3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6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9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6"/>
      <c r="BE245" s="2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5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6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71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6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9.6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6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6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6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3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196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8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181"/>
      <c r="AU251" s="21"/>
      <c r="AV251" s="181"/>
      <c r="AW251" s="21"/>
      <c r="AX251" s="21"/>
      <c r="AY251" s="21"/>
      <c r="AZ251" s="21"/>
      <c r="BA251" s="21"/>
      <c r="BB251" s="21"/>
      <c r="BC251" s="21"/>
      <c r="BD251" s="196"/>
      <c r="BE251" s="196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57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181"/>
      <c r="AM252" s="21"/>
      <c r="AN252" s="21"/>
      <c r="AO252" s="21"/>
      <c r="AP252" s="21"/>
      <c r="AQ252" s="21"/>
      <c r="AR252" s="21"/>
      <c r="AS252" s="21"/>
      <c r="AT252" s="181"/>
      <c r="AU252" s="21"/>
      <c r="AV252" s="181"/>
      <c r="AW252" s="21"/>
      <c r="AX252" s="21"/>
      <c r="AY252" s="21"/>
      <c r="AZ252" s="21"/>
      <c r="BA252" s="21"/>
      <c r="BB252" s="20"/>
      <c r="BC252" s="20"/>
      <c r="BD252" s="196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4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0"/>
      <c r="BC253" s="20"/>
      <c r="BD253" s="196"/>
      <c r="BE253" s="196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5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181"/>
      <c r="AU254" s="21"/>
      <c r="AV254" s="181"/>
      <c r="AW254" s="21"/>
      <c r="AX254" s="21"/>
      <c r="AY254" s="21"/>
      <c r="AZ254" s="21"/>
      <c r="BA254" s="21"/>
      <c r="BB254" s="21"/>
      <c r="BC254" s="21"/>
      <c r="BD254" s="196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6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19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54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196"/>
      <c r="BE256" s="23"/>
      <c r="BF256" s="20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66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196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1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0"/>
      <c r="T258" s="20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1"/>
      <c r="BC258" s="21"/>
      <c r="BD258" s="196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71" customFormat="1" ht="197.25" customHeight="1" x14ac:dyDescent="0.25">
      <c r="A259" s="17"/>
      <c r="B259" s="18"/>
      <c r="C259" s="18"/>
      <c r="D259" s="19"/>
      <c r="E259" s="19"/>
      <c r="F259" s="66"/>
      <c r="G259" s="18"/>
      <c r="H259" s="18"/>
      <c r="I259" s="18"/>
      <c r="J259" s="18"/>
      <c r="K259" s="18"/>
      <c r="L259" s="66"/>
      <c r="M259" s="66"/>
      <c r="N259" s="66"/>
      <c r="O259" s="19"/>
      <c r="P259" s="19"/>
      <c r="Q259" s="19"/>
      <c r="R259" s="19"/>
      <c r="S259" s="19"/>
      <c r="T259" s="19"/>
      <c r="U259" s="19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183"/>
      <c r="BE259" s="183"/>
      <c r="BF259" s="66"/>
      <c r="BG259" s="66"/>
      <c r="BH259" s="66"/>
      <c r="BI259" s="28"/>
      <c r="BJ259" s="66"/>
      <c r="BK259" s="66"/>
      <c r="BL259" s="28"/>
      <c r="BM259" s="27"/>
      <c r="BN259" s="27"/>
      <c r="BO259" s="17"/>
      <c r="BP259" s="27"/>
      <c r="BQ259" s="27"/>
      <c r="BR259" s="28"/>
      <c r="BS259" s="28"/>
      <c r="BT259" s="17"/>
      <c r="BU259" s="70"/>
    </row>
    <row r="260" spans="1:73" s="22" customFormat="1" ht="136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3"/>
      <c r="R260" s="23"/>
      <c r="S260" s="23"/>
      <c r="T260" s="23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6"/>
      <c r="BE260" s="196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3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3"/>
      <c r="R261" s="23"/>
      <c r="S261" s="23"/>
      <c r="T261" s="23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6"/>
      <c r="BE261" s="20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43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3"/>
      <c r="R262" s="23"/>
      <c r="S262" s="23"/>
      <c r="T262" s="23"/>
      <c r="U262" s="20"/>
      <c r="V262" s="21"/>
      <c r="W262" s="21"/>
      <c r="X262" s="21"/>
      <c r="Y262" s="21"/>
      <c r="Z262" s="21"/>
      <c r="AA262" s="21"/>
      <c r="AB262" s="21"/>
      <c r="AC262" s="21"/>
      <c r="AD262" s="18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196"/>
      <c r="BE262" s="196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79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196"/>
      <c r="O263" s="28"/>
      <c r="P263" s="18"/>
      <c r="Q263" s="28"/>
      <c r="R263" s="28"/>
      <c r="S263" s="28"/>
      <c r="T263" s="28"/>
      <c r="U263" s="28"/>
      <c r="V263" s="21"/>
      <c r="W263" s="21"/>
      <c r="X263" s="21"/>
      <c r="Y263" s="21"/>
      <c r="Z263" s="21"/>
      <c r="AA263" s="21"/>
      <c r="AB263" s="21"/>
      <c r="AC263" s="21"/>
      <c r="AD263" s="181"/>
      <c r="AE263" s="21"/>
      <c r="AF263" s="21"/>
      <c r="AG263" s="21"/>
      <c r="AH263" s="20"/>
      <c r="AI263" s="29"/>
      <c r="AJ263" s="29"/>
      <c r="AK263" s="21"/>
      <c r="AL263" s="196"/>
      <c r="AM263" s="29"/>
      <c r="AN263" s="29"/>
      <c r="AO263" s="21"/>
      <c r="AP263" s="21"/>
      <c r="AQ263" s="21"/>
      <c r="AR263" s="21"/>
      <c r="AS263" s="21"/>
      <c r="AT263" s="196"/>
      <c r="AU263" s="29"/>
      <c r="AV263" s="196"/>
      <c r="AW263" s="29"/>
      <c r="AX263" s="21"/>
      <c r="AY263" s="21"/>
      <c r="AZ263" s="21"/>
      <c r="BA263" s="21"/>
      <c r="BB263" s="20"/>
      <c r="BC263" s="23"/>
      <c r="BD263" s="196"/>
      <c r="BE263" s="29"/>
      <c r="BF263" s="29"/>
      <c r="BG263" s="21"/>
      <c r="BH263" s="21"/>
      <c r="BI263" s="21"/>
      <c r="BJ263" s="21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6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9"/>
      <c r="P264" s="29"/>
      <c r="Q264" s="29"/>
      <c r="R264" s="29"/>
      <c r="S264" s="29"/>
      <c r="T264" s="29"/>
      <c r="U264" s="29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6"/>
      <c r="BE264" s="196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9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6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6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9"/>
      <c r="P266" s="29"/>
      <c r="Q266" s="29"/>
      <c r="R266" s="29"/>
      <c r="S266" s="29"/>
      <c r="T266" s="29"/>
      <c r="U266" s="29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0"/>
      <c r="BC266" s="29"/>
      <c r="BD266" s="29"/>
      <c r="BE266" s="29"/>
      <c r="BF266" s="29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0"/>
      <c r="AE267" s="23"/>
      <c r="AF267" s="23"/>
      <c r="AG267" s="23"/>
      <c r="AH267" s="23"/>
      <c r="AI267" s="29"/>
      <c r="AJ267" s="29"/>
      <c r="AK267" s="21"/>
      <c r="AL267" s="196"/>
      <c r="AM267" s="23"/>
      <c r="AN267" s="23"/>
      <c r="AO267" s="21"/>
      <c r="AP267" s="21"/>
      <c r="AQ267" s="21"/>
      <c r="AR267" s="21"/>
      <c r="AS267" s="21"/>
      <c r="AT267" s="196"/>
      <c r="AU267" s="23"/>
      <c r="AV267" s="196"/>
      <c r="AW267" s="23"/>
      <c r="AX267" s="21"/>
      <c r="AY267" s="21"/>
      <c r="AZ267" s="21"/>
      <c r="BA267" s="21"/>
      <c r="BB267" s="20"/>
      <c r="BC267" s="23"/>
      <c r="BD267" s="196"/>
      <c r="BE267" s="23"/>
      <c r="BF267" s="23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23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0"/>
      <c r="AI268" s="29"/>
      <c r="AJ268" s="29"/>
      <c r="AK268" s="21"/>
      <c r="AL268" s="196"/>
      <c r="AM268" s="29"/>
      <c r="AN268" s="29"/>
      <c r="AO268" s="21"/>
      <c r="AP268" s="21"/>
      <c r="AQ268" s="21"/>
      <c r="AR268" s="21"/>
      <c r="AS268" s="21"/>
      <c r="AT268" s="196"/>
      <c r="AU268" s="29"/>
      <c r="AV268" s="196"/>
      <c r="AW268" s="29"/>
      <c r="AX268" s="21"/>
      <c r="AY268" s="21"/>
      <c r="AZ268" s="21"/>
      <c r="BA268" s="21"/>
      <c r="BB268" s="20"/>
      <c r="BC268" s="23"/>
      <c r="BD268" s="196"/>
      <c r="BE268" s="23"/>
      <c r="BF268" s="23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23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6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81"/>
      <c r="AE269" s="21"/>
      <c r="AF269" s="21"/>
      <c r="AG269" s="21"/>
      <c r="AH269" s="20"/>
      <c r="AI269" s="29"/>
      <c r="AJ269" s="29"/>
      <c r="AK269" s="21"/>
      <c r="AL269" s="196"/>
      <c r="AM269" s="29"/>
      <c r="AN269" s="29"/>
      <c r="AO269" s="21"/>
      <c r="AP269" s="21"/>
      <c r="AQ269" s="21"/>
      <c r="AR269" s="21"/>
      <c r="AS269" s="21"/>
      <c r="AT269" s="196"/>
      <c r="AU269" s="29"/>
      <c r="AV269" s="196"/>
      <c r="AW269" s="29"/>
      <c r="AX269" s="21"/>
      <c r="AY269" s="21"/>
      <c r="AZ269" s="21"/>
      <c r="BA269" s="21"/>
      <c r="BB269" s="20"/>
      <c r="BC269" s="23"/>
      <c r="BD269" s="196"/>
      <c r="BE269" s="29"/>
      <c r="BF269" s="29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181"/>
      <c r="AE270" s="21"/>
      <c r="AF270" s="21"/>
      <c r="AG270" s="21"/>
      <c r="AH270" s="20"/>
      <c r="AI270" s="29"/>
      <c r="AJ270" s="29"/>
      <c r="AK270" s="21"/>
      <c r="AL270" s="196"/>
      <c r="AM270" s="29"/>
      <c r="AN270" s="29"/>
      <c r="AO270" s="21"/>
      <c r="AP270" s="21"/>
      <c r="AQ270" s="21"/>
      <c r="AR270" s="21"/>
      <c r="AS270" s="21"/>
      <c r="AT270" s="196"/>
      <c r="AU270" s="29"/>
      <c r="AV270" s="196"/>
      <c r="AW270" s="29"/>
      <c r="AX270" s="21"/>
      <c r="AY270" s="21"/>
      <c r="AZ270" s="21"/>
      <c r="BA270" s="21"/>
      <c r="BB270" s="20"/>
      <c r="BC270" s="23"/>
      <c r="BD270" s="196"/>
      <c r="BE270" s="23"/>
      <c r="BF270" s="23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86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81"/>
      <c r="AE271" s="21"/>
      <c r="AF271" s="21"/>
      <c r="AG271" s="21"/>
      <c r="AH271" s="20"/>
      <c r="AI271" s="29"/>
      <c r="AJ271" s="29"/>
      <c r="AK271" s="21"/>
      <c r="AL271" s="196"/>
      <c r="AM271" s="29"/>
      <c r="AN271" s="29"/>
      <c r="AO271" s="21"/>
      <c r="AP271" s="21"/>
      <c r="AQ271" s="21"/>
      <c r="AR271" s="21"/>
      <c r="AS271" s="21"/>
      <c r="AT271" s="196"/>
      <c r="AU271" s="29"/>
      <c r="AV271" s="196"/>
      <c r="AW271" s="29"/>
      <c r="AX271" s="21"/>
      <c r="AY271" s="21"/>
      <c r="AZ271" s="21"/>
      <c r="BA271" s="21"/>
      <c r="BB271" s="20"/>
      <c r="BC271" s="23"/>
      <c r="BD271" s="196"/>
      <c r="BE271" s="29"/>
      <c r="BF271" s="29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6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6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181"/>
      <c r="AE272" s="21"/>
      <c r="AF272" s="21"/>
      <c r="AG272" s="21"/>
      <c r="AH272" s="20"/>
      <c r="AI272" s="29"/>
      <c r="AJ272" s="29"/>
      <c r="AK272" s="21"/>
      <c r="AL272" s="196"/>
      <c r="AM272" s="29"/>
      <c r="AN272" s="29"/>
      <c r="AO272" s="21"/>
      <c r="AP272" s="21"/>
      <c r="AQ272" s="21"/>
      <c r="AR272" s="21"/>
      <c r="AS272" s="21"/>
      <c r="AT272" s="196"/>
      <c r="AU272" s="29"/>
      <c r="AV272" s="196"/>
      <c r="AW272" s="29"/>
      <c r="AX272" s="21"/>
      <c r="AY272" s="21"/>
      <c r="AZ272" s="21"/>
      <c r="BA272" s="21"/>
      <c r="BB272" s="20"/>
      <c r="BC272" s="23"/>
      <c r="BD272" s="196"/>
      <c r="BE272" s="29"/>
      <c r="BF272" s="29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16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6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181"/>
      <c r="AE273" s="21"/>
      <c r="AF273" s="21"/>
      <c r="AG273" s="21"/>
      <c r="AH273" s="20"/>
      <c r="AI273" s="29"/>
      <c r="AJ273" s="29"/>
      <c r="AK273" s="21"/>
      <c r="AL273" s="196"/>
      <c r="AM273" s="29"/>
      <c r="AN273" s="29"/>
      <c r="AO273" s="21"/>
      <c r="AP273" s="21"/>
      <c r="AQ273" s="21"/>
      <c r="AR273" s="21"/>
      <c r="AS273" s="21"/>
      <c r="AT273" s="196"/>
      <c r="AU273" s="29"/>
      <c r="AV273" s="196"/>
      <c r="AW273" s="29"/>
      <c r="AX273" s="21"/>
      <c r="AY273" s="21"/>
      <c r="AZ273" s="21"/>
      <c r="BA273" s="21"/>
      <c r="BB273" s="20"/>
      <c r="BC273" s="23"/>
      <c r="BD273" s="196"/>
      <c r="BE273" s="29"/>
      <c r="BF273" s="29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54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96"/>
      <c r="AE274" s="29"/>
      <c r="AF274" s="29"/>
      <c r="AG274" s="29"/>
      <c r="AH274" s="29"/>
      <c r="AI274" s="21"/>
      <c r="AJ274" s="21"/>
      <c r="AK274" s="21"/>
      <c r="AL274" s="196"/>
      <c r="AM274" s="29"/>
      <c r="AN274" s="29"/>
      <c r="AO274" s="21"/>
      <c r="AP274" s="21"/>
      <c r="AQ274" s="21"/>
      <c r="AR274" s="21"/>
      <c r="AS274" s="21"/>
      <c r="AT274" s="196"/>
      <c r="AU274" s="29"/>
      <c r="AV274" s="196"/>
      <c r="AW274" s="29"/>
      <c r="AX274" s="21"/>
      <c r="AY274" s="21"/>
      <c r="AZ274" s="21"/>
      <c r="BA274" s="21"/>
      <c r="BB274" s="20"/>
      <c r="BC274" s="23"/>
      <c r="BD274" s="196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47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6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96"/>
      <c r="AE275" s="29"/>
      <c r="AF275" s="29"/>
      <c r="AG275" s="29"/>
      <c r="AH275" s="29"/>
      <c r="AI275" s="21"/>
      <c r="AJ275" s="21"/>
      <c r="AK275" s="21"/>
      <c r="AL275" s="196"/>
      <c r="AM275" s="29"/>
      <c r="AN275" s="29"/>
      <c r="AO275" s="21"/>
      <c r="AP275" s="21"/>
      <c r="AQ275" s="21"/>
      <c r="AR275" s="21"/>
      <c r="AS275" s="21"/>
      <c r="AT275" s="196"/>
      <c r="AU275" s="29"/>
      <c r="AV275" s="196"/>
      <c r="AW275" s="29"/>
      <c r="AX275" s="21"/>
      <c r="AY275" s="21"/>
      <c r="AZ275" s="21"/>
      <c r="BA275" s="21"/>
      <c r="BB275" s="20"/>
      <c r="BC275" s="23"/>
      <c r="BD275" s="196"/>
      <c r="BE275" s="29"/>
      <c r="BF275" s="29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44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96"/>
      <c r="AE276" s="63"/>
      <c r="AF276" s="63"/>
      <c r="AG276" s="63"/>
      <c r="AH276" s="63"/>
      <c r="AI276" s="21"/>
      <c r="AJ276" s="21"/>
      <c r="AK276" s="21"/>
      <c r="AL276" s="196"/>
      <c r="AM276" s="63"/>
      <c r="AN276" s="63"/>
      <c r="AO276" s="21"/>
      <c r="AP276" s="21"/>
      <c r="AQ276" s="21"/>
      <c r="AR276" s="21"/>
      <c r="AS276" s="21"/>
      <c r="AT276" s="196"/>
      <c r="AU276" s="29"/>
      <c r="AV276" s="196"/>
      <c r="AW276" s="23"/>
      <c r="AX276" s="21"/>
      <c r="AY276" s="21"/>
      <c r="AZ276" s="21"/>
      <c r="BA276" s="21"/>
      <c r="BB276" s="20"/>
      <c r="BC276" s="23"/>
      <c r="BD276" s="196"/>
      <c r="BE276" s="23"/>
      <c r="BF276" s="23"/>
      <c r="BG276" s="21"/>
      <c r="BH276" s="20"/>
      <c r="BI276" s="23"/>
      <c r="BJ276" s="20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44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0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196"/>
      <c r="AE277" s="63"/>
      <c r="AF277" s="63"/>
      <c r="AG277" s="63"/>
      <c r="AH277" s="63"/>
      <c r="AI277" s="21"/>
      <c r="AJ277" s="21"/>
      <c r="AK277" s="21"/>
      <c r="AL277" s="196"/>
      <c r="AM277" s="63"/>
      <c r="AN277" s="63"/>
      <c r="AO277" s="21"/>
      <c r="AP277" s="21"/>
      <c r="AQ277" s="21"/>
      <c r="AR277" s="21"/>
      <c r="AS277" s="21"/>
      <c r="AT277" s="196"/>
      <c r="AU277" s="29"/>
      <c r="AV277" s="196"/>
      <c r="AW277" s="23"/>
      <c r="AX277" s="21"/>
      <c r="AY277" s="21"/>
      <c r="AZ277" s="21"/>
      <c r="BA277" s="21"/>
      <c r="BB277" s="20"/>
      <c r="BC277" s="23"/>
      <c r="BD277" s="196"/>
      <c r="BE277" s="23"/>
      <c r="BF277" s="23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4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196"/>
      <c r="AE278" s="63"/>
      <c r="AF278" s="63"/>
      <c r="AG278" s="63"/>
      <c r="AH278" s="63"/>
      <c r="AI278" s="21"/>
      <c r="AJ278" s="21"/>
      <c r="AK278" s="21"/>
      <c r="AL278" s="196"/>
      <c r="AM278" s="63"/>
      <c r="AN278" s="63"/>
      <c r="AO278" s="21"/>
      <c r="AP278" s="21"/>
      <c r="AQ278" s="21"/>
      <c r="AR278" s="21"/>
      <c r="AS278" s="21"/>
      <c r="AT278" s="196"/>
      <c r="AU278" s="29"/>
      <c r="AV278" s="196"/>
      <c r="AW278" s="23"/>
      <c r="AX278" s="21"/>
      <c r="AY278" s="21"/>
      <c r="AZ278" s="21"/>
      <c r="BA278" s="21"/>
      <c r="BB278" s="20"/>
      <c r="BC278" s="23"/>
      <c r="BD278" s="196"/>
      <c r="BE278" s="23"/>
      <c r="BF278" s="23"/>
      <c r="BG278" s="21"/>
      <c r="BH278" s="20"/>
      <c r="BI278" s="23"/>
      <c r="BJ278" s="23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44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196"/>
      <c r="AE279" s="63"/>
      <c r="AF279" s="63"/>
      <c r="AG279" s="63"/>
      <c r="AH279" s="63"/>
      <c r="AI279" s="21"/>
      <c r="AJ279" s="21"/>
      <c r="AK279" s="21"/>
      <c r="AL279" s="196"/>
      <c r="AM279" s="63"/>
      <c r="AN279" s="63"/>
      <c r="AO279" s="21"/>
      <c r="AP279" s="21"/>
      <c r="AQ279" s="21"/>
      <c r="AR279" s="21"/>
      <c r="AS279" s="21"/>
      <c r="AT279" s="196"/>
      <c r="AU279" s="29"/>
      <c r="AV279" s="196"/>
      <c r="AW279" s="23"/>
      <c r="AX279" s="21"/>
      <c r="AY279" s="21"/>
      <c r="AZ279" s="21"/>
      <c r="BA279" s="21"/>
      <c r="BB279" s="20"/>
      <c r="BC279" s="23"/>
      <c r="BD279" s="196"/>
      <c r="BE279" s="23"/>
      <c r="BF279" s="23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408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0"/>
      <c r="R280" s="20"/>
      <c r="S280" s="20"/>
      <c r="T280" s="20"/>
      <c r="U280" s="23"/>
      <c r="V280" s="21"/>
      <c r="W280" s="21"/>
      <c r="X280" s="21"/>
      <c r="Y280" s="21"/>
      <c r="Z280" s="21"/>
      <c r="AA280" s="21"/>
      <c r="AB280" s="21"/>
      <c r="AC280" s="21"/>
      <c r="AD280" s="196"/>
      <c r="AE280" s="63"/>
      <c r="AF280" s="63"/>
      <c r="AG280" s="63"/>
      <c r="AH280" s="63"/>
      <c r="AI280" s="21"/>
      <c r="AJ280" s="21"/>
      <c r="AK280" s="21"/>
      <c r="AL280" s="196"/>
      <c r="AM280" s="63"/>
      <c r="AN280" s="63"/>
      <c r="AO280" s="21"/>
      <c r="AP280" s="21"/>
      <c r="AQ280" s="21"/>
      <c r="AR280" s="21"/>
      <c r="AS280" s="21"/>
      <c r="AT280" s="196"/>
      <c r="AU280" s="29"/>
      <c r="AV280" s="196"/>
      <c r="AW280" s="23"/>
      <c r="AX280" s="21"/>
      <c r="AY280" s="21"/>
      <c r="AZ280" s="21"/>
      <c r="BA280" s="21"/>
      <c r="BB280" s="20"/>
      <c r="BC280" s="23"/>
      <c r="BD280" s="196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46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196"/>
      <c r="AE281" s="63"/>
      <c r="AF281" s="63"/>
      <c r="AG281" s="63"/>
      <c r="AH281" s="63"/>
      <c r="AI281" s="21"/>
      <c r="AJ281" s="21"/>
      <c r="AK281" s="21"/>
      <c r="AL281" s="196"/>
      <c r="AM281" s="63"/>
      <c r="AN281" s="63"/>
      <c r="AO281" s="21"/>
      <c r="AP281" s="21"/>
      <c r="AQ281" s="21"/>
      <c r="AR281" s="21"/>
      <c r="AS281" s="21"/>
      <c r="AT281" s="196"/>
      <c r="AU281" s="29"/>
      <c r="AV281" s="196"/>
      <c r="AW281" s="23"/>
      <c r="AX281" s="21"/>
      <c r="AY281" s="21"/>
      <c r="AZ281" s="21"/>
      <c r="BA281" s="21"/>
      <c r="BB281" s="20"/>
      <c r="BC281" s="23"/>
      <c r="BD281" s="196"/>
      <c r="BE281" s="23"/>
      <c r="BF281" s="20"/>
      <c r="BG281" s="21"/>
      <c r="BH281" s="20"/>
      <c r="BI281" s="23"/>
      <c r="BJ281" s="23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58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196"/>
      <c r="AE282" s="63"/>
      <c r="AF282" s="63"/>
      <c r="AG282" s="63"/>
      <c r="AH282" s="20"/>
      <c r="AI282" s="21"/>
      <c r="AJ282" s="21"/>
      <c r="AK282" s="21"/>
      <c r="AL282" s="196"/>
      <c r="AM282" s="63"/>
      <c r="AN282" s="20"/>
      <c r="AO282" s="21"/>
      <c r="AP282" s="21"/>
      <c r="AQ282" s="21"/>
      <c r="AR282" s="21"/>
      <c r="AS282" s="21"/>
      <c r="AT282" s="196"/>
      <c r="AU282" s="23"/>
      <c r="AV282" s="196"/>
      <c r="AW282" s="23"/>
      <c r="AX282" s="21"/>
      <c r="AY282" s="21"/>
      <c r="AZ282" s="21"/>
      <c r="BA282" s="21"/>
      <c r="BB282" s="20"/>
      <c r="BC282" s="23"/>
      <c r="BD282" s="196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1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6"/>
      <c r="O283" s="29"/>
      <c r="P283" s="29"/>
      <c r="Q283" s="29"/>
      <c r="R283" s="29"/>
      <c r="S283" s="29"/>
      <c r="T283" s="29"/>
      <c r="U283" s="29"/>
      <c r="V283" s="21"/>
      <c r="W283" s="21"/>
      <c r="X283" s="21"/>
      <c r="Y283" s="21"/>
      <c r="Z283" s="21"/>
      <c r="AA283" s="21"/>
      <c r="AB283" s="21"/>
      <c r="AC283" s="21"/>
      <c r="AD283" s="196"/>
      <c r="AE283" s="63"/>
      <c r="AF283" s="63"/>
      <c r="AG283" s="63"/>
      <c r="AH283" s="20"/>
      <c r="AI283" s="21"/>
      <c r="AJ283" s="21"/>
      <c r="AK283" s="21"/>
      <c r="AL283" s="196"/>
      <c r="AM283" s="63"/>
      <c r="AN283" s="20"/>
      <c r="AO283" s="21"/>
      <c r="AP283" s="21"/>
      <c r="AQ283" s="21"/>
      <c r="AR283" s="21"/>
      <c r="AS283" s="21"/>
      <c r="AT283" s="196"/>
      <c r="AU283" s="23"/>
      <c r="AV283" s="196"/>
      <c r="AW283" s="23"/>
      <c r="AX283" s="21"/>
      <c r="AY283" s="21"/>
      <c r="AZ283" s="21"/>
      <c r="BA283" s="21"/>
      <c r="BB283" s="20"/>
      <c r="BC283" s="23"/>
      <c r="BD283" s="196"/>
      <c r="BE283" s="2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1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196"/>
      <c r="AE284" s="63"/>
      <c r="AF284" s="63"/>
      <c r="AG284" s="63"/>
      <c r="AH284" s="20"/>
      <c r="AI284" s="21"/>
      <c r="AJ284" s="21"/>
      <c r="AK284" s="21"/>
      <c r="AL284" s="196"/>
      <c r="AM284" s="63"/>
      <c r="AN284" s="20"/>
      <c r="AO284" s="21"/>
      <c r="AP284" s="21"/>
      <c r="AQ284" s="21"/>
      <c r="AR284" s="21"/>
      <c r="AS284" s="21"/>
      <c r="AT284" s="196"/>
      <c r="AU284" s="23"/>
      <c r="AV284" s="196"/>
      <c r="AW284" s="23"/>
      <c r="AX284" s="21"/>
      <c r="AY284" s="21"/>
      <c r="AZ284" s="21"/>
      <c r="BA284" s="21"/>
      <c r="BB284" s="20"/>
      <c r="BC284" s="23"/>
      <c r="BD284" s="196"/>
      <c r="BE284" s="23"/>
      <c r="BF284" s="23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1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6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196"/>
      <c r="AE285" s="63"/>
      <c r="AF285" s="63"/>
      <c r="AG285" s="63"/>
      <c r="AH285" s="20"/>
      <c r="AI285" s="21"/>
      <c r="AJ285" s="21"/>
      <c r="AK285" s="21"/>
      <c r="AL285" s="196"/>
      <c r="AM285" s="63"/>
      <c r="AN285" s="20"/>
      <c r="AO285" s="21"/>
      <c r="AP285" s="21"/>
      <c r="AQ285" s="21"/>
      <c r="AR285" s="21"/>
      <c r="AS285" s="21"/>
      <c r="AT285" s="196"/>
      <c r="AU285" s="23"/>
      <c r="AV285" s="196"/>
      <c r="AW285" s="23"/>
      <c r="AX285" s="21"/>
      <c r="AY285" s="21"/>
      <c r="AZ285" s="21"/>
      <c r="BA285" s="21"/>
      <c r="BB285" s="20"/>
      <c r="BC285" s="23"/>
      <c r="BD285" s="196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47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6"/>
      <c r="O286" s="23"/>
      <c r="P286" s="23"/>
      <c r="Q286" s="23"/>
      <c r="R286" s="23"/>
      <c r="S286" s="23"/>
      <c r="T286" s="23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181"/>
      <c r="AM286" s="21"/>
      <c r="AN286" s="21"/>
      <c r="AO286" s="21"/>
      <c r="AP286" s="21"/>
      <c r="AQ286" s="21"/>
      <c r="AR286" s="21"/>
      <c r="AS286" s="21"/>
      <c r="AT286" s="181"/>
      <c r="AU286" s="21"/>
      <c r="AV286" s="181"/>
      <c r="AW286" s="21"/>
      <c r="AX286" s="21"/>
      <c r="AY286" s="21"/>
      <c r="AZ286" s="21"/>
      <c r="BA286" s="21"/>
      <c r="BB286" s="20"/>
      <c r="BC286" s="23"/>
      <c r="BD286" s="196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7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6"/>
      <c r="O287" s="28"/>
      <c r="P287" s="18"/>
      <c r="Q287" s="28"/>
      <c r="R287" s="28"/>
      <c r="S287" s="28"/>
      <c r="T287" s="28"/>
      <c r="U287" s="28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181"/>
      <c r="AW287" s="21"/>
      <c r="AX287" s="21"/>
      <c r="AY287" s="21"/>
      <c r="AZ287" s="21"/>
      <c r="BA287" s="21"/>
      <c r="BB287" s="20"/>
      <c r="BC287" s="23"/>
      <c r="BD287" s="196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61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196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0"/>
      <c r="BC288" s="23"/>
      <c r="BD288" s="196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4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181"/>
      <c r="AW289" s="21"/>
      <c r="AX289" s="21"/>
      <c r="AY289" s="21"/>
      <c r="AZ289" s="21"/>
      <c r="BA289" s="21"/>
      <c r="BB289" s="20"/>
      <c r="BC289" s="23"/>
      <c r="BD289" s="196"/>
      <c r="BE289" s="20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4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196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196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4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196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83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6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40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6"/>
      <c r="AM293" s="23"/>
      <c r="AN293" s="23"/>
      <c r="AO293" s="21"/>
      <c r="AP293" s="21"/>
      <c r="AQ293" s="21"/>
      <c r="AR293" s="21"/>
      <c r="AS293" s="21"/>
      <c r="AT293" s="196"/>
      <c r="AU293" s="23"/>
      <c r="AV293" s="196"/>
      <c r="AW293" s="23"/>
      <c r="AX293" s="21"/>
      <c r="AY293" s="21"/>
      <c r="AZ293" s="21"/>
      <c r="BA293" s="21"/>
      <c r="BB293" s="20"/>
      <c r="BC293" s="23"/>
      <c r="BD293" s="196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14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6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14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6"/>
      <c r="O295" s="28"/>
      <c r="P295" s="18"/>
      <c r="Q295" s="28"/>
      <c r="R295" s="28"/>
      <c r="S295" s="28"/>
      <c r="T295" s="28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196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1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6"/>
      <c r="O296" s="28"/>
      <c r="P296" s="18"/>
      <c r="Q296" s="28"/>
      <c r="R296" s="28"/>
      <c r="S296" s="28"/>
      <c r="T296" s="28"/>
      <c r="U296" s="28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6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14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6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6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14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6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4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196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04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6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6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21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0"/>
      <c r="AK301" s="63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63"/>
      <c r="BD301" s="196"/>
      <c r="BE301" s="6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8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63"/>
      <c r="P302" s="63"/>
      <c r="Q302" s="63"/>
      <c r="R302" s="63"/>
      <c r="S302" s="63"/>
      <c r="T302" s="63"/>
      <c r="U302" s="6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196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41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63"/>
      <c r="P303" s="63"/>
      <c r="Q303" s="63"/>
      <c r="R303" s="63"/>
      <c r="S303" s="63"/>
      <c r="T303" s="63"/>
      <c r="U303" s="6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196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56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196"/>
      <c r="AM304" s="23"/>
      <c r="AN304" s="23"/>
      <c r="AO304" s="21"/>
      <c r="AP304" s="21"/>
      <c r="AQ304" s="21"/>
      <c r="AR304" s="21"/>
      <c r="AS304" s="21"/>
      <c r="AT304" s="196"/>
      <c r="AU304" s="29"/>
      <c r="AV304" s="196"/>
      <c r="AW304" s="23"/>
      <c r="AX304" s="21"/>
      <c r="AY304" s="21"/>
      <c r="AZ304" s="21"/>
      <c r="BA304" s="21"/>
      <c r="BB304" s="20"/>
      <c r="BC304" s="23"/>
      <c r="BD304" s="196"/>
      <c r="BE304" s="23"/>
      <c r="BF304" s="23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3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6"/>
      <c r="AM305" s="23"/>
      <c r="AN305" s="23"/>
      <c r="AO305" s="21"/>
      <c r="AP305" s="21"/>
      <c r="AQ305" s="21"/>
      <c r="AR305" s="21"/>
      <c r="AS305" s="21"/>
      <c r="AT305" s="196"/>
      <c r="AU305" s="29"/>
      <c r="AV305" s="196"/>
      <c r="AW305" s="23"/>
      <c r="AX305" s="21"/>
      <c r="AY305" s="21"/>
      <c r="AZ305" s="21"/>
      <c r="BA305" s="21"/>
      <c r="BB305" s="20"/>
      <c r="BC305" s="23"/>
      <c r="BD305" s="196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64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6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196"/>
      <c r="AM306" s="23"/>
      <c r="AN306" s="23"/>
      <c r="AO306" s="21"/>
      <c r="AP306" s="21"/>
      <c r="AQ306" s="21"/>
      <c r="AR306" s="21"/>
      <c r="AS306" s="21"/>
      <c r="AT306" s="196"/>
      <c r="AU306" s="29"/>
      <c r="AV306" s="196"/>
      <c r="AW306" s="23"/>
      <c r="AX306" s="21"/>
      <c r="AY306" s="21"/>
      <c r="AZ306" s="21"/>
      <c r="BA306" s="21"/>
      <c r="BB306" s="20"/>
      <c r="BC306" s="23"/>
      <c r="BD306" s="196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38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9"/>
      <c r="P307" s="29"/>
      <c r="Q307" s="29"/>
      <c r="R307" s="29"/>
      <c r="S307" s="29"/>
      <c r="T307" s="29"/>
      <c r="U307" s="29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9"/>
      <c r="AJ307" s="29"/>
      <c r="AK307" s="21"/>
      <c r="AL307" s="196"/>
      <c r="AM307" s="29"/>
      <c r="AN307" s="29"/>
      <c r="AO307" s="21"/>
      <c r="AP307" s="21"/>
      <c r="AQ307" s="21"/>
      <c r="AR307" s="21"/>
      <c r="AS307" s="21"/>
      <c r="AT307" s="196"/>
      <c r="AU307" s="29"/>
      <c r="AV307" s="196"/>
      <c r="AW307" s="29"/>
      <c r="AX307" s="21"/>
      <c r="AY307" s="21"/>
      <c r="AZ307" s="21"/>
      <c r="BA307" s="21"/>
      <c r="BB307" s="20"/>
      <c r="BC307" s="23"/>
      <c r="BD307" s="196"/>
      <c r="BE307" s="29"/>
      <c r="BF307" s="29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2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9"/>
      <c r="P308" s="29"/>
      <c r="Q308" s="29"/>
      <c r="R308" s="29"/>
      <c r="S308" s="29"/>
      <c r="T308" s="29"/>
      <c r="U308" s="29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196"/>
      <c r="AM308" s="23"/>
      <c r="AN308" s="23"/>
      <c r="AO308" s="21"/>
      <c r="AP308" s="21"/>
      <c r="AQ308" s="21"/>
      <c r="AR308" s="21"/>
      <c r="AS308" s="21"/>
      <c r="AT308" s="196"/>
      <c r="AU308" s="23"/>
      <c r="AV308" s="196"/>
      <c r="AW308" s="23"/>
      <c r="AX308" s="21"/>
      <c r="AY308" s="21"/>
      <c r="AZ308" s="21"/>
      <c r="BA308" s="21"/>
      <c r="BB308" s="20"/>
      <c r="BC308" s="23"/>
      <c r="BD308" s="196"/>
      <c r="BE308" s="23"/>
      <c r="BF308" s="23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1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3"/>
      <c r="AK309" s="21"/>
      <c r="AL309" s="196"/>
      <c r="AM309" s="23"/>
      <c r="AN309" s="23"/>
      <c r="AO309" s="21"/>
      <c r="AP309" s="21"/>
      <c r="AQ309" s="21"/>
      <c r="AR309" s="21"/>
      <c r="AS309" s="21"/>
      <c r="AT309" s="196"/>
      <c r="AU309" s="23"/>
      <c r="AV309" s="196"/>
      <c r="AW309" s="23"/>
      <c r="AX309" s="21"/>
      <c r="AY309" s="21"/>
      <c r="AZ309" s="21"/>
      <c r="BA309" s="21"/>
      <c r="BB309" s="20"/>
      <c r="BC309" s="23"/>
      <c r="BD309" s="196"/>
      <c r="BE309" s="23"/>
      <c r="BF309" s="23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21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196"/>
      <c r="AM310" s="23"/>
      <c r="AN310" s="23"/>
      <c r="AO310" s="21"/>
      <c r="AP310" s="21"/>
      <c r="AQ310" s="21"/>
      <c r="AR310" s="21"/>
      <c r="AS310" s="21"/>
      <c r="AT310" s="196"/>
      <c r="AU310" s="23"/>
      <c r="AV310" s="196"/>
      <c r="AW310" s="23"/>
      <c r="AX310" s="21"/>
      <c r="AY310" s="21"/>
      <c r="AZ310" s="21"/>
      <c r="BA310" s="21"/>
      <c r="BB310" s="20"/>
      <c r="BC310" s="23"/>
      <c r="BD310" s="196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21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9"/>
      <c r="P311" s="29"/>
      <c r="Q311" s="29"/>
      <c r="R311" s="29"/>
      <c r="S311" s="29"/>
      <c r="T311" s="29"/>
      <c r="U311" s="29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6"/>
      <c r="AM311" s="23"/>
      <c r="AN311" s="23"/>
      <c r="AO311" s="21"/>
      <c r="AP311" s="21"/>
      <c r="AQ311" s="21"/>
      <c r="AR311" s="21"/>
      <c r="AS311" s="21"/>
      <c r="AT311" s="196"/>
      <c r="AU311" s="23"/>
      <c r="AV311" s="196"/>
      <c r="AW311" s="23"/>
      <c r="AX311" s="21"/>
      <c r="AY311" s="21"/>
      <c r="AZ311" s="21"/>
      <c r="BA311" s="21"/>
      <c r="BB311" s="20"/>
      <c r="BC311" s="23"/>
      <c r="BD311" s="196"/>
      <c r="BE311" s="23"/>
      <c r="BF311" s="23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21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3"/>
      <c r="AJ312" s="23"/>
      <c r="AK312" s="21"/>
      <c r="AL312" s="196"/>
      <c r="AM312" s="23"/>
      <c r="AN312" s="23"/>
      <c r="AO312" s="21"/>
      <c r="AP312" s="21"/>
      <c r="AQ312" s="21"/>
      <c r="AR312" s="21"/>
      <c r="AS312" s="21"/>
      <c r="AT312" s="196"/>
      <c r="AU312" s="23"/>
      <c r="AV312" s="196"/>
      <c r="AW312" s="23"/>
      <c r="AX312" s="21"/>
      <c r="AY312" s="21"/>
      <c r="AZ312" s="21"/>
      <c r="BA312" s="21"/>
      <c r="BB312" s="20"/>
      <c r="BC312" s="23"/>
      <c r="BD312" s="196"/>
      <c r="BE312" s="23"/>
      <c r="BF312" s="23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6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9.6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6"/>
      <c r="O314" s="63"/>
      <c r="P314" s="63"/>
      <c r="Q314" s="63"/>
      <c r="R314" s="63"/>
      <c r="S314" s="63"/>
      <c r="T314" s="63"/>
      <c r="U314" s="6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6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9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29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6"/>
      <c r="BE316" s="20"/>
      <c r="BF316" s="20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71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6"/>
      <c r="BE317" s="196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51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6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196"/>
      <c r="AM318" s="23"/>
      <c r="AN318" s="23"/>
      <c r="AO318" s="21"/>
      <c r="AP318" s="21"/>
      <c r="AQ318" s="21"/>
      <c r="AR318" s="21"/>
      <c r="AS318" s="21"/>
      <c r="AT318" s="196"/>
      <c r="AU318" s="23"/>
      <c r="AV318" s="196"/>
      <c r="AW318" s="23"/>
      <c r="AX318" s="21"/>
      <c r="AY318" s="21"/>
      <c r="AZ318" s="21"/>
      <c r="BA318" s="21"/>
      <c r="BB318" s="20"/>
      <c r="BC318" s="23"/>
      <c r="BD318" s="196"/>
      <c r="BE318" s="23"/>
      <c r="BF318" s="23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3"/>
      <c r="AJ319" s="23"/>
      <c r="AK319" s="21"/>
      <c r="AL319" s="196"/>
      <c r="AM319" s="23"/>
      <c r="AN319" s="23"/>
      <c r="AO319" s="21"/>
      <c r="AP319" s="21"/>
      <c r="AQ319" s="21"/>
      <c r="AR319" s="21"/>
      <c r="AS319" s="21"/>
      <c r="AT319" s="196"/>
      <c r="AU319" s="23"/>
      <c r="AV319" s="196"/>
      <c r="AW319" s="23"/>
      <c r="AX319" s="21"/>
      <c r="AY319" s="21"/>
      <c r="AZ319" s="21"/>
      <c r="BA319" s="21"/>
      <c r="BB319" s="20"/>
      <c r="BC319" s="23"/>
      <c r="BD319" s="196"/>
      <c r="BE319" s="23"/>
      <c r="BF319" s="23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09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6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3"/>
      <c r="AJ320" s="23"/>
      <c r="AK320" s="21"/>
      <c r="AL320" s="196"/>
      <c r="AM320" s="23"/>
      <c r="AN320" s="23"/>
      <c r="AO320" s="21"/>
      <c r="AP320" s="21"/>
      <c r="AQ320" s="21"/>
      <c r="AR320" s="21"/>
      <c r="AS320" s="21"/>
      <c r="AT320" s="196"/>
      <c r="AU320" s="23"/>
      <c r="AV320" s="196"/>
      <c r="AW320" s="23"/>
      <c r="AX320" s="21"/>
      <c r="AY320" s="21"/>
      <c r="AZ320" s="21"/>
      <c r="BA320" s="21"/>
      <c r="BB320" s="20"/>
      <c r="BC320" s="23"/>
      <c r="BD320" s="196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8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54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61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6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9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9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6"/>
      <c r="O327" s="23"/>
      <c r="P327" s="23"/>
      <c r="Q327" s="23"/>
      <c r="R327" s="23"/>
      <c r="S327" s="23"/>
      <c r="T327" s="23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6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49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6"/>
      <c r="O328" s="28"/>
      <c r="P328" s="18"/>
      <c r="Q328" s="28"/>
      <c r="R328" s="28"/>
      <c r="S328" s="28"/>
      <c r="T328" s="28"/>
      <c r="U328" s="28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6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67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6"/>
      <c r="BE330" s="23"/>
      <c r="BF330" s="23"/>
      <c r="BG330" s="21"/>
      <c r="BH330" s="21"/>
      <c r="BI330" s="21"/>
      <c r="BJ330" s="20"/>
      <c r="BK330" s="23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6"/>
      <c r="BE331" s="63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6"/>
      <c r="BE332" s="63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409.6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0"/>
      <c r="BD333" s="20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5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6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20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6"/>
      <c r="BE335" s="29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20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6"/>
      <c r="BE336" s="20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20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6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9"/>
      <c r="AJ338" s="29"/>
      <c r="AK338" s="21"/>
      <c r="AL338" s="196"/>
      <c r="AM338" s="29"/>
      <c r="AN338" s="29"/>
      <c r="AO338" s="21"/>
      <c r="AP338" s="21"/>
      <c r="AQ338" s="21"/>
      <c r="AR338" s="21"/>
      <c r="AS338" s="21"/>
      <c r="AT338" s="196"/>
      <c r="AU338" s="29"/>
      <c r="AV338" s="196"/>
      <c r="AW338" s="29"/>
      <c r="AX338" s="21"/>
      <c r="AY338" s="21"/>
      <c r="AZ338" s="21"/>
      <c r="BA338" s="21"/>
      <c r="BB338" s="20"/>
      <c r="BC338" s="23"/>
      <c r="BD338" s="196"/>
      <c r="BE338" s="29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4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9"/>
      <c r="AJ339" s="29"/>
      <c r="AK339" s="21"/>
      <c r="AL339" s="196"/>
      <c r="AM339" s="29"/>
      <c r="AN339" s="29"/>
      <c r="AO339" s="21"/>
      <c r="AP339" s="21"/>
      <c r="AQ339" s="21"/>
      <c r="AR339" s="21"/>
      <c r="AS339" s="21"/>
      <c r="AT339" s="196"/>
      <c r="AU339" s="29"/>
      <c r="AV339" s="196"/>
      <c r="AW339" s="29"/>
      <c r="AX339" s="21"/>
      <c r="AY339" s="21"/>
      <c r="AZ339" s="21"/>
      <c r="BA339" s="21"/>
      <c r="BB339" s="20"/>
      <c r="BC339" s="23"/>
      <c r="BD339" s="196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9"/>
      <c r="P340" s="29"/>
      <c r="Q340" s="29"/>
      <c r="R340" s="29"/>
      <c r="S340" s="29"/>
      <c r="T340" s="29"/>
      <c r="U340" s="29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0"/>
      <c r="AI340" s="29"/>
      <c r="AJ340" s="29"/>
      <c r="AK340" s="21"/>
      <c r="AL340" s="196"/>
      <c r="AM340" s="29"/>
      <c r="AN340" s="29"/>
      <c r="AO340" s="21"/>
      <c r="AP340" s="21"/>
      <c r="AQ340" s="21"/>
      <c r="AR340" s="21"/>
      <c r="AS340" s="21"/>
      <c r="AT340" s="196"/>
      <c r="AU340" s="29"/>
      <c r="AV340" s="196"/>
      <c r="AW340" s="29"/>
      <c r="AX340" s="21"/>
      <c r="AY340" s="21"/>
      <c r="AZ340" s="21"/>
      <c r="BA340" s="21"/>
      <c r="BB340" s="20"/>
      <c r="BC340" s="23"/>
      <c r="BD340" s="196"/>
      <c r="BE340" s="29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9"/>
      <c r="AJ341" s="29"/>
      <c r="AK341" s="21"/>
      <c r="AL341" s="196"/>
      <c r="AM341" s="29"/>
      <c r="AN341" s="29"/>
      <c r="AO341" s="21"/>
      <c r="AP341" s="21"/>
      <c r="AQ341" s="21"/>
      <c r="AR341" s="21"/>
      <c r="AS341" s="21"/>
      <c r="AT341" s="196"/>
      <c r="AU341" s="29"/>
      <c r="AV341" s="196"/>
      <c r="AW341" s="29"/>
      <c r="AX341" s="21"/>
      <c r="AY341" s="21"/>
      <c r="AZ341" s="21"/>
      <c r="BA341" s="21"/>
      <c r="BB341" s="20"/>
      <c r="BC341" s="23"/>
      <c r="BD341" s="196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4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9"/>
      <c r="AJ342" s="29"/>
      <c r="AK342" s="21"/>
      <c r="AL342" s="196"/>
      <c r="AM342" s="29"/>
      <c r="AN342" s="29"/>
      <c r="AO342" s="21"/>
      <c r="AP342" s="21"/>
      <c r="AQ342" s="21"/>
      <c r="AR342" s="21"/>
      <c r="AS342" s="21"/>
      <c r="AT342" s="196"/>
      <c r="AU342" s="29"/>
      <c r="AV342" s="196"/>
      <c r="AW342" s="29"/>
      <c r="AX342" s="21"/>
      <c r="AY342" s="21"/>
      <c r="AZ342" s="21"/>
      <c r="BA342" s="21"/>
      <c r="BB342" s="20"/>
      <c r="BC342" s="23"/>
      <c r="BD342" s="196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9"/>
      <c r="AJ343" s="29"/>
      <c r="AK343" s="21"/>
      <c r="AL343" s="196"/>
      <c r="AM343" s="29"/>
      <c r="AN343" s="29"/>
      <c r="AO343" s="21"/>
      <c r="AP343" s="21"/>
      <c r="AQ343" s="21"/>
      <c r="AR343" s="21"/>
      <c r="AS343" s="21"/>
      <c r="AT343" s="196"/>
      <c r="AU343" s="29"/>
      <c r="AV343" s="196"/>
      <c r="AW343" s="29"/>
      <c r="AX343" s="21"/>
      <c r="AY343" s="21"/>
      <c r="AZ343" s="21"/>
      <c r="BA343" s="21"/>
      <c r="BB343" s="20"/>
      <c r="BC343" s="23"/>
      <c r="BD343" s="196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196"/>
      <c r="BE344" s="63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408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196"/>
      <c r="BE345" s="20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6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196"/>
      <c r="BE346" s="63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8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6"/>
      <c r="BE347" s="20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56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6"/>
      <c r="BE348" s="63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3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96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3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6"/>
      <c r="BE350" s="63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6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4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84"/>
      <c r="BE352" s="185"/>
      <c r="BF352" s="29"/>
      <c r="BG352" s="21"/>
      <c r="BH352" s="21"/>
      <c r="BI352" s="21"/>
      <c r="BJ352" s="21"/>
      <c r="BK352" s="21"/>
      <c r="BL352" s="21"/>
      <c r="BM352" s="21"/>
      <c r="BN352" s="193"/>
      <c r="BO352" s="24"/>
      <c r="BP352" s="21"/>
      <c r="BQ352" s="21"/>
      <c r="BR352" s="23"/>
      <c r="BS352" s="23"/>
      <c r="BT352" s="24"/>
      <c r="BU352" s="25"/>
    </row>
    <row r="353" spans="1:73" s="22" customFormat="1" ht="184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8"/>
      <c r="P353" s="18"/>
      <c r="Q353" s="28"/>
      <c r="R353" s="28"/>
      <c r="S353" s="28"/>
      <c r="T353" s="28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84"/>
      <c r="BE353" s="185"/>
      <c r="BF353" s="29"/>
      <c r="BG353" s="21"/>
      <c r="BH353" s="21"/>
      <c r="BI353" s="21"/>
      <c r="BJ353" s="21"/>
      <c r="BK353" s="21"/>
      <c r="BL353" s="21"/>
      <c r="BM353" s="21"/>
      <c r="BN353" s="193"/>
      <c r="BO353" s="24"/>
      <c r="BP353" s="21"/>
      <c r="BQ353" s="21"/>
      <c r="BR353" s="23"/>
      <c r="BS353" s="23"/>
      <c r="BT353" s="24"/>
      <c r="BU353" s="25"/>
    </row>
    <row r="354" spans="1:73" s="22" customFormat="1" ht="184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20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8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84"/>
      <c r="BE355" s="185"/>
      <c r="BF355" s="20"/>
      <c r="BG355" s="21"/>
      <c r="BH355" s="21"/>
      <c r="BI355" s="21"/>
      <c r="BJ355" s="21"/>
      <c r="BK355" s="21"/>
      <c r="BL355" s="21"/>
      <c r="BM355" s="21"/>
      <c r="BN355" s="193"/>
      <c r="BO355" s="24"/>
      <c r="BP355" s="21"/>
      <c r="BQ355" s="21"/>
      <c r="BR355" s="23"/>
      <c r="BS355" s="23"/>
      <c r="BT355" s="24"/>
      <c r="BU355" s="25"/>
    </row>
    <row r="356" spans="1:73" s="22" customFormat="1" ht="189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63"/>
      <c r="P356" s="63"/>
      <c r="Q356" s="63"/>
      <c r="R356" s="63"/>
      <c r="S356" s="63"/>
      <c r="T356" s="63"/>
      <c r="U356" s="6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84"/>
      <c r="BE356" s="185"/>
      <c r="BF356" s="20"/>
      <c r="BG356" s="21"/>
      <c r="BH356" s="21"/>
      <c r="BI356" s="21"/>
      <c r="BJ356" s="21"/>
      <c r="BK356" s="21"/>
      <c r="BL356" s="21"/>
      <c r="BM356" s="21"/>
      <c r="BN356" s="193"/>
      <c r="BO356" s="24"/>
      <c r="BP356" s="21"/>
      <c r="BQ356" s="21"/>
      <c r="BR356" s="23"/>
      <c r="BS356" s="23"/>
      <c r="BT356" s="24"/>
      <c r="BU356" s="25"/>
    </row>
    <row r="357" spans="1:73" s="22" customFormat="1" ht="18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6"/>
      <c r="BE357" s="20"/>
      <c r="BF357" s="20"/>
      <c r="BG357" s="21"/>
      <c r="BH357" s="21"/>
      <c r="BI357" s="21"/>
      <c r="BJ357" s="20"/>
      <c r="BK357" s="23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86"/>
      <c r="BE358" s="185"/>
      <c r="BF358" s="20"/>
      <c r="BG358" s="21"/>
      <c r="BH358" s="21"/>
      <c r="BI358" s="21"/>
      <c r="BJ358" s="20"/>
      <c r="BK358" s="23"/>
      <c r="BL358" s="23"/>
      <c r="BM358" s="21"/>
      <c r="BN358" s="193"/>
      <c r="BO358" s="24"/>
      <c r="BP358" s="21"/>
      <c r="BQ358" s="21"/>
      <c r="BR358" s="23"/>
      <c r="BS358" s="23"/>
      <c r="BT358" s="24"/>
      <c r="BU358" s="25"/>
    </row>
    <row r="359" spans="1:73" s="22" customFormat="1" ht="18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96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4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9"/>
      <c r="P360" s="29"/>
      <c r="Q360" s="29"/>
      <c r="R360" s="29"/>
      <c r="S360" s="29"/>
      <c r="T360" s="29"/>
      <c r="U360" s="29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6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6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84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6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12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6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9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6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6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6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22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6"/>
      <c r="BE366" s="23"/>
      <c r="BF366" s="23"/>
      <c r="BG366" s="21"/>
      <c r="BH366" s="21"/>
      <c r="BI366" s="21"/>
      <c r="BJ366" s="21"/>
      <c r="BK366" s="21"/>
      <c r="BL366" s="20"/>
      <c r="BM366" s="23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2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22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57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6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82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6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81"/>
      <c r="BE370" s="21"/>
      <c r="BF370" s="21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2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3"/>
      <c r="AJ372" s="23"/>
      <c r="AK372" s="23"/>
      <c r="AL372" s="196"/>
      <c r="AM372" s="23"/>
      <c r="AN372" s="23"/>
      <c r="AO372" s="21"/>
      <c r="AP372" s="21"/>
      <c r="AQ372" s="21"/>
      <c r="AR372" s="21"/>
      <c r="AS372" s="21"/>
      <c r="AT372" s="196"/>
      <c r="AU372" s="23"/>
      <c r="AV372" s="196"/>
      <c r="AW372" s="23"/>
      <c r="AX372" s="21"/>
      <c r="AY372" s="21"/>
      <c r="AZ372" s="21"/>
      <c r="BA372" s="21"/>
      <c r="BB372" s="20"/>
      <c r="BC372" s="23"/>
      <c r="BD372" s="196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1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0"/>
      <c r="AK373" s="23"/>
      <c r="AL373" s="23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0"/>
      <c r="BC373" s="23"/>
      <c r="BD373" s="196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41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6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0"/>
      <c r="AK374" s="23"/>
      <c r="AL374" s="23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0"/>
      <c r="BC374" s="23"/>
      <c r="BD374" s="196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1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6"/>
      <c r="O375" s="23"/>
      <c r="P375" s="23"/>
      <c r="Q375" s="23"/>
      <c r="R375" s="23"/>
      <c r="S375" s="23"/>
      <c r="T375" s="23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0"/>
      <c r="AK375" s="23"/>
      <c r="AL375" s="23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0"/>
      <c r="BC375" s="23"/>
      <c r="BD375" s="196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4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6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0"/>
      <c r="AK376" s="23"/>
      <c r="AL376" s="23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0"/>
      <c r="BC376" s="23"/>
      <c r="BD376" s="196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6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0"/>
      <c r="AK377" s="23"/>
      <c r="AL377" s="23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3"/>
      <c r="BD377" s="196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6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6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1"/>
      <c r="BE379" s="21"/>
      <c r="BF379" s="21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0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6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6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1"/>
      <c r="BE381" s="21"/>
      <c r="BF381" s="21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409.6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0"/>
      <c r="R382" s="20"/>
      <c r="S382" s="20"/>
      <c r="T382" s="20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81"/>
      <c r="BE382" s="21"/>
      <c r="BF382" s="21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0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0"/>
      <c r="R383" s="20"/>
      <c r="S383" s="20"/>
      <c r="T383" s="20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0"/>
      <c r="AK384" s="23"/>
      <c r="AL384" s="23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0"/>
      <c r="BC384" s="23"/>
      <c r="BD384" s="196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0"/>
      <c r="R386" s="20"/>
      <c r="S386" s="20"/>
      <c r="T386" s="20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6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9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6"/>
      <c r="BE388" s="29"/>
      <c r="BF388" s="29"/>
      <c r="BG388" s="21"/>
      <c r="BH388" s="21"/>
      <c r="BI388" s="21"/>
      <c r="BJ388" s="20"/>
      <c r="BK388" s="63"/>
      <c r="BL388" s="29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3" s="22" customFormat="1" ht="244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6"/>
      <c r="BE389" s="187"/>
      <c r="BF389" s="29"/>
      <c r="BG389" s="21"/>
      <c r="BH389" s="21"/>
      <c r="BI389" s="21"/>
      <c r="BJ389" s="20"/>
      <c r="BK389" s="63"/>
      <c r="BL389" s="29"/>
      <c r="BM389" s="21"/>
      <c r="BN389" s="193"/>
      <c r="BO389" s="24"/>
      <c r="BP389" s="21"/>
      <c r="BQ389" s="21"/>
      <c r="BR389" s="23"/>
      <c r="BS389" s="23"/>
      <c r="BT389" s="24"/>
      <c r="BU389" s="25"/>
    </row>
    <row r="390" spans="1:73" s="22" customFormat="1" ht="219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63"/>
      <c r="P390" s="63"/>
      <c r="Q390" s="63"/>
      <c r="R390" s="63"/>
      <c r="S390" s="63"/>
      <c r="T390" s="63"/>
      <c r="U390" s="6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6"/>
      <c r="BE390" s="188"/>
      <c r="BF390" s="189"/>
      <c r="BG390" s="21"/>
      <c r="BH390" s="21"/>
      <c r="BI390" s="21"/>
      <c r="BJ390" s="21"/>
      <c r="BK390" s="21"/>
      <c r="BL390" s="21"/>
      <c r="BM390" s="21"/>
      <c r="BN390" s="193"/>
      <c r="BO390" s="24"/>
      <c r="BP390" s="21"/>
      <c r="BQ390" s="21"/>
      <c r="BR390" s="23"/>
      <c r="BS390" s="23"/>
      <c r="BT390" s="24"/>
      <c r="BU390" s="25"/>
    </row>
    <row r="391" spans="1:73" s="22" customFormat="1" ht="21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6"/>
      <c r="BE391" s="29"/>
      <c r="BF391" s="29"/>
      <c r="BG391" s="21"/>
      <c r="BH391" s="21"/>
      <c r="BI391" s="21"/>
      <c r="BJ391" s="21"/>
      <c r="BK391" s="21"/>
      <c r="BL391" s="21"/>
      <c r="BM391" s="21"/>
      <c r="BN391" s="193"/>
      <c r="BO391" s="24"/>
      <c r="BP391" s="21"/>
      <c r="BQ391" s="21"/>
      <c r="BR391" s="23"/>
      <c r="BS391" s="23"/>
      <c r="BT391" s="24"/>
      <c r="BU391" s="25"/>
    </row>
    <row r="392" spans="1:73" s="22" customFormat="1" ht="219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6"/>
      <c r="BE392" s="188"/>
      <c r="BF392" s="189"/>
      <c r="BG392" s="21"/>
      <c r="BH392" s="21"/>
      <c r="BI392" s="21"/>
      <c r="BJ392" s="21"/>
      <c r="BK392" s="21"/>
      <c r="BL392" s="21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409.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6"/>
      <c r="BE393" s="29"/>
      <c r="BF393" s="20"/>
      <c r="BG393" s="21"/>
      <c r="BH393" s="21"/>
      <c r="BI393" s="21"/>
      <c r="BJ393" s="21"/>
      <c r="BK393" s="21"/>
      <c r="BL393" s="21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409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9"/>
      <c r="AJ394" s="29"/>
      <c r="AK394" s="21"/>
      <c r="AL394" s="196"/>
      <c r="AM394" s="29"/>
      <c r="AN394" s="29"/>
      <c r="AO394" s="21"/>
      <c r="AP394" s="21"/>
      <c r="AQ394" s="21"/>
      <c r="AR394" s="21"/>
      <c r="AS394" s="21"/>
      <c r="AT394" s="196"/>
      <c r="AU394" s="29"/>
      <c r="AV394" s="196"/>
      <c r="AW394" s="29"/>
      <c r="AX394" s="21"/>
      <c r="AY394" s="21"/>
      <c r="AZ394" s="21"/>
      <c r="BA394" s="21"/>
      <c r="BB394" s="21"/>
      <c r="BC394" s="21"/>
      <c r="BD394" s="196"/>
      <c r="BE394" s="29"/>
      <c r="BF394" s="29"/>
      <c r="BG394" s="21"/>
      <c r="BH394" s="21"/>
      <c r="BI394" s="21"/>
      <c r="BJ394" s="21"/>
      <c r="BK394" s="21"/>
      <c r="BL394" s="21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3" s="22" customFormat="1" ht="137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86"/>
      <c r="BE395" s="188"/>
      <c r="BF395" s="189"/>
      <c r="BG395" s="21"/>
      <c r="BH395" s="21"/>
      <c r="BI395" s="21"/>
      <c r="BJ395" s="21"/>
      <c r="BK395" s="21"/>
      <c r="BL395" s="21"/>
      <c r="BM395" s="21"/>
      <c r="BN395" s="193"/>
      <c r="BO395" s="24"/>
      <c r="BP395" s="21"/>
      <c r="BQ395" s="21"/>
      <c r="BR395" s="23"/>
      <c r="BS395" s="23"/>
      <c r="BT395" s="24"/>
      <c r="BU395" s="25"/>
    </row>
    <row r="396" spans="1:73" s="22" customFormat="1" ht="13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6"/>
      <c r="BE396" s="188"/>
      <c r="BF396" s="189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137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86"/>
      <c r="BE397" s="188"/>
      <c r="BF397" s="189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3" s="22" customFormat="1" ht="137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6"/>
      <c r="BE398" s="188"/>
      <c r="BF398" s="189"/>
      <c r="BG398" s="21"/>
      <c r="BH398" s="21"/>
      <c r="BI398" s="21"/>
      <c r="BJ398" s="21"/>
      <c r="BK398" s="21"/>
      <c r="BL398" s="21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137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86"/>
      <c r="BE399" s="188"/>
      <c r="BF399" s="189"/>
      <c r="BG399" s="21"/>
      <c r="BH399" s="21"/>
      <c r="BI399" s="21"/>
      <c r="BJ399" s="21"/>
      <c r="BK399" s="21"/>
      <c r="BL399" s="21"/>
      <c r="BM399" s="21"/>
      <c r="BN399" s="193"/>
      <c r="BO399" s="24"/>
      <c r="BP399" s="21"/>
      <c r="BQ399" s="21"/>
      <c r="BR399" s="23"/>
      <c r="BS399" s="23"/>
      <c r="BT399" s="24"/>
      <c r="BU399" s="25"/>
    </row>
    <row r="400" spans="1:73" s="22" customFormat="1" ht="291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0"/>
      <c r="BC400" s="21"/>
      <c r="BD400" s="196"/>
      <c r="BE400" s="29"/>
      <c r="BF400" s="20"/>
      <c r="BG400" s="23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5" s="22" customFormat="1" ht="29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0"/>
      <c r="BC401" s="21"/>
      <c r="BD401" s="196"/>
      <c r="BE401" s="182"/>
      <c r="BF401" s="20"/>
      <c r="BG401" s="23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5" s="22" customFormat="1" ht="19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6"/>
      <c r="BE402" s="20"/>
      <c r="BF402" s="20"/>
      <c r="BG402" s="21"/>
      <c r="BH402" s="21"/>
      <c r="BI402" s="21"/>
      <c r="BJ402" s="21"/>
      <c r="BK402" s="21"/>
      <c r="BL402" s="21"/>
      <c r="BM402" s="21"/>
      <c r="BN402" s="193"/>
      <c r="BO402" s="24"/>
      <c r="BP402" s="21"/>
      <c r="BQ402" s="21"/>
      <c r="BR402" s="23"/>
      <c r="BS402" s="23"/>
      <c r="BT402" s="24"/>
      <c r="BU402" s="25"/>
    </row>
    <row r="403" spans="1:75" s="22" customFormat="1" ht="19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4"/>
      <c r="BE403" s="189"/>
      <c r="BF403" s="189"/>
      <c r="BG403" s="21"/>
      <c r="BH403" s="21"/>
      <c r="BI403" s="21"/>
      <c r="BJ403" s="21"/>
      <c r="BK403" s="21"/>
      <c r="BL403" s="21"/>
      <c r="BM403" s="21"/>
      <c r="BN403" s="193"/>
      <c r="BO403" s="24"/>
      <c r="BP403" s="21"/>
      <c r="BQ403" s="21"/>
      <c r="BR403" s="23"/>
      <c r="BS403" s="23"/>
      <c r="BT403" s="24"/>
      <c r="BU403" s="25"/>
    </row>
    <row r="404" spans="1:75" s="22" customFormat="1" ht="279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190"/>
      <c r="P404" s="190"/>
      <c r="Q404" s="190"/>
      <c r="R404" s="190"/>
      <c r="S404" s="190"/>
      <c r="T404" s="190"/>
      <c r="U404" s="19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6"/>
      <c r="BE404" s="63"/>
      <c r="BF404" s="6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5" s="22" customFormat="1" ht="17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6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5" s="22" customFormat="1" ht="129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1"/>
      <c r="BE406" s="29"/>
      <c r="BF406" s="29"/>
      <c r="BG406" s="21"/>
      <c r="BH406" s="21"/>
      <c r="BI406" s="21"/>
      <c r="BJ406" s="21"/>
      <c r="BK406" s="21"/>
      <c r="BL406" s="21"/>
      <c r="BM406" s="21"/>
      <c r="BN406" s="193"/>
      <c r="BO406" s="24"/>
      <c r="BP406" s="21"/>
      <c r="BQ406" s="21"/>
      <c r="BR406" s="23"/>
      <c r="BS406" s="23"/>
      <c r="BT406" s="24"/>
      <c r="BU406" s="25"/>
    </row>
    <row r="407" spans="1:75" s="22" customFormat="1" ht="187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9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6"/>
      <c r="BE407" s="23"/>
      <c r="BF407" s="23"/>
      <c r="BG407" s="21"/>
      <c r="BH407" s="21"/>
      <c r="BI407" s="21"/>
      <c r="BJ407" s="21"/>
      <c r="BK407" s="21"/>
      <c r="BL407" s="21"/>
      <c r="BM407" s="23"/>
      <c r="BN407" s="21"/>
      <c r="BO407" s="24"/>
      <c r="BP407" s="21"/>
      <c r="BQ407" s="21"/>
      <c r="BR407" s="21"/>
      <c r="BS407" s="21"/>
      <c r="BT407" s="23"/>
      <c r="BU407" s="24"/>
      <c r="BV407" s="25"/>
      <c r="BW407" s="30"/>
    </row>
    <row r="408" spans="1:75" s="22" customFormat="1" ht="187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6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  <c r="BJ408" s="21"/>
      <c r="BK408" s="21"/>
      <c r="BL408" s="21"/>
      <c r="BM408" s="23"/>
      <c r="BN408" s="21"/>
      <c r="BO408" s="24"/>
      <c r="BP408" s="25"/>
      <c r="BQ408" s="21"/>
      <c r="BR408" s="21"/>
      <c r="BS408" s="21"/>
      <c r="BT408" s="23"/>
      <c r="BU408" s="24"/>
      <c r="BV408" s="25"/>
      <c r="BW408" s="30"/>
    </row>
    <row r="409" spans="1:75" s="22" customFormat="1" ht="409.6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3"/>
      <c r="AV409" s="21"/>
      <c r="AW409" s="23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3"/>
      <c r="BN409" s="21"/>
      <c r="BO409" s="24"/>
      <c r="BP409" s="25"/>
      <c r="BQ409" s="21"/>
      <c r="BR409" s="21"/>
      <c r="BS409" s="21"/>
      <c r="BT409" s="23"/>
      <c r="BU409" s="24"/>
      <c r="BV409" s="25"/>
      <c r="BW409" s="30"/>
    </row>
    <row r="410" spans="1:75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6"/>
      <c r="BE410" s="23"/>
      <c r="BF410" s="23"/>
      <c r="BG410" s="21"/>
      <c r="BH410" s="21"/>
      <c r="BI410" s="21"/>
      <c r="BJ410" s="21"/>
      <c r="BK410" s="21"/>
      <c r="BL410" s="21"/>
      <c r="BM410" s="23"/>
      <c r="BN410" s="21"/>
      <c r="BO410" s="24"/>
      <c r="BP410" s="25"/>
      <c r="BQ410" s="21"/>
      <c r="BR410" s="21"/>
      <c r="BS410" s="21"/>
      <c r="BT410" s="23"/>
      <c r="BU410" s="24"/>
      <c r="BV410" s="25"/>
      <c r="BW410" s="30"/>
    </row>
    <row r="411" spans="1:75" s="22" customFormat="1" ht="194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6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3"/>
      <c r="BN411" s="21"/>
      <c r="BO411" s="24"/>
      <c r="BP411" s="25"/>
      <c r="BQ411" s="36"/>
      <c r="BR411" s="36"/>
      <c r="BS411" s="36"/>
      <c r="BT411" s="40"/>
      <c r="BU411" s="26"/>
      <c r="BV411" s="36"/>
      <c r="BW411" s="30"/>
    </row>
    <row r="412" spans="1:75" s="22" customFormat="1" ht="219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5"/>
      <c r="BQ412" s="36"/>
      <c r="BR412" s="36"/>
      <c r="BS412" s="36"/>
      <c r="BT412" s="40"/>
      <c r="BU412" s="26"/>
      <c r="BV412" s="36"/>
      <c r="BW412" s="30"/>
    </row>
    <row r="413" spans="1:75" s="22" customFormat="1" ht="198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182"/>
      <c r="P413" s="182"/>
      <c r="Q413" s="182"/>
      <c r="R413" s="182"/>
      <c r="S413" s="182"/>
      <c r="T413" s="182"/>
      <c r="U413" s="182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3"/>
      <c r="BN413" s="21"/>
      <c r="BO413" s="24"/>
      <c r="BP413" s="25"/>
      <c r="BQ413" s="21"/>
      <c r="BR413" s="21"/>
      <c r="BS413" s="21"/>
      <c r="BT413" s="23"/>
      <c r="BU413" s="24"/>
      <c r="BV413" s="25"/>
      <c r="BW413" s="30"/>
    </row>
    <row r="414" spans="1:75" s="22" customFormat="1" ht="198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21"/>
      <c r="BR414" s="21"/>
      <c r="BS414" s="21"/>
      <c r="BT414" s="23"/>
      <c r="BU414" s="24"/>
      <c r="BV414" s="25"/>
      <c r="BW414" s="30"/>
    </row>
    <row r="415" spans="1:75" s="22" customFormat="1" ht="198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3"/>
      <c r="BN415" s="21"/>
      <c r="BO415" s="24"/>
      <c r="BP415" s="25"/>
      <c r="BQ415" s="21"/>
      <c r="BR415" s="21"/>
      <c r="BS415" s="21"/>
      <c r="BT415" s="23"/>
      <c r="BU415" s="24"/>
      <c r="BV415" s="25"/>
      <c r="BW415" s="30"/>
    </row>
    <row r="416" spans="1:75" s="22" customFormat="1" ht="146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3"/>
      <c r="BN416" s="21"/>
      <c r="BO416" s="24"/>
      <c r="BP416" s="25"/>
      <c r="BQ416" s="21"/>
      <c r="BR416" s="21"/>
      <c r="BS416" s="21"/>
      <c r="BT416" s="23"/>
      <c r="BU416" s="24"/>
      <c r="BV416" s="25"/>
      <c r="BW416" s="30"/>
    </row>
    <row r="417" spans="1:75" s="22" customFormat="1" ht="227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3"/>
      <c r="BN417" s="21"/>
      <c r="BO417" s="24"/>
      <c r="BP417" s="25"/>
      <c r="BQ417" s="21"/>
      <c r="BR417" s="21"/>
      <c r="BS417" s="21"/>
      <c r="BT417" s="23"/>
      <c r="BU417" s="24"/>
      <c r="BV417" s="25"/>
      <c r="BW417" s="30"/>
    </row>
    <row r="418" spans="1:75" s="22" customFormat="1" ht="15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8"/>
      <c r="P418" s="2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3"/>
      <c r="BN418" s="21"/>
      <c r="BO418" s="24"/>
      <c r="BP418" s="25"/>
      <c r="BQ418" s="21"/>
      <c r="BR418" s="21"/>
      <c r="BS418" s="21"/>
      <c r="BT418" s="23"/>
      <c r="BU418" s="24"/>
      <c r="BV418" s="25"/>
      <c r="BW418" s="30"/>
    </row>
    <row r="419" spans="1:75" s="22" customFormat="1" ht="15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3"/>
      <c r="BN419" s="21"/>
      <c r="BO419" s="24"/>
      <c r="BP419" s="25"/>
      <c r="BQ419" s="36"/>
      <c r="BR419" s="36"/>
      <c r="BS419" s="36"/>
      <c r="BT419" s="40"/>
      <c r="BU419" s="26"/>
      <c r="BV419" s="36"/>
      <c r="BW419" s="30"/>
    </row>
    <row r="420" spans="1:75" s="22" customFormat="1" ht="182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3"/>
      <c r="BM420" s="21"/>
      <c r="BN420" s="21"/>
      <c r="BO420" s="24"/>
      <c r="BP420" s="25"/>
      <c r="BQ420" s="36"/>
      <c r="BR420" s="36"/>
      <c r="BS420" s="36"/>
      <c r="BT420" s="40"/>
      <c r="BU420" s="26"/>
      <c r="BV420" s="36"/>
      <c r="BW420" s="30"/>
    </row>
    <row r="421" spans="1:75" s="22" customFormat="1" ht="182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1"/>
      <c r="BN421" s="21"/>
      <c r="BO421" s="24"/>
      <c r="BP421" s="25"/>
      <c r="BQ421" s="36"/>
      <c r="BR421" s="36"/>
      <c r="BS421" s="36"/>
      <c r="BT421" s="40"/>
      <c r="BU421" s="26"/>
      <c r="BV421" s="36"/>
      <c r="BW421" s="30"/>
    </row>
    <row r="422" spans="1:75" s="22" customFormat="1" ht="312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8"/>
      <c r="P422" s="2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81"/>
      <c r="BE422" s="21"/>
      <c r="BF422" s="21"/>
      <c r="BG422" s="23"/>
      <c r="BH422" s="21"/>
      <c r="BI422" s="21"/>
      <c r="BJ422" s="21"/>
      <c r="BK422" s="21"/>
      <c r="BL422" s="23"/>
      <c r="BM422" s="21"/>
      <c r="BN422" s="21"/>
      <c r="BO422" s="24"/>
      <c r="BP422" s="25"/>
      <c r="BQ422" s="26"/>
    </row>
    <row r="423" spans="1:75" s="22" customFormat="1" ht="174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3"/>
      <c r="BH423" s="21"/>
      <c r="BI423" s="21"/>
      <c r="BJ423" s="21"/>
      <c r="BK423" s="21"/>
      <c r="BL423" s="23"/>
      <c r="BM423" s="21"/>
      <c r="BN423" s="21"/>
      <c r="BO423" s="24"/>
      <c r="BP423" s="25"/>
      <c r="BQ423" s="26"/>
    </row>
    <row r="424" spans="1:75" s="22" customFormat="1" ht="167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81"/>
      <c r="BE424" s="21"/>
      <c r="BF424" s="21"/>
      <c r="BG424" s="23"/>
      <c r="BH424" s="21"/>
      <c r="BI424" s="21"/>
      <c r="BJ424" s="21"/>
      <c r="BK424" s="21"/>
      <c r="BL424" s="23"/>
      <c r="BM424" s="21"/>
      <c r="BN424" s="21"/>
      <c r="BO424" s="24"/>
      <c r="BP424" s="25"/>
      <c r="BQ424" s="26"/>
    </row>
    <row r="425" spans="1:75" s="22" customFormat="1" ht="16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3"/>
      <c r="P425" s="23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3"/>
      <c r="BH425" s="21"/>
      <c r="BI425" s="21"/>
      <c r="BJ425" s="21"/>
      <c r="BK425" s="21"/>
      <c r="BL425" s="23"/>
      <c r="BM425" s="21"/>
      <c r="BN425" s="21"/>
      <c r="BO425" s="24"/>
      <c r="BP425" s="25"/>
      <c r="BQ425" s="26"/>
    </row>
    <row r="426" spans="1:75" s="22" customFormat="1" ht="167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3"/>
      <c r="P426" s="23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3"/>
      <c r="BH426" s="21"/>
      <c r="BI426" s="21"/>
      <c r="BJ426" s="21"/>
      <c r="BK426" s="21"/>
      <c r="BL426" s="23"/>
      <c r="BM426" s="21"/>
      <c r="BN426" s="21"/>
      <c r="BO426" s="24"/>
      <c r="BP426" s="25"/>
      <c r="BQ426" s="26"/>
    </row>
    <row r="427" spans="1:75" s="22" customFormat="1" ht="372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18"/>
      <c r="P427" s="18"/>
      <c r="Q427" s="18"/>
      <c r="R427" s="18"/>
      <c r="S427" s="18"/>
      <c r="T427" s="18"/>
      <c r="U427" s="1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1"/>
      <c r="BS427" s="21"/>
    </row>
    <row r="428" spans="1:75" s="22" customFormat="1" ht="257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18"/>
      <c r="P428" s="18"/>
      <c r="Q428" s="27"/>
      <c r="R428" s="27"/>
      <c r="S428" s="27"/>
      <c r="T428" s="27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1"/>
      <c r="BS428" s="21"/>
    </row>
    <row r="429" spans="1:75" s="22" customFormat="1" ht="254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18"/>
      <c r="P429" s="18"/>
      <c r="Q429" s="27"/>
      <c r="R429" s="27"/>
      <c r="S429" s="27"/>
      <c r="T429" s="27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1"/>
      <c r="BS429" s="21"/>
    </row>
    <row r="430" spans="1:75" s="22" customFormat="1" ht="319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3"/>
      <c r="P430" s="23"/>
      <c r="Q430" s="23"/>
      <c r="R430" s="23"/>
      <c r="S430" s="23"/>
      <c r="T430" s="23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1"/>
      <c r="BS430" s="21"/>
    </row>
    <row r="431" spans="1:75" s="22" customFormat="1" ht="409.6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18"/>
      <c r="N431" s="18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1"/>
      <c r="BS431" s="21"/>
    </row>
    <row r="432" spans="1:75" s="22" customFormat="1" ht="141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23"/>
      <c r="P432" s="23"/>
      <c r="Q432" s="23"/>
      <c r="R432" s="23"/>
      <c r="S432" s="23"/>
      <c r="T432" s="23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1"/>
      <c r="BS432" s="21"/>
    </row>
    <row r="433" spans="1:73" s="22" customFormat="1" ht="141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18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1"/>
      <c r="BS433" s="21"/>
    </row>
    <row r="434" spans="1:73" s="22" customFormat="1" ht="292.5" customHeight="1" x14ac:dyDescent="0.45">
      <c r="A434" s="17"/>
      <c r="B434" s="18"/>
      <c r="C434" s="176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27"/>
      <c r="P434" s="18"/>
      <c r="Q434" s="27"/>
      <c r="R434" s="27"/>
      <c r="S434" s="27"/>
      <c r="T434" s="27"/>
      <c r="U434" s="27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1"/>
      <c r="BS434" s="24"/>
      <c r="BT434" s="25"/>
      <c r="BU434" s="26"/>
    </row>
    <row r="435" spans="1:73" s="22" customFormat="1" ht="177" customHeight="1" x14ac:dyDescent="0.45">
      <c r="A435" s="17"/>
      <c r="B435" s="18"/>
      <c r="C435" s="176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18"/>
      <c r="P435" s="18"/>
      <c r="Q435" s="27"/>
      <c r="R435" s="27"/>
      <c r="S435" s="27"/>
      <c r="T435" s="27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1"/>
      <c r="BP435" s="21"/>
      <c r="BQ435" s="21"/>
      <c r="BR435" s="21"/>
      <c r="BS435" s="24"/>
      <c r="BT435" s="25"/>
      <c r="BU435" s="26"/>
    </row>
  </sheetData>
  <autoFilter ref="A2:BW3"/>
  <mergeCells count="5">
    <mergeCell ref="A1:BT1"/>
    <mergeCell ref="A7:N7"/>
    <mergeCell ref="M151:M152"/>
    <mergeCell ref="J3:J6"/>
    <mergeCell ref="K3:K6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2019-07-31T11:56:17Z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