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шаблон!$A$2:$BW$88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шаблон!$A$1:$BO$26</definedName>
  </definedNames>
  <calcPr calcId="145621"/>
</workbook>
</file>

<file path=xl/calcChain.xml><?xml version="1.0" encoding="utf-8"?>
<calcChain xmlns="http://schemas.openxmlformats.org/spreadsheetml/2006/main">
  <c r="V21" i="4" l="1"/>
  <c r="W21" i="4"/>
  <c r="X21" i="4"/>
  <c r="Y21" i="4"/>
  <c r="AA21" i="4"/>
  <c r="AC21" i="4"/>
  <c r="P21" i="4"/>
  <c r="Q21" i="4"/>
  <c r="R21" i="4"/>
  <c r="S21" i="4"/>
  <c r="T21" i="4"/>
  <c r="U21" i="4"/>
  <c r="O21" i="4"/>
  <c r="U10" i="4"/>
  <c r="O10" i="4" s="1"/>
  <c r="N10" i="4"/>
  <c r="P9" i="4" l="1"/>
  <c r="AC9" i="4"/>
  <c r="U4" i="4"/>
  <c r="O4" i="4"/>
  <c r="N4" i="4"/>
  <c r="P3" i="4" l="1"/>
  <c r="S3" i="4"/>
  <c r="AC3" i="4"/>
  <c r="P15" i="4"/>
  <c r="S15" i="4"/>
  <c r="AA15" i="4"/>
  <c r="U16" i="4"/>
  <c r="O16" i="4" s="1"/>
  <c r="N16" i="4"/>
  <c r="BF21" i="4" l="1"/>
  <c r="BG21" i="4"/>
  <c r="BH21" i="4"/>
  <c r="BI21" i="4"/>
  <c r="BJ21" i="4"/>
  <c r="BK21" i="4"/>
  <c r="BL21" i="4"/>
  <c r="BM21" i="4"/>
  <c r="AV21" i="4"/>
  <c r="AW21" i="4"/>
  <c r="AX21" i="4"/>
  <c r="AY21" i="4"/>
  <c r="AZ21" i="4"/>
  <c r="BA21" i="4"/>
  <c r="BB21" i="4"/>
  <c r="BC21" i="4"/>
  <c r="BD21" i="4"/>
  <c r="AJ21" i="4"/>
  <c r="AK21" i="4"/>
  <c r="AL21" i="4"/>
  <c r="AH21" i="4"/>
  <c r="N20" i="4"/>
  <c r="O20" i="4" s="1"/>
  <c r="U19" i="4"/>
  <c r="O19" i="4"/>
  <c r="N19" i="4"/>
  <c r="U18" i="4"/>
  <c r="O18" i="4" s="1"/>
  <c r="N18" i="4"/>
  <c r="N17" i="4"/>
  <c r="O17" i="4" s="1"/>
  <c r="O15" i="4" s="1"/>
  <c r="BS15" i="4"/>
  <c r="BT15" i="4" s="1"/>
  <c r="AU15" i="4"/>
  <c r="AM15" i="4" l="1"/>
  <c r="R17" i="4"/>
  <c r="T17" i="4"/>
  <c r="Q17" i="4"/>
  <c r="R20" i="4"/>
  <c r="T20" i="4"/>
  <c r="Q20" i="4"/>
  <c r="AD21" i="4"/>
  <c r="AE21" i="4"/>
  <c r="AF21" i="4"/>
  <c r="AG21" i="4"/>
  <c r="AN21" i="4"/>
  <c r="AO21" i="4"/>
  <c r="AP21" i="4"/>
  <c r="AQ21" i="4"/>
  <c r="AR21" i="4"/>
  <c r="AS21" i="4"/>
  <c r="Q15" i="4" l="1"/>
  <c r="R15" i="4"/>
  <c r="T15" i="4"/>
  <c r="U20" i="4"/>
  <c r="BE15" i="4" s="1"/>
  <c r="U17" i="4"/>
  <c r="U15" i="4" s="1"/>
  <c r="N14" i="4"/>
  <c r="O14" i="4" s="1"/>
  <c r="T14" i="4" s="1"/>
  <c r="U13" i="4"/>
  <c r="O13" i="4" s="1"/>
  <c r="N13" i="4"/>
  <c r="T12" i="4"/>
  <c r="S12" i="4"/>
  <c r="S9" i="4" s="1"/>
  <c r="R12" i="4"/>
  <c r="Q12" i="4"/>
  <c r="N12" i="4"/>
  <c r="N11" i="4"/>
  <c r="O11" i="4" s="1"/>
  <c r="BS9" i="4"/>
  <c r="BT9" i="4" s="1"/>
  <c r="R11" i="4" l="1"/>
  <c r="AU9" i="4"/>
  <c r="U12" i="4"/>
  <c r="AI15" i="4"/>
  <c r="BN15" i="4" s="1"/>
  <c r="O12" i="4"/>
  <c r="O9" i="4" s="1"/>
  <c r="AM9" i="4"/>
  <c r="R14" i="4"/>
  <c r="Q11" i="4"/>
  <c r="T11" i="4"/>
  <c r="T9" i="4" s="1"/>
  <c r="Q14" i="4"/>
  <c r="U14" i="4" s="1"/>
  <c r="BE9" i="4" s="1"/>
  <c r="Q9" i="4" l="1"/>
  <c r="R9" i="4"/>
  <c r="U11" i="4"/>
  <c r="U9" i="4" s="1"/>
  <c r="AI9" i="4" l="1"/>
  <c r="BN9" i="4" s="1"/>
  <c r="N8" i="4" l="1"/>
  <c r="O8" i="4" s="1"/>
  <c r="U7" i="4"/>
  <c r="AU3" i="4" s="1"/>
  <c r="AU21" i="4" s="1"/>
  <c r="N7" i="4"/>
  <c r="U6" i="4"/>
  <c r="AM3" i="4" s="1"/>
  <c r="AM21" i="4" s="1"/>
  <c r="N6" i="4"/>
  <c r="N5" i="4"/>
  <c r="O5" i="4" s="1"/>
  <c r="T5" i="4" l="1"/>
  <c r="O6" i="4"/>
  <c r="O3" i="4" s="1"/>
  <c r="O7" i="4"/>
  <c r="T8" i="4"/>
  <c r="Q8" i="4"/>
  <c r="R8" i="4"/>
  <c r="R5" i="4"/>
  <c r="R3" i="4" s="1"/>
  <c r="Q5" i="4"/>
  <c r="Q3" i="4" s="1"/>
  <c r="T3" i="4" l="1"/>
  <c r="U5" i="4"/>
  <c r="U8" i="4"/>
  <c r="BE3" i="4" s="1"/>
  <c r="BE21" i="4" s="1"/>
  <c r="U3" i="4" l="1"/>
  <c r="AI3" i="4"/>
  <c r="AI21" i="4" s="1"/>
  <c r="BN3" i="4"/>
  <c r="BN21" i="4" s="1"/>
  <c r="BN62" i="4" l="1"/>
  <c r="BN63" i="4"/>
  <c r="BN64" i="4"/>
  <c r="BN65" i="4"/>
  <c r="BN66" i="4"/>
  <c r="BN67" i="4"/>
  <c r="BN68" i="4"/>
  <c r="BN69" i="4"/>
  <c r="BN70" i="4"/>
  <c r="BN71" i="4"/>
  <c r="BN72" i="4"/>
  <c r="BN73" i="4"/>
  <c r="BN74" i="4"/>
  <c r="BN75" i="4"/>
  <c r="BN76" i="4"/>
  <c r="BN77" i="4"/>
  <c r="BN78" i="4"/>
  <c r="BN79" i="4"/>
  <c r="BN80" i="4"/>
  <c r="BN81" i="4"/>
  <c r="BN82" i="4"/>
  <c r="BN83" i="4"/>
  <c r="BN84" i="4"/>
  <c r="BN85" i="4"/>
  <c r="BN86" i="4"/>
  <c r="BN87" i="4"/>
  <c r="BN88" i="4"/>
  <c r="BS75" i="4" l="1"/>
  <c r="BT75" i="4" s="1"/>
  <c r="BS74" i="4"/>
  <c r="BT74" i="4" s="1"/>
  <c r="BS73" i="4"/>
  <c r="BT73" i="4" s="1"/>
  <c r="BS88" i="4"/>
  <c r="BT88" i="4" s="1"/>
  <c r="BS62" i="4"/>
  <c r="BT62" i="4" s="1"/>
  <c r="BS63" i="4"/>
  <c r="BT63" i="4" s="1"/>
  <c r="BS64" i="4"/>
  <c r="BT64" i="4" s="1"/>
  <c r="BS65" i="4"/>
  <c r="BT65" i="4" s="1"/>
  <c r="BS66" i="4"/>
  <c r="BT66" i="4" s="1"/>
  <c r="BS67" i="4"/>
  <c r="BT67" i="4" s="1"/>
  <c r="BS68" i="4"/>
  <c r="BT68" i="4" s="1"/>
  <c r="BS69" i="4"/>
  <c r="BT69" i="4" s="1"/>
  <c r="BS70" i="4"/>
  <c r="BT70" i="4" s="1"/>
  <c r="BS71" i="4"/>
  <c r="BT71" i="4" s="1"/>
  <c r="BS72" i="4"/>
  <c r="BT72" i="4" s="1"/>
  <c r="BS76" i="4"/>
  <c r="BT76" i="4" s="1"/>
  <c r="BS77" i="4"/>
  <c r="BT77" i="4" s="1"/>
  <c r="BS78" i="4"/>
  <c r="BT78" i="4" s="1"/>
  <c r="BS79" i="4"/>
  <c r="BT79" i="4" s="1"/>
  <c r="BS80" i="4"/>
  <c r="BT80" i="4" s="1"/>
  <c r="BS81" i="4"/>
  <c r="BT81" i="4" s="1"/>
  <c r="BS82" i="4"/>
  <c r="BT82" i="4" s="1"/>
  <c r="BS83" i="4"/>
  <c r="BT83" i="4" s="1"/>
  <c r="BS84" i="4"/>
  <c r="BT84" i="4" s="1"/>
  <c r="BS85" i="4"/>
  <c r="BT85" i="4" s="1"/>
  <c r="BS86" i="4"/>
  <c r="BT86" i="4" s="1"/>
  <c r="BS87" i="4"/>
  <c r="BT87" i="4" s="1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P72" i="2"/>
  <c r="Q72" i="2"/>
  <c r="Q70" i="2" s="1"/>
  <c r="S72" i="2"/>
  <c r="S70" i="2" s="1"/>
  <c r="N55" i="2"/>
  <c r="Q56" i="2"/>
  <c r="S56" i="2"/>
  <c r="P56" i="2"/>
  <c r="S59" i="2"/>
  <c r="Q59" i="2"/>
  <c r="P59" i="2"/>
  <c r="P40" i="2"/>
  <c r="P48" i="2"/>
  <c r="T48" i="2" s="1"/>
  <c r="N62" i="2"/>
  <c r="P63" i="2"/>
  <c r="P62" i="2" s="1"/>
  <c r="Q63" i="2"/>
  <c r="Q62" i="2" s="1"/>
  <c r="P37" i="2"/>
  <c r="Q37" i="2"/>
  <c r="P41" i="2"/>
  <c r="S36" i="2"/>
  <c r="N35" i="2"/>
  <c r="P36" i="2"/>
  <c r="P35" i="2" s="1"/>
  <c r="Q36" i="2"/>
  <c r="Q35" i="2" s="1"/>
  <c r="T72" i="2"/>
  <c r="P70" i="2"/>
  <c r="T40" i="2"/>
  <c r="P38" i="2"/>
  <c r="P55" i="2"/>
  <c r="T56" i="2"/>
  <c r="S55" i="2"/>
  <c r="Q55" i="2"/>
  <c r="T36" i="2"/>
  <c r="BB70" i="2"/>
  <c r="BK70" i="2"/>
  <c r="T70" i="2"/>
  <c r="AF55" i="2"/>
  <c r="BB38" i="2"/>
  <c r="T38" i="2"/>
  <c r="BB35" i="2"/>
  <c r="T31" i="2"/>
  <c r="T32" i="2"/>
  <c r="AL29" i="2" s="1"/>
  <c r="T33" i="2"/>
  <c r="AR29" i="2" s="1"/>
  <c r="M34" i="2"/>
  <c r="N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Q22" i="2"/>
  <c r="Q21" i="2" s="1"/>
  <c r="AJ29" i="2"/>
  <c r="P22" i="2"/>
  <c r="P10" i="2"/>
  <c r="M44" i="2"/>
  <c r="N44" i="2" s="1"/>
  <c r="R43" i="2"/>
  <c r="O43" i="2"/>
  <c r="T22" i="2"/>
  <c r="P21" i="2"/>
  <c r="Q44" i="2"/>
  <c r="Q43" i="2" s="1"/>
  <c r="N43" i="2"/>
  <c r="BH21" i="2"/>
  <c r="BK21" i="2" s="1"/>
  <c r="T21" i="2"/>
  <c r="M80" i="2"/>
  <c r="T80" i="2"/>
  <c r="N80" i="2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/>
  <c r="Q83" i="2" s="1"/>
  <c r="M82" i="2"/>
  <c r="N82" i="2"/>
  <c r="Q82" i="2" s="1"/>
  <c r="R81" i="2"/>
  <c r="O81" i="2"/>
  <c r="M52" i="2"/>
  <c r="N52" i="2"/>
  <c r="Q52" i="2" s="1"/>
  <c r="R51" i="2"/>
  <c r="O51" i="2"/>
  <c r="M50" i="2"/>
  <c r="N50" i="2"/>
  <c r="Q50" i="2" s="1"/>
  <c r="R49" i="2"/>
  <c r="O49" i="2"/>
  <c r="P83" i="2"/>
  <c r="S82" i="2"/>
  <c r="S81" i="2" s="1"/>
  <c r="P82" i="2"/>
  <c r="S52" i="2"/>
  <c r="S51" i="2" s="1"/>
  <c r="M5" i="2"/>
  <c r="M4" i="2"/>
  <c r="N5" i="2"/>
  <c r="S5" i="2" s="1"/>
  <c r="T4" i="2"/>
  <c r="N4" i="2" s="1"/>
  <c r="R3" i="2"/>
  <c r="O3" i="2"/>
  <c r="P81" i="2"/>
  <c r="P5" i="2"/>
  <c r="P3" i="2" s="1"/>
  <c r="M86" i="2"/>
  <c r="M85" i="2"/>
  <c r="N85" i="2" s="1"/>
  <c r="N86" i="2"/>
  <c r="P86" i="2"/>
  <c r="T86" i="2" s="1"/>
  <c r="BF84" i="2" s="1"/>
  <c r="R84" i="2"/>
  <c r="O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 s="1"/>
  <c r="S6" i="2"/>
  <c r="R6" i="2"/>
  <c r="O6" i="2"/>
  <c r="N19" i="2"/>
  <c r="N18" i="2" s="1"/>
  <c r="S20" i="2"/>
  <c r="S18" i="2" s="1"/>
  <c r="Q7" i="2"/>
  <c r="Q6" i="2" s="1"/>
  <c r="S9" i="2" l="1"/>
  <c r="Q9" i="2"/>
  <c r="N8" i="2"/>
  <c r="P9" i="2"/>
  <c r="P8" i="2" s="1"/>
  <c r="N75" i="2"/>
  <c r="S76" i="2"/>
  <c r="S75" i="2" s="1"/>
  <c r="P76" i="2"/>
  <c r="Q76" i="2"/>
  <c r="Q75" i="2" s="1"/>
  <c r="T59" i="2"/>
  <c r="P14" i="2"/>
  <c r="P13" i="2" s="1"/>
  <c r="P20" i="2"/>
  <c r="P18" i="2" s="1"/>
  <c r="Q5" i="2"/>
  <c r="Q3" i="2" s="1"/>
  <c r="N3" i="2"/>
  <c r="S50" i="2"/>
  <c r="S49" i="2" s="1"/>
  <c r="N11" i="2"/>
  <c r="Q12" i="2"/>
  <c r="Q11" i="2" s="1"/>
  <c r="S12" i="2"/>
  <c r="S11" i="2" s="1"/>
  <c r="P12" i="2"/>
  <c r="S3" i="2"/>
  <c r="T5" i="2"/>
  <c r="BB3" i="2" s="1"/>
  <c r="S78" i="2"/>
  <c r="S77" i="2" s="1"/>
  <c r="Q78" i="2"/>
  <c r="Q77" i="2" s="1"/>
  <c r="N77" i="2"/>
  <c r="S17" i="2"/>
  <c r="S16" i="2" s="1"/>
  <c r="Q17" i="2"/>
  <c r="Q16" i="2" s="1"/>
  <c r="N16" i="2"/>
  <c r="P17" i="2"/>
  <c r="S47" i="2"/>
  <c r="S46" i="2" s="1"/>
  <c r="Q47" i="2"/>
  <c r="Q46" i="2" s="1"/>
  <c r="N46" i="2"/>
  <c r="P47" i="2"/>
  <c r="T83" i="2"/>
  <c r="BF81" i="2" s="1"/>
  <c r="Q8" i="2"/>
  <c r="T10" i="2"/>
  <c r="BF8" i="2" s="1"/>
  <c r="T37" i="2"/>
  <c r="S14" i="2"/>
  <c r="S13" i="2" s="1"/>
  <c r="N13" i="2"/>
  <c r="T3" i="2"/>
  <c r="P50" i="2"/>
  <c r="P49" i="2" s="1"/>
  <c r="P52" i="2"/>
  <c r="P51" i="2" s="1"/>
  <c r="BK38" i="2"/>
  <c r="T52" i="2"/>
  <c r="Q51" i="2"/>
  <c r="Q81" i="2"/>
  <c r="T82" i="2"/>
  <c r="P6" i="2"/>
  <c r="T7" i="2"/>
  <c r="Q13" i="2"/>
  <c r="T14" i="2"/>
  <c r="Q18" i="2"/>
  <c r="T20" i="2"/>
  <c r="Q61" i="2"/>
  <c r="Q60" i="2" s="1"/>
  <c r="N60" i="2"/>
  <c r="S61" i="2"/>
  <c r="S60" i="2" s="1"/>
  <c r="P61" i="2"/>
  <c r="Q85" i="2"/>
  <c r="Q84" i="2" s="1"/>
  <c r="P85" i="2"/>
  <c r="S85" i="2"/>
  <c r="S84" i="2" s="1"/>
  <c r="N84" i="2"/>
  <c r="T50" i="2"/>
  <c r="Q49" i="2"/>
  <c r="Q54" i="2"/>
  <c r="Q53" i="2" s="1"/>
  <c r="N53" i="2"/>
  <c r="S54" i="2"/>
  <c r="S53" i="2" s="1"/>
  <c r="P54" i="2"/>
  <c r="S8" i="2"/>
  <c r="T9" i="2"/>
  <c r="S24" i="2"/>
  <c r="S23" i="2" s="1"/>
  <c r="N23" i="2"/>
  <c r="P24" i="2"/>
  <c r="Q24" i="2"/>
  <c r="Q23" i="2" s="1"/>
  <c r="S28" i="2"/>
  <c r="S27" i="2" s="1"/>
  <c r="N27" i="2"/>
  <c r="P28" i="2"/>
  <c r="Q28" i="2"/>
  <c r="Q27" i="2" s="1"/>
  <c r="BF46" i="2"/>
  <c r="BB55" i="2"/>
  <c r="BK55" i="2" s="1"/>
  <c r="T55" i="2"/>
  <c r="BJ35" i="2"/>
  <c r="BK35" i="2" s="1"/>
  <c r="T35" i="2"/>
  <c r="Q68" i="2"/>
  <c r="S68" i="2"/>
  <c r="P68" i="2"/>
  <c r="N73" i="2"/>
  <c r="S74" i="2"/>
  <c r="S73" i="2" s="1"/>
  <c r="Q74" i="2"/>
  <c r="Q73" i="2" s="1"/>
  <c r="P74" i="2"/>
  <c r="N6" i="2"/>
  <c r="AZ3" i="2"/>
  <c r="BK3" i="2" s="1"/>
  <c r="N49" i="2"/>
  <c r="N51" i="2"/>
  <c r="N81" i="2"/>
  <c r="P78" i="2"/>
  <c r="S44" i="2"/>
  <c r="S43" i="2" s="1"/>
  <c r="P44" i="2"/>
  <c r="S26" i="2"/>
  <c r="S25" i="2" s="1"/>
  <c r="N25" i="2"/>
  <c r="P26" i="2"/>
  <c r="Q26" i="2"/>
  <c r="Q25" i="2" s="1"/>
  <c r="N29" i="2"/>
  <c r="P30" i="2"/>
  <c r="S30" i="2"/>
  <c r="Q30" i="2"/>
  <c r="S34" i="2"/>
  <c r="Q34" i="2"/>
  <c r="P34" i="2"/>
  <c r="S35" i="2"/>
  <c r="BB41" i="2"/>
  <c r="BK41" i="2" s="1"/>
  <c r="T41" i="2"/>
  <c r="S62" i="2"/>
  <c r="T63" i="2"/>
  <c r="N64" i="2"/>
  <c r="S65" i="2"/>
  <c r="S64" i="2" s="1"/>
  <c r="P65" i="2"/>
  <c r="Q65" i="2"/>
  <c r="Q64" i="2" s="1"/>
  <c r="T68" i="2" l="1"/>
  <c r="BB64" i="2" s="1"/>
  <c r="T76" i="2"/>
  <c r="P75" i="2"/>
  <c r="P11" i="2"/>
  <c r="T12" i="2"/>
  <c r="P46" i="2"/>
  <c r="T47" i="2"/>
  <c r="P16" i="2"/>
  <c r="T17" i="2"/>
  <c r="P64" i="2"/>
  <c r="T65" i="2"/>
  <c r="T34" i="2"/>
  <c r="BB29" i="2" s="1"/>
  <c r="S29" i="2"/>
  <c r="P25" i="2"/>
  <c r="T26" i="2"/>
  <c r="T8" i="2"/>
  <c r="BB8" i="2"/>
  <c r="BK8" i="2" s="1"/>
  <c r="P53" i="2"/>
  <c r="T54" i="2"/>
  <c r="P84" i="2"/>
  <c r="T85" i="2"/>
  <c r="P60" i="2"/>
  <c r="T61" i="2"/>
  <c r="BB18" i="2"/>
  <c r="BK18" i="2" s="1"/>
  <c r="T18" i="2"/>
  <c r="T13" i="2"/>
  <c r="BB13" i="2"/>
  <c r="BK13" i="2" s="1"/>
  <c r="T6" i="2"/>
  <c r="BH6" i="2"/>
  <c r="BK6" i="2" s="1"/>
  <c r="BB81" i="2"/>
  <c r="BK81" i="2" s="1"/>
  <c r="T81" i="2"/>
  <c r="BB62" i="2"/>
  <c r="BK62" i="2" s="1"/>
  <c r="T62" i="2"/>
  <c r="Q29" i="2"/>
  <c r="T30" i="2"/>
  <c r="P29" i="2"/>
  <c r="T44" i="2"/>
  <c r="P43" i="2"/>
  <c r="P77" i="2"/>
  <c r="T78" i="2"/>
  <c r="P73" i="2"/>
  <c r="T74" i="2"/>
  <c r="P27" i="2"/>
  <c r="T28" i="2"/>
  <c r="P23" i="2"/>
  <c r="T24" i="2"/>
  <c r="T49" i="2"/>
  <c r="BB49" i="2"/>
  <c r="BK49" i="2" s="1"/>
  <c r="BB51" i="2"/>
  <c r="BK51" i="2" s="1"/>
  <c r="T51" i="2"/>
  <c r="T75" i="2" l="1"/>
  <c r="BB75" i="2"/>
  <c r="BK75" i="2" s="1"/>
  <c r="BB16" i="2"/>
  <c r="BK16" i="2" s="1"/>
  <c r="T16" i="2"/>
  <c r="BB46" i="2"/>
  <c r="BK46" i="2" s="1"/>
  <c r="T46" i="2"/>
  <c r="BB11" i="2"/>
  <c r="BK11" i="2" s="1"/>
  <c r="T11" i="2"/>
  <c r="BB73" i="2"/>
  <c r="BK73" i="2" s="1"/>
  <c r="T73" i="2"/>
  <c r="BB23" i="2"/>
  <c r="BK23" i="2" s="1"/>
  <c r="T23" i="2"/>
  <c r="BB27" i="2"/>
  <c r="BK27" i="2" s="1"/>
  <c r="T27" i="2"/>
  <c r="T43" i="2"/>
  <c r="BB43" i="2"/>
  <c r="BK43" i="2" s="1"/>
  <c r="AF29" i="2"/>
  <c r="T29" i="2"/>
  <c r="T60" i="2"/>
  <c r="BB60" i="2"/>
  <c r="BK60" i="2" s="1"/>
  <c r="T84" i="2"/>
  <c r="BB84" i="2"/>
  <c r="BK84" i="2" s="1"/>
  <c r="BB53" i="2"/>
  <c r="BK53" i="2" s="1"/>
  <c r="T53" i="2"/>
  <c r="BB25" i="2"/>
  <c r="BK25" i="2" s="1"/>
  <c r="T25" i="2"/>
  <c r="AF64" i="2"/>
  <c r="BK64" i="2" s="1"/>
  <c r="T64" i="2"/>
  <c r="BB77" i="2"/>
  <c r="BK77" i="2" s="1"/>
  <c r="T77" i="2"/>
  <c r="BK29" i="2"/>
</calcChain>
</file>

<file path=xl/sharedStrings.xml><?xml version="1.0" encoding="utf-8"?>
<sst xmlns="http://schemas.openxmlformats.org/spreadsheetml/2006/main" count="536" uniqueCount="372">
  <si>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</si>
  <si>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</si>
  <si>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</si>
  <si>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</si>
  <si>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</si>
  <si>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</si>
  <si>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</si>
  <si>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</si>
  <si>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</si>
  <si>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</si>
  <si>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</si>
  <si>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</si>
  <si>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</si>
  <si>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</si>
  <si>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</si>
  <si>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</si>
  <si>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</si>
  <si>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</si>
  <si>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</si>
  <si>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</si>
  <si>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</si>
  <si>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</si>
  <si>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</si>
  <si>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</si>
  <si>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</si>
  <si>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</si>
  <si>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</si>
  <si>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</si>
  <si>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</si>
  <si>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</si>
  <si>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</si>
  <si>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</si>
  <si>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</si>
  <si>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</si>
  <si>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</si>
  <si>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</si>
  <si>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</si>
  <si>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</si>
  <si>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</si>
  <si>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</si>
  <si>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</si>
  <si>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</si>
  <si>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</si>
  <si>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</si>
  <si>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</si>
  <si>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</si>
  <si>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</si>
  <si>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</si>
  <si>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</si>
  <si>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</si>
  <si>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</si>
  <si>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</si>
  <si>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</si>
  <si>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</si>
  <si>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</si>
  <si>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</si>
  <si>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</si>
  <si>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</si>
  <si>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</si>
  <si>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</si>
  <si>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</si>
  <si>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</si>
  <si>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</si>
  <si>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</si>
  <si>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</si>
  <si>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</si>
  <si>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</si>
  <si>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</si>
  <si>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</si>
  <si>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</si>
  <si>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</si>
  <si>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</si>
  <si>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</si>
  <si>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</si>
  <si>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</si>
  <si>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</si>
  <si>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</si>
  <si>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</si>
  <si>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</si>
  <si>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</si>
  <si>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</si>
  <si>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</si>
  <si>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</si>
  <si>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</si>
  <si>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</si>
  <si>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</si>
  <si>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</si>
  <si>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</si>
  <si>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</si>
  <si>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</si>
  <si>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</si>
  <si>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</si>
  <si>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</si>
  <si>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</si>
  <si>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</si>
  <si>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</si>
  <si>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</si>
  <si>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</si>
  <si>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</si>
  <si>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</si>
  <si>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</si>
  <si>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</si>
  <si>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</si>
  <si>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</si>
  <si>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</si>
  <si>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</si>
  <si>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</si>
  <si>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</si>
  <si>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</si>
  <si>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</si>
  <si>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</si>
  <si>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</si>
  <si>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</si>
  <si>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</si>
  <si>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</si>
  <si>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</si>
  <si>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</si>
  <si>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</si>
  <si>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</si>
  <si>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</si>
  <si>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</si>
  <si>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</si>
  <si>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</si>
  <si>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</si>
  <si>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</si>
  <si>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</si>
  <si>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</si>
  <si>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</si>
  <si>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</si>
  <si>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</si>
  <si>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</si>
  <si>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</si>
  <si>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</si>
  <si>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</si>
  <si>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</si>
  <si>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</si>
  <si>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</si>
  <si>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</si>
  <si>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</si>
  <si>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</si>
  <si>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</si>
  <si>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</si>
  <si>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</si>
  <si>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</si>
  <si>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</si>
  <si>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</si>
  <si>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</si>
  <si>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</si>
  <si>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</si>
  <si>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</si>
  <si>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</si>
  <si>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</si>
  <si>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</si>
  <si>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</si>
  <si>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</si>
  <si>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</si>
  <si>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</si>
  <si>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</si>
  <si>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</si>
  <si>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</si>
  <si>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</si>
  <si>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</si>
  <si>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</si>
  <si>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</si>
  <si>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</si>
  <si>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</si>
  <si>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</si>
  <si>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</si>
  <si>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</si>
  <si>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</si>
  <si>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</si>
  <si>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</si>
  <si>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</si>
  <si>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</si>
  <si>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</si>
  <si>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</si>
  <si>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</si>
  <si>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</si>
  <si>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</si>
  <si>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</si>
  <si>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</si>
  <si>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</si>
  <si>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</si>
  <si>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</si>
  <si>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</si>
  <si>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</si>
  <si>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</si>
  <si>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</si>
  <si>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</si>
  <si>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</si>
  <si>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</si>
  <si>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</si>
  <si>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</si>
  <si>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</si>
  <si>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</si>
  <si>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</si>
  <si>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</si>
  <si>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</si>
  <si>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</si>
  <si>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</si>
  <si>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</si>
  <si>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</si>
  <si>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</si>
  <si>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</si>
  <si>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</si>
  <si>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</si>
  <si>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</si>
  <si>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</si>
  <si>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</si>
  <si>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</si>
  <si>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</si>
  <si>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</si>
  <si>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</si>
  <si>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</si>
  <si>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</si>
  <si>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</si>
  <si>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</si>
  <si>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</si>
  <si>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</si>
  <si>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</si>
  <si>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</si>
  <si>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</si>
  <si>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</si>
  <si>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</si>
  <si>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</si>
  <si>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</si>
  <si>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</si>
  <si>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</si>
  <si>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</si>
  <si>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</si>
  <si>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</si>
  <si>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</si>
  <si>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</si>
  <si>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</si>
  <si>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</si>
  <si>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</si>
  <si>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</si>
  <si>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</si>
  <si>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</si>
  <si>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</si>
  <si>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</si>
  <si>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</si>
  <si>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</si>
  <si>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</si>
  <si>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</si>
  <si>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</si>
  <si>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</si>
  <si>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</si>
  <si>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</si>
  <si>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</si>
  <si>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</si>
  <si>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</si>
  <si>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</si>
  <si>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</si>
  <si>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</si>
  <si>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</si>
  <si>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</si>
  <si>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</si>
  <si>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</si>
  <si>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</si>
  <si>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</si>
  <si>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</si>
  <si>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</si>
  <si>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</si>
  <si>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</si>
  <si>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</si>
  <si>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</si>
  <si>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</si>
  <si>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</si>
  <si>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</si>
  <si>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</si>
  <si>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</si>
  <si>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</si>
  <si>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</si>
  <si>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</si>
  <si>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</si>
  <si>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</si>
  <si>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</si>
  <si>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</si>
  <si>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</si>
  <si>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</si>
  <si>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</si>
  <si>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</si>
  <si>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</si>
  <si>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</si>
  <si>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</si>
  <si>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</si>
  <si>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</si>
  <si>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</si>
  <si>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</si>
  <si>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</si>
  <si>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</si>
  <si>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</si>
  <si>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</si>
  <si>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</si>
  <si>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</si>
  <si>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</si>
  <si>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</si>
  <si>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</si>
  <si>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</si>
  <si>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</si>
  <si>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</si>
  <si>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</si>
  <si>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</si>
  <si>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</si>
  <si>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</si>
  <si>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</si>
  <si>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</si>
  <si>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</si>
  <si>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</si>
  <si>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</si>
  <si>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</si>
  <si>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</si>
  <si>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</si>
  <si>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</si>
  <si>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</si>
  <si>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</si>
  <si>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</si>
  <si>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</si>
  <si>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</si>
  <si>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</si>
  <si>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</si>
  <si>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</si>
  <si>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</si>
  <si>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</si>
  <si>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</si>
  <si>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</si>
  <si>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</si>
  <si>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</si>
  <si>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</si>
  <si>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</si>
  <si>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Аналог. Ц-16995 и Ц-17034.</t>
  </si>
  <si>
    <t>Аналог. Ц-17032, Ц-17012, Ц-16997 и Ц-16904.</t>
  </si>
  <si>
    <t>Аналог. Ц-17002, Ц-17003, Ц-17011, Ц-17016 и Ц-17029.</t>
  </si>
  <si>
    <t>Аналог. Ц-17004 и Ц-17007.</t>
  </si>
  <si>
    <t>Аналог. Ц-17006 и Ц-17008.</t>
  </si>
  <si>
    <t>МСБ. Звонок 11.2018</t>
  </si>
  <si>
    <t>41764309 (ЦЭС-17229/2018)</t>
  </si>
  <si>
    <t>Шкилева Наталья Леонидовна</t>
  </si>
  <si>
    <t>Курская обл., Курский р-н, д. Духовец, кад.:46:11:090701:519</t>
  </si>
  <si>
    <t>строительство воздушной линии электропередачи 10 кВ защищенным проводом – ответвления протяженностью 1 км от опоры №2-25 существующей ВЛ-10 кВ № 415.7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проектировании).
- монтаж линейного разъединителя 10 кВ на концевой опоре проектируемого ответвления от ВЛ-10 кВ № 415.7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проектировании); 
10.2. 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проектировании.</t>
  </si>
  <si>
    <t>реконструкция существующей ВЛ-10 кВ № 415.7 в части монтажа ответвительной арматуры в точке врезки (объем реконструкции уточнить при проектировании).</t>
  </si>
  <si>
    <t>СТП 63 кВА - 1 шт.</t>
  </si>
  <si>
    <t>41764158 (ЦЭС-17231/2018)</t>
  </si>
  <si>
    <t>ООО "Спецстройсервис"</t>
  </si>
  <si>
    <t>Курская обл., Золотухинский р-н, п. Золотухино, ул. Радужная. д. 23, кв. 1</t>
  </si>
  <si>
    <t>строительство воздушной линии 10 кВ защищенным проводом - строительство ответвления протяженностью 0,24 км от опоры №1-9 существующей ВЛ-10 кВ № 331.20 до проектируемой ТП-10/0,4 кВ с увеличением протяженности существующей ВЛ-10 кВ (марку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331.20 (тип и технические характеристики уточнить при проектировании);
- строительство воздушной линии  0,4 кВ самонесущим изолированным проводом протяженностью  0,12 км от проектируемой ТП-10/0,4 кВ до границы земельного участка заявителя (марку и сечение провода, протяженность уточнить при проектировании). 
10.2.	 Строительство новых подстанций: строительство трансформаторной подстанции 10/0,4 кВ киоскового типа с одним силовым трансформатором мощностью 160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</si>
  <si>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331.20 в части монтажа ответвительной арматуры к опоре ВЛ-10 кВ в точке врезки (объем реконструкции уточнить при проектировании).</t>
  </si>
  <si>
    <t>ВЛ-10 кВ № 331.20 (инв. № 5810)</t>
  </si>
  <si>
    <t>КТП 160 кВА</t>
  </si>
  <si>
    <t>"СИРОТЫ 2019". Аналог.Ц-17231,Ц-17232,Ц-17233,Ц-17234,Ц-17235,Ц-17236,Ц-17237,Ц-17238,Ц-17239,Ц-17240,Ц-17241,Ц-17242,Ц-17243,Ц-17244,Ц-17245,Ц-17246,Ц-17251,Ц-17252,Ц-17253,Ц-17254,Ц-17258,Ц-17259,Ц-17260,Ц-17261,Ц-17262,Ц-17263,Ц-17264,Ц-17265.</t>
  </si>
  <si>
    <t>Шкаф АСКУЭ в комплекте со счетчиком (МЭК-104)</t>
  </si>
  <si>
    <t>Шкаф АСКУЭ в комплекте с УСПД (МЭК-104)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</si>
  <si>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</si>
  <si>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</si>
  <si>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</si>
  <si>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</si>
  <si>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</si>
  <si>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</si>
  <si>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</si>
  <si>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</si>
  <si>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</si>
  <si>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41765829 (ЦЭС-17282/2019)</t>
  </si>
  <si>
    <t>Гладилина Ирина Ивановна</t>
  </si>
  <si>
    <t>Курская обл., Курский р-н, Рышковский с/с, кад.:46:11170606:273</t>
  </si>
  <si>
    <t>строительство ВЛ-10 кВ защищенным проводом - ответвления протяженностью 0,01 км от опоры № 200  существующей  ВЛ-10 кВ № 413.15 до проектируемой ТП-10/0,4 кВ с увеличением протяженности существующей ВЛ-10 кВ (марку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413.15 (тип и технические характеристики уточнить при проектировании);
- строительство ВЛ-0,4 кВ самонесущим изолированным проводом протяженностью  0,015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</si>
  <si>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413.15  в части монтажа ответвительной арматуры к опоре ВЛ-10 кВ в точке врезки (объем реконструкции уточнить при проектировании).</t>
  </si>
  <si>
    <t>1) СТП 63 кВА - 2 шт.;
2) КТП 160 кВА - 1 шт.</t>
  </si>
  <si>
    <t>Монтаж технических приборов учета без организации АСКУЭ, шт.</t>
  </si>
  <si>
    <t>КВАНТ ST 2000-12-W-230*5(10)-0.5S/1</t>
  </si>
  <si>
    <t>Монтаж технического учета, шт.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</si>
  <si>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126,127,128 льготники»)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</si>
</sst>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 applyProtection="1">
      <alignment vertical="center" wrapText="1"/>
    </xf>
    <xf numFmtId="168" fontId="15" fillId="0" borderId="7" xfId="0" applyNumberFormat="1" applyFont="1" applyFill="1" applyBorder="1" applyAlignment="1" applyProtection="1">
      <alignment horizontal="right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168" fontId="20" fillId="0" borderId="7" xfId="0" applyNumberFormat="1" applyFont="1" applyFill="1" applyBorder="1" applyAlignment="1" applyProtection="1">
      <alignment horizontal="right" vertical="center" wrapText="1"/>
    </xf>
    <xf numFmtId="0" fontId="20" fillId="0" borderId="5" xfId="0" applyNumberFormat="1" applyFont="1" applyFill="1" applyBorder="1" applyAlignment="1" applyProtection="1">
      <alignment vertical="center" wrapText="1"/>
    </xf>
    <xf numFmtId="0" fontId="19" fillId="0" borderId="0" xfId="0" applyFont="1" applyFill="1" applyAlignment="1">
      <alignment horizontal="center" vertical="center" wrapText="1"/>
    </xf>
    <xf numFmtId="168" fontId="19" fillId="0" borderId="0" xfId="0" applyNumberFormat="1" applyFont="1" applyFill="1" applyAlignment="1">
      <alignment horizontal="center" vertical="center" wrapText="1"/>
    </xf>
    <xf numFmtId="0" fontId="18" fillId="0" borderId="4" xfId="0" applyFont="1" applyFill="1" applyBorder="1" applyAlignment="1">
      <alignment vertical="center"/>
    </xf>
    <xf numFmtId="0" fontId="19" fillId="0" borderId="4" xfId="0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left" wrapText="1"/>
    </xf>
    <xf numFmtId="0" fontId="18" fillId="0" borderId="9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4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5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2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3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75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E22" sqref="E22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41.140625" style="176" customWidth="1"/>
    <col min="8" max="8" width="23" style="176" customWidth="1"/>
    <col min="9" max="9" width="67.7109375" style="176" customWidth="1"/>
    <col min="10" max="10" width="115.7109375" style="176" customWidth="1"/>
    <col min="11" max="11" width="126.28515625" style="176" customWidth="1"/>
    <col min="12" max="12" width="31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9" style="176" customWidth="1"/>
    <col min="19" max="19" width="35.5703125" style="176" customWidth="1"/>
    <col min="20" max="20" width="31.28515625" style="176" customWidth="1"/>
    <col min="21" max="21" width="37.570312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37" style="176" customWidth="1"/>
    <col min="27" max="27" width="28.85546875" style="176" customWidth="1"/>
    <col min="28" max="28" width="49.140625" style="176" customWidth="1"/>
    <col min="29" max="29" width="32.85546875" style="176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7.710937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34.4257812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5.140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9.28515625" style="176" hidden="1" customWidth="1"/>
    <col min="56" max="56" width="38.710937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2" ht="177.75" customHeight="1" x14ac:dyDescent="0.95">
      <c r="A1" s="229" t="s">
        <v>371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  <c r="AA1" s="229"/>
      <c r="AB1" s="229"/>
      <c r="AC1" s="229"/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29"/>
      <c r="AV1" s="229"/>
      <c r="AW1" s="229"/>
      <c r="AX1" s="229"/>
      <c r="AY1" s="229"/>
      <c r="AZ1" s="229"/>
      <c r="BA1" s="229"/>
      <c r="BB1" s="229"/>
      <c r="BC1" s="229"/>
      <c r="BD1" s="229"/>
      <c r="BE1" s="229"/>
      <c r="BF1" s="229"/>
      <c r="BG1" s="229"/>
      <c r="BH1" s="229"/>
      <c r="BI1" s="229"/>
      <c r="BJ1" s="229"/>
      <c r="BK1" s="229"/>
      <c r="BL1" s="229"/>
      <c r="BM1" s="229"/>
      <c r="BN1" s="229"/>
      <c r="BO1" s="229"/>
      <c r="BP1" s="229"/>
      <c r="BQ1" s="229"/>
      <c r="BR1" s="229"/>
      <c r="BS1" s="229"/>
      <c r="BT1" s="229"/>
    </row>
    <row r="2" spans="1:72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368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2" s="22" customFormat="1" ht="409.6" customHeight="1" x14ac:dyDescent="0.25">
      <c r="A3" s="20" t="s">
        <v>337</v>
      </c>
      <c r="B3" s="196">
        <v>41764309</v>
      </c>
      <c r="C3" s="24">
        <v>43459</v>
      </c>
      <c r="D3" s="29">
        <v>11915.52</v>
      </c>
      <c r="E3" s="29"/>
      <c r="F3" s="20">
        <v>15</v>
      </c>
      <c r="G3" s="20" t="s">
        <v>338</v>
      </c>
      <c r="H3" s="20" t="s">
        <v>138</v>
      </c>
      <c r="I3" s="20" t="s">
        <v>339</v>
      </c>
      <c r="J3" s="226" t="s">
        <v>340</v>
      </c>
      <c r="K3" s="226" t="s">
        <v>341</v>
      </c>
      <c r="L3" s="20"/>
      <c r="M3" s="20"/>
      <c r="N3" s="21"/>
      <c r="O3" s="21">
        <f>SUM(O4:O8)</f>
        <v>1975.28</v>
      </c>
      <c r="P3" s="21">
        <f t="shared" ref="P3:U3" si="0">SUM(P4:P8)</f>
        <v>0</v>
      </c>
      <c r="Q3" s="21">
        <f t="shared" si="0"/>
        <v>182.19800000000004</v>
      </c>
      <c r="R3" s="21">
        <f t="shared" si="0"/>
        <v>1323.1440000000002</v>
      </c>
      <c r="S3" s="21">
        <f t="shared" si="0"/>
        <v>380.14</v>
      </c>
      <c r="T3" s="21">
        <f t="shared" si="0"/>
        <v>89.797999999999988</v>
      </c>
      <c r="U3" s="21">
        <f t="shared" si="0"/>
        <v>1975.28</v>
      </c>
      <c r="V3" s="20"/>
      <c r="W3" s="20"/>
      <c r="X3" s="20"/>
      <c r="Y3" s="20"/>
      <c r="Z3" s="20"/>
      <c r="AA3" s="20"/>
      <c r="AB3" s="20" t="s">
        <v>351</v>
      </c>
      <c r="AC3" s="21">
        <f>U4</f>
        <v>112.07999999999998</v>
      </c>
      <c r="AD3" s="20"/>
      <c r="AE3" s="20"/>
      <c r="AF3" s="20"/>
      <c r="AG3" s="20"/>
      <c r="AH3" s="20">
        <v>1</v>
      </c>
      <c r="AI3" s="21">
        <f>U5</f>
        <v>1280</v>
      </c>
      <c r="AJ3" s="20"/>
      <c r="AK3" s="20"/>
      <c r="AL3" s="221">
        <v>1</v>
      </c>
      <c r="AM3" s="21">
        <f>U6</f>
        <v>58.91</v>
      </c>
      <c r="AN3" s="20"/>
      <c r="AO3" s="20"/>
      <c r="AP3" s="20"/>
      <c r="AQ3" s="20"/>
      <c r="AR3" s="20"/>
      <c r="AS3" s="20"/>
      <c r="AT3" s="221" t="s">
        <v>342</v>
      </c>
      <c r="AU3" s="21">
        <f>U7</f>
        <v>299.49</v>
      </c>
      <c r="AV3" s="20"/>
      <c r="AW3" s="20"/>
      <c r="AX3" s="20"/>
      <c r="AY3" s="20"/>
      <c r="AZ3" s="20"/>
      <c r="BA3" s="20"/>
      <c r="BB3" s="20"/>
      <c r="BC3" s="20"/>
      <c r="BD3" s="221">
        <v>0.2</v>
      </c>
      <c r="BE3" s="21">
        <f>U8</f>
        <v>224.8</v>
      </c>
      <c r="BF3" s="20"/>
      <c r="BG3" s="20"/>
      <c r="BH3" s="20"/>
      <c r="BI3" s="29"/>
      <c r="BJ3" s="29"/>
      <c r="BK3" s="20"/>
      <c r="BL3" s="20"/>
      <c r="BM3" s="20"/>
      <c r="BN3" s="181">
        <f t="shared" ref="BN3" si="1">W3+Y3+AA3+AC3+AE3+AG3+AI3+AM3+AO3+AQ3+AS3+AU3+AW3+AY3+BA3+BC3+BE3+BG3+BI3+BK3+BM3</f>
        <v>1975.28</v>
      </c>
      <c r="BO3" s="24">
        <v>43824</v>
      </c>
      <c r="BP3" s="179"/>
      <c r="BQ3" s="24"/>
      <c r="BR3" s="197"/>
      <c r="BT3" s="192"/>
    </row>
    <row r="4" spans="1:72" s="22" customFormat="1" ht="145.15" customHeight="1" x14ac:dyDescent="0.25">
      <c r="A4" s="20"/>
      <c r="B4" s="196"/>
      <c r="C4" s="24"/>
      <c r="D4" s="29"/>
      <c r="E4" s="29"/>
      <c r="F4" s="20"/>
      <c r="G4" s="20"/>
      <c r="H4" s="20"/>
      <c r="I4" s="20"/>
      <c r="J4" s="227"/>
      <c r="K4" s="227"/>
      <c r="L4" s="20"/>
      <c r="M4" s="20" t="s">
        <v>323</v>
      </c>
      <c r="N4" s="20" t="str">
        <f>AB3</f>
        <v>Шкаф АСКУЭ в комплекте со счетчиком (МЭК-104)</v>
      </c>
      <c r="O4" s="21">
        <f>U4</f>
        <v>112.07999999999998</v>
      </c>
      <c r="P4" s="21"/>
      <c r="Q4" s="21">
        <v>2.37</v>
      </c>
      <c r="R4" s="21">
        <v>5.7</v>
      </c>
      <c r="S4" s="21">
        <v>98.6</v>
      </c>
      <c r="T4" s="21">
        <v>5.41</v>
      </c>
      <c r="U4" s="21">
        <f>SUM(Q4:T4)</f>
        <v>112.07999999999998</v>
      </c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1"/>
      <c r="AJ4" s="20"/>
      <c r="AK4" s="20"/>
      <c r="AL4" s="221"/>
      <c r="AM4" s="21"/>
      <c r="AN4" s="20"/>
      <c r="AO4" s="20"/>
      <c r="AP4" s="20"/>
      <c r="AQ4" s="20"/>
      <c r="AR4" s="20"/>
      <c r="AS4" s="20"/>
      <c r="AT4" s="221"/>
      <c r="AU4" s="21"/>
      <c r="AV4" s="20"/>
      <c r="AW4" s="20"/>
      <c r="AX4" s="20"/>
      <c r="AY4" s="20"/>
      <c r="AZ4" s="20"/>
      <c r="BA4" s="20"/>
      <c r="BB4" s="20"/>
      <c r="BC4" s="20"/>
      <c r="BD4" s="221"/>
      <c r="BE4" s="21"/>
      <c r="BF4" s="20"/>
      <c r="BG4" s="20"/>
      <c r="BH4" s="20"/>
      <c r="BI4" s="29"/>
      <c r="BJ4" s="29"/>
      <c r="BK4" s="20"/>
      <c r="BL4" s="20"/>
      <c r="BM4" s="20"/>
      <c r="BN4" s="181"/>
      <c r="BO4" s="24"/>
      <c r="BP4" s="179"/>
      <c r="BQ4" s="24"/>
      <c r="BR4" s="197"/>
      <c r="BT4" s="192"/>
    </row>
    <row r="5" spans="1:72" s="22" customFormat="1" ht="183" customHeight="1" x14ac:dyDescent="0.25">
      <c r="A5" s="20"/>
      <c r="B5" s="196"/>
      <c r="C5" s="24"/>
      <c r="D5" s="29"/>
      <c r="E5" s="29"/>
      <c r="F5" s="20"/>
      <c r="G5" s="20"/>
      <c r="H5" s="20"/>
      <c r="I5" s="20"/>
      <c r="J5" s="227"/>
      <c r="K5" s="227"/>
      <c r="L5" s="20"/>
      <c r="M5" s="20" t="s">
        <v>314</v>
      </c>
      <c r="N5" s="20">
        <f>AH3</f>
        <v>1</v>
      </c>
      <c r="O5" s="21">
        <f>N5*1280</f>
        <v>1280</v>
      </c>
      <c r="P5" s="21"/>
      <c r="Q5" s="21">
        <f>O5*0.11</f>
        <v>140.80000000000001</v>
      </c>
      <c r="R5" s="21">
        <f>O5*0.84</f>
        <v>1075.2</v>
      </c>
      <c r="S5" s="21">
        <v>0</v>
      </c>
      <c r="T5" s="21">
        <f>O5*0.05</f>
        <v>64</v>
      </c>
      <c r="U5" s="21">
        <f>SUM(Q5:T5)</f>
        <v>1280</v>
      </c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1"/>
      <c r="BF5" s="20"/>
      <c r="BG5" s="20"/>
      <c r="BH5" s="20"/>
      <c r="BI5" s="29"/>
      <c r="BJ5" s="29"/>
      <c r="BK5" s="20"/>
      <c r="BL5" s="20"/>
      <c r="BM5" s="20"/>
      <c r="BN5" s="21"/>
      <c r="BO5" s="24"/>
      <c r="BP5" s="20"/>
      <c r="BQ5" s="24"/>
      <c r="BR5" s="197"/>
      <c r="BT5" s="192"/>
    </row>
    <row r="6" spans="1:72" s="22" customFormat="1" ht="183" customHeight="1" x14ac:dyDescent="0.25">
      <c r="A6" s="20"/>
      <c r="B6" s="196"/>
      <c r="C6" s="24"/>
      <c r="D6" s="29"/>
      <c r="E6" s="29"/>
      <c r="F6" s="20"/>
      <c r="G6" s="20"/>
      <c r="H6" s="20"/>
      <c r="I6" s="20"/>
      <c r="J6" s="227"/>
      <c r="K6" s="227"/>
      <c r="L6" s="20"/>
      <c r="M6" s="20" t="s">
        <v>316</v>
      </c>
      <c r="N6" s="20">
        <f>AL3</f>
        <v>1</v>
      </c>
      <c r="O6" s="21">
        <f>U6</f>
        <v>58.91</v>
      </c>
      <c r="P6" s="21"/>
      <c r="Q6" s="21">
        <v>4.3600000000000003</v>
      </c>
      <c r="R6" s="21">
        <v>7.26</v>
      </c>
      <c r="S6" s="21">
        <v>45.49</v>
      </c>
      <c r="T6" s="21">
        <v>1.8</v>
      </c>
      <c r="U6" s="21">
        <f t="shared" ref="U6:U8" si="2">SUM(Q6:T6)</f>
        <v>58.91</v>
      </c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1"/>
      <c r="BF6" s="20"/>
      <c r="BG6" s="20"/>
      <c r="BH6" s="20"/>
      <c r="BI6" s="29"/>
      <c r="BJ6" s="29"/>
      <c r="BK6" s="20"/>
      <c r="BL6" s="20"/>
      <c r="BM6" s="20"/>
      <c r="BN6" s="21"/>
      <c r="BO6" s="24"/>
      <c r="BP6" s="20"/>
      <c r="BQ6" s="24"/>
      <c r="BR6" s="197"/>
      <c r="BT6" s="192"/>
    </row>
    <row r="7" spans="1:72" s="22" customFormat="1" ht="183" customHeight="1" x14ac:dyDescent="0.25">
      <c r="A7" s="20"/>
      <c r="B7" s="196"/>
      <c r="C7" s="24"/>
      <c r="D7" s="29"/>
      <c r="E7" s="29"/>
      <c r="F7" s="20"/>
      <c r="G7" s="20"/>
      <c r="H7" s="20"/>
      <c r="I7" s="20"/>
      <c r="J7" s="227"/>
      <c r="K7" s="227"/>
      <c r="L7" s="20"/>
      <c r="M7" s="20" t="s">
        <v>318</v>
      </c>
      <c r="N7" s="20" t="str">
        <f>AT3</f>
        <v>СТП 63 кВА - 1 шт.</v>
      </c>
      <c r="O7" s="21">
        <f>U7</f>
        <v>299.49</v>
      </c>
      <c r="P7" s="21"/>
      <c r="Q7" s="21">
        <v>9.94</v>
      </c>
      <c r="R7" s="21">
        <v>48.4</v>
      </c>
      <c r="S7" s="21">
        <v>236.05</v>
      </c>
      <c r="T7" s="21">
        <v>5.0999999999999996</v>
      </c>
      <c r="U7" s="21">
        <f t="shared" si="2"/>
        <v>299.49</v>
      </c>
      <c r="V7" s="220"/>
      <c r="W7" s="220"/>
      <c r="X7" s="220"/>
      <c r="Y7" s="220"/>
      <c r="Z7" s="220"/>
      <c r="AA7" s="220"/>
      <c r="AB7" s="220"/>
      <c r="AC7" s="220"/>
      <c r="AD7" s="220"/>
      <c r="AE7" s="220"/>
      <c r="AF7" s="220"/>
      <c r="AG7" s="220"/>
      <c r="AH7" s="2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1"/>
      <c r="BF7" s="20"/>
      <c r="BG7" s="20"/>
      <c r="BH7" s="20"/>
      <c r="BI7" s="29"/>
      <c r="BJ7" s="29"/>
      <c r="BK7" s="20"/>
      <c r="BL7" s="20"/>
      <c r="BM7" s="20"/>
      <c r="BN7" s="21"/>
      <c r="BO7" s="24"/>
      <c r="BP7" s="20"/>
      <c r="BQ7" s="24"/>
      <c r="BR7" s="197"/>
      <c r="BT7" s="192"/>
    </row>
    <row r="8" spans="1:72" s="22" customFormat="1" ht="183" customHeight="1" x14ac:dyDescent="0.25">
      <c r="A8" s="20"/>
      <c r="B8" s="196"/>
      <c r="C8" s="24"/>
      <c r="D8" s="29"/>
      <c r="E8" s="29"/>
      <c r="F8" s="20"/>
      <c r="G8" s="20"/>
      <c r="H8" s="20"/>
      <c r="I8" s="20"/>
      <c r="J8" s="228"/>
      <c r="K8" s="228"/>
      <c r="L8" s="20"/>
      <c r="M8" s="20" t="s">
        <v>310</v>
      </c>
      <c r="N8" s="20">
        <f>BD3</f>
        <v>0.2</v>
      </c>
      <c r="O8" s="21">
        <f>N8*1124</f>
        <v>224.8</v>
      </c>
      <c r="P8" s="21"/>
      <c r="Q8" s="21">
        <f>O8*0.11</f>
        <v>24.728000000000002</v>
      </c>
      <c r="R8" s="21">
        <f>O8*0.83</f>
        <v>186.584</v>
      </c>
      <c r="S8" s="21">
        <v>0</v>
      </c>
      <c r="T8" s="21">
        <f>O8*0.06</f>
        <v>13.488</v>
      </c>
      <c r="U8" s="21">
        <f t="shared" si="2"/>
        <v>224.8</v>
      </c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1"/>
      <c r="BF8" s="20"/>
      <c r="BG8" s="20"/>
      <c r="BH8" s="20"/>
      <c r="BI8" s="29"/>
      <c r="BJ8" s="29"/>
      <c r="BK8" s="20"/>
      <c r="BL8" s="20"/>
      <c r="BM8" s="20"/>
      <c r="BN8" s="21"/>
      <c r="BO8" s="24"/>
      <c r="BP8" s="20"/>
      <c r="BQ8" s="24"/>
      <c r="BR8" s="197"/>
      <c r="BT8" s="192"/>
    </row>
    <row r="9" spans="1:72" s="22" customFormat="1" ht="304.5" customHeight="1" x14ac:dyDescent="0.25">
      <c r="A9" s="20" t="s">
        <v>343</v>
      </c>
      <c r="B9" s="196">
        <v>41764158</v>
      </c>
      <c r="C9" s="24">
        <v>43474</v>
      </c>
      <c r="D9" s="29">
        <v>2297.4</v>
      </c>
      <c r="E9" s="29"/>
      <c r="F9" s="20">
        <v>3.5</v>
      </c>
      <c r="G9" s="20" t="s">
        <v>344</v>
      </c>
      <c r="H9" s="20" t="s">
        <v>139</v>
      </c>
      <c r="I9" s="20" t="s">
        <v>345</v>
      </c>
      <c r="J9" s="226" t="s">
        <v>346</v>
      </c>
      <c r="K9" s="226" t="s">
        <v>347</v>
      </c>
      <c r="L9" s="20" t="s">
        <v>348</v>
      </c>
      <c r="M9" s="20"/>
      <c r="N9" s="20"/>
      <c r="O9" s="21">
        <f>SUM(O10:O14)</f>
        <v>1190.9099999999999</v>
      </c>
      <c r="P9" s="21">
        <f t="shared" ref="P9:U9" si="3">SUM(P10:P14)</f>
        <v>0</v>
      </c>
      <c r="Q9" s="21">
        <f t="shared" si="3"/>
        <v>78.388800000000003</v>
      </c>
      <c r="R9" s="21">
        <f t="shared" si="3"/>
        <v>438.0684</v>
      </c>
      <c r="S9" s="21">
        <f t="shared" si="3"/>
        <v>636.41</v>
      </c>
      <c r="T9" s="21">
        <f t="shared" si="3"/>
        <v>38.0428</v>
      </c>
      <c r="U9" s="21">
        <f t="shared" si="3"/>
        <v>1190.9100000000003</v>
      </c>
      <c r="V9" s="20"/>
      <c r="W9" s="20"/>
      <c r="X9" s="20"/>
      <c r="Y9" s="20"/>
      <c r="Z9" s="20"/>
      <c r="AA9" s="20"/>
      <c r="AB9" s="20" t="s">
        <v>352</v>
      </c>
      <c r="AC9" s="21">
        <f>U10</f>
        <v>117.81</v>
      </c>
      <c r="AD9" s="20"/>
      <c r="AE9" s="20"/>
      <c r="AF9" s="20"/>
      <c r="AG9" s="20"/>
      <c r="AH9" s="20">
        <v>0.24</v>
      </c>
      <c r="AI9" s="21">
        <f>U11</f>
        <v>307.20000000000005</v>
      </c>
      <c r="AJ9" s="20"/>
      <c r="AK9" s="20"/>
      <c r="AL9" s="221">
        <v>1</v>
      </c>
      <c r="AM9" s="21">
        <f>U12</f>
        <v>58.91</v>
      </c>
      <c r="AN9" s="20"/>
      <c r="AO9" s="20"/>
      <c r="AP9" s="20"/>
      <c r="AQ9" s="20"/>
      <c r="AR9" s="20"/>
      <c r="AS9" s="20"/>
      <c r="AT9" s="221" t="s">
        <v>349</v>
      </c>
      <c r="AU9" s="21">
        <f>U13</f>
        <v>572.11</v>
      </c>
      <c r="AV9" s="20"/>
      <c r="AW9" s="20"/>
      <c r="AX9" s="20"/>
      <c r="AY9" s="20"/>
      <c r="AZ9" s="20"/>
      <c r="BA9" s="20"/>
      <c r="BB9" s="20"/>
      <c r="BC9" s="20"/>
      <c r="BD9" s="221">
        <v>0.12</v>
      </c>
      <c r="BE9" s="21">
        <f>U14</f>
        <v>134.88</v>
      </c>
      <c r="BF9" s="20"/>
      <c r="BG9" s="21"/>
      <c r="BH9" s="20"/>
      <c r="BI9" s="29"/>
      <c r="BJ9" s="29"/>
      <c r="BK9" s="20"/>
      <c r="BL9" s="20"/>
      <c r="BM9" s="20"/>
      <c r="BN9" s="181">
        <f t="shared" ref="BN9" si="4">W9+Y9+AA9+AC9+AE9+AG9+AI9+AM9+AO9+AQ9+AS9+AU9+AW9+AY9+BA9+BC9+BE9+BG9+BI9+BK9+BM9</f>
        <v>1190.9100000000003</v>
      </c>
      <c r="BO9" s="24">
        <v>43654</v>
      </c>
      <c r="BP9" s="179" t="s">
        <v>350</v>
      </c>
      <c r="BQ9" s="24">
        <v>43474</v>
      </c>
      <c r="BR9" s="197">
        <v>6</v>
      </c>
      <c r="BS9" s="22">
        <f t="shared" ref="BS9" si="5">BR9*30</f>
        <v>180</v>
      </c>
      <c r="BT9" s="192">
        <f t="shared" ref="BT9" si="6">BQ9+BS9</f>
        <v>43654</v>
      </c>
    </row>
    <row r="10" spans="1:72" s="22" customFormat="1" ht="152.44999999999999" customHeight="1" x14ac:dyDescent="0.25">
      <c r="A10" s="20"/>
      <c r="B10" s="196"/>
      <c r="C10" s="24"/>
      <c r="D10" s="29"/>
      <c r="E10" s="29"/>
      <c r="F10" s="20"/>
      <c r="G10" s="20"/>
      <c r="H10" s="20"/>
      <c r="I10" s="20"/>
      <c r="J10" s="227"/>
      <c r="K10" s="227"/>
      <c r="L10" s="20"/>
      <c r="M10" s="20" t="s">
        <v>323</v>
      </c>
      <c r="N10" s="21" t="str">
        <f>AB9</f>
        <v>Шкаф АСКУЭ в комплекте с УСПД (МЭК-104)</v>
      </c>
      <c r="O10" s="23">
        <f>U10</f>
        <v>117.81</v>
      </c>
      <c r="P10" s="23"/>
      <c r="Q10" s="23">
        <v>2.4700000000000002</v>
      </c>
      <c r="R10" s="23">
        <v>5.7</v>
      </c>
      <c r="S10" s="23">
        <v>104.23</v>
      </c>
      <c r="T10" s="23">
        <v>5.41</v>
      </c>
      <c r="U10" s="23">
        <f>SUM(Q10:T10)</f>
        <v>117.81</v>
      </c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1"/>
      <c r="AJ10" s="20"/>
      <c r="AK10" s="20"/>
      <c r="AL10" s="221"/>
      <c r="AM10" s="21"/>
      <c r="AN10" s="20"/>
      <c r="AO10" s="20"/>
      <c r="AP10" s="20"/>
      <c r="AQ10" s="20"/>
      <c r="AR10" s="20"/>
      <c r="AS10" s="20"/>
      <c r="AT10" s="221"/>
      <c r="AU10" s="21"/>
      <c r="AV10" s="20"/>
      <c r="AW10" s="20"/>
      <c r="AX10" s="20"/>
      <c r="AY10" s="20"/>
      <c r="AZ10" s="20"/>
      <c r="BA10" s="20"/>
      <c r="BB10" s="20"/>
      <c r="BC10" s="20"/>
      <c r="BD10" s="221"/>
      <c r="BE10" s="21"/>
      <c r="BF10" s="20"/>
      <c r="BG10" s="21"/>
      <c r="BH10" s="20"/>
      <c r="BI10" s="29"/>
      <c r="BJ10" s="29"/>
      <c r="BK10" s="20"/>
      <c r="BL10" s="20"/>
      <c r="BM10" s="20"/>
      <c r="BN10" s="181"/>
      <c r="BO10" s="24"/>
      <c r="BP10" s="179"/>
      <c r="BQ10" s="24"/>
      <c r="BR10" s="197"/>
      <c r="BT10" s="192"/>
    </row>
    <row r="11" spans="1:72" s="22" customFormat="1" ht="154.15" customHeight="1" x14ac:dyDescent="0.25">
      <c r="A11" s="20"/>
      <c r="B11" s="196"/>
      <c r="C11" s="24"/>
      <c r="D11" s="29"/>
      <c r="E11" s="29"/>
      <c r="F11" s="20"/>
      <c r="G11" s="20"/>
      <c r="H11" s="20"/>
      <c r="I11" s="20"/>
      <c r="J11" s="227"/>
      <c r="K11" s="227"/>
      <c r="L11" s="20"/>
      <c r="M11" s="20" t="s">
        <v>314</v>
      </c>
      <c r="N11" s="20">
        <f>AH9</f>
        <v>0.24</v>
      </c>
      <c r="O11" s="21">
        <f>N11*1280</f>
        <v>307.2</v>
      </c>
      <c r="P11" s="21"/>
      <c r="Q11" s="21">
        <f>O11*0.11</f>
        <v>33.792000000000002</v>
      </c>
      <c r="R11" s="21">
        <f>O11*0.84</f>
        <v>258.048</v>
      </c>
      <c r="S11" s="21">
        <v>0</v>
      </c>
      <c r="T11" s="21">
        <f>O11*0.05</f>
        <v>15.36</v>
      </c>
      <c r="U11" s="21">
        <f>SUM(Q11:T11)</f>
        <v>307.20000000000005</v>
      </c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21"/>
      <c r="AM11" s="20"/>
      <c r="AN11" s="20"/>
      <c r="AO11" s="20"/>
      <c r="AP11" s="20"/>
      <c r="AQ11" s="20"/>
      <c r="AR11" s="20"/>
      <c r="AS11" s="20"/>
      <c r="AT11" s="221"/>
      <c r="AU11" s="20"/>
      <c r="AV11" s="20"/>
      <c r="AW11" s="20"/>
      <c r="AX11" s="20"/>
      <c r="AY11" s="20"/>
      <c r="AZ11" s="20"/>
      <c r="BA11" s="20"/>
      <c r="BB11" s="20"/>
      <c r="BC11" s="20"/>
      <c r="BD11" s="221"/>
      <c r="BE11" s="21"/>
      <c r="BF11" s="20"/>
      <c r="BG11" s="21"/>
      <c r="BH11" s="20"/>
      <c r="BI11" s="29"/>
      <c r="BJ11" s="29"/>
      <c r="BK11" s="20"/>
      <c r="BL11" s="20"/>
      <c r="BM11" s="20"/>
      <c r="BN11" s="181"/>
      <c r="BO11" s="24"/>
      <c r="BP11" s="179"/>
      <c r="BQ11" s="24"/>
      <c r="BR11" s="197"/>
      <c r="BT11" s="192"/>
    </row>
    <row r="12" spans="1:72" s="22" customFormat="1" ht="147.75" customHeight="1" x14ac:dyDescent="0.25">
      <c r="A12" s="20"/>
      <c r="B12" s="196"/>
      <c r="C12" s="24"/>
      <c r="D12" s="29"/>
      <c r="E12" s="29"/>
      <c r="F12" s="20"/>
      <c r="G12" s="20"/>
      <c r="H12" s="20"/>
      <c r="I12" s="20"/>
      <c r="J12" s="227"/>
      <c r="K12" s="227"/>
      <c r="L12" s="20"/>
      <c r="M12" s="20" t="s">
        <v>316</v>
      </c>
      <c r="N12" s="20">
        <f>AL9</f>
        <v>1</v>
      </c>
      <c r="O12" s="21">
        <f>U12</f>
        <v>58.91</v>
      </c>
      <c r="P12" s="21"/>
      <c r="Q12" s="21">
        <f>4.36</f>
        <v>4.3600000000000003</v>
      </c>
      <c r="R12" s="21">
        <f>7.26</f>
        <v>7.26</v>
      </c>
      <c r="S12" s="21">
        <f>45.49</f>
        <v>45.49</v>
      </c>
      <c r="T12" s="21">
        <f>1.8</f>
        <v>1.8</v>
      </c>
      <c r="U12" s="21">
        <f t="shared" ref="U12:U14" si="7">SUM(Q12:T12)</f>
        <v>58.91</v>
      </c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21"/>
      <c r="AM12" s="20"/>
      <c r="AN12" s="20"/>
      <c r="AO12" s="20"/>
      <c r="AP12" s="20"/>
      <c r="AQ12" s="20"/>
      <c r="AR12" s="20"/>
      <c r="AS12" s="20"/>
      <c r="AT12" s="221"/>
      <c r="AU12" s="20"/>
      <c r="AV12" s="20"/>
      <c r="AW12" s="20"/>
      <c r="AX12" s="20"/>
      <c r="AY12" s="20"/>
      <c r="AZ12" s="20"/>
      <c r="BA12" s="20"/>
      <c r="BB12" s="20"/>
      <c r="BC12" s="20"/>
      <c r="BD12" s="221"/>
      <c r="BE12" s="21"/>
      <c r="BF12" s="20"/>
      <c r="BG12" s="21"/>
      <c r="BH12" s="20"/>
      <c r="BI12" s="29"/>
      <c r="BJ12" s="29"/>
      <c r="BK12" s="20"/>
      <c r="BL12" s="20"/>
      <c r="BM12" s="20"/>
      <c r="BN12" s="181"/>
      <c r="BO12" s="24"/>
      <c r="BP12" s="179"/>
      <c r="BQ12" s="24"/>
      <c r="BR12" s="197"/>
      <c r="BT12" s="192"/>
    </row>
    <row r="13" spans="1:72" s="22" customFormat="1" ht="142.15" customHeight="1" x14ac:dyDescent="0.25">
      <c r="A13" s="20"/>
      <c r="B13" s="196"/>
      <c r="C13" s="24"/>
      <c r="D13" s="29"/>
      <c r="E13" s="29"/>
      <c r="F13" s="20"/>
      <c r="G13" s="20"/>
      <c r="H13" s="20"/>
      <c r="I13" s="20"/>
      <c r="J13" s="227"/>
      <c r="K13" s="227"/>
      <c r="L13" s="20"/>
      <c r="M13" s="20" t="s">
        <v>318</v>
      </c>
      <c r="N13" s="20" t="str">
        <f>AT9</f>
        <v>КТП 160 кВА</v>
      </c>
      <c r="O13" s="21">
        <f>U13</f>
        <v>572.11</v>
      </c>
      <c r="P13" s="21"/>
      <c r="Q13" s="21">
        <v>22.93</v>
      </c>
      <c r="R13" s="21">
        <v>55.11</v>
      </c>
      <c r="S13" s="21">
        <v>486.69</v>
      </c>
      <c r="T13" s="21">
        <v>7.38</v>
      </c>
      <c r="U13" s="21">
        <f t="shared" si="7"/>
        <v>572.11</v>
      </c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21"/>
      <c r="AM13" s="20"/>
      <c r="AN13" s="20"/>
      <c r="AO13" s="20"/>
      <c r="AP13" s="20"/>
      <c r="AQ13" s="20"/>
      <c r="AR13" s="20"/>
      <c r="AS13" s="20"/>
      <c r="AT13" s="221"/>
      <c r="AU13" s="20"/>
      <c r="AV13" s="20"/>
      <c r="AW13" s="20"/>
      <c r="AX13" s="20"/>
      <c r="AY13" s="20"/>
      <c r="AZ13" s="20"/>
      <c r="BA13" s="20"/>
      <c r="BB13" s="20"/>
      <c r="BC13" s="20"/>
      <c r="BD13" s="221"/>
      <c r="BE13" s="21"/>
      <c r="BF13" s="20"/>
      <c r="BG13" s="21"/>
      <c r="BH13" s="20"/>
      <c r="BI13" s="29"/>
      <c r="BJ13" s="29"/>
      <c r="BK13" s="20"/>
      <c r="BL13" s="20"/>
      <c r="BM13" s="20"/>
      <c r="BN13" s="181"/>
      <c r="BO13" s="24"/>
      <c r="BP13" s="179"/>
      <c r="BQ13" s="24"/>
      <c r="BR13" s="197"/>
      <c r="BT13" s="192"/>
    </row>
    <row r="14" spans="1:72" s="22" customFormat="1" ht="147" customHeight="1" x14ac:dyDescent="0.25">
      <c r="A14" s="20"/>
      <c r="B14" s="196"/>
      <c r="C14" s="24"/>
      <c r="D14" s="29"/>
      <c r="E14" s="29"/>
      <c r="F14" s="20"/>
      <c r="G14" s="20"/>
      <c r="H14" s="20"/>
      <c r="I14" s="20"/>
      <c r="J14" s="228"/>
      <c r="K14" s="228"/>
      <c r="L14" s="20"/>
      <c r="M14" s="20" t="s">
        <v>310</v>
      </c>
      <c r="N14" s="20">
        <f>BD9</f>
        <v>0.12</v>
      </c>
      <c r="O14" s="21">
        <f>N14*1124</f>
        <v>134.88</v>
      </c>
      <c r="P14" s="21"/>
      <c r="Q14" s="21">
        <f>O14*0.11</f>
        <v>14.8368</v>
      </c>
      <c r="R14" s="21">
        <f>O14*0.83</f>
        <v>111.95039999999999</v>
      </c>
      <c r="S14" s="21">
        <v>0</v>
      </c>
      <c r="T14" s="21">
        <f>O14*0.06</f>
        <v>8.0927999999999987</v>
      </c>
      <c r="U14" s="21">
        <f t="shared" si="7"/>
        <v>134.88</v>
      </c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21"/>
      <c r="AM14" s="20"/>
      <c r="AN14" s="20"/>
      <c r="AO14" s="20"/>
      <c r="AP14" s="20"/>
      <c r="AQ14" s="20"/>
      <c r="AR14" s="20"/>
      <c r="AS14" s="20"/>
      <c r="AT14" s="221"/>
      <c r="AU14" s="20"/>
      <c r="AV14" s="20"/>
      <c r="AW14" s="20"/>
      <c r="AX14" s="20"/>
      <c r="AY14" s="20"/>
      <c r="AZ14" s="20"/>
      <c r="BA14" s="20"/>
      <c r="BB14" s="20"/>
      <c r="BC14" s="20"/>
      <c r="BD14" s="221"/>
      <c r="BE14" s="21"/>
      <c r="BF14" s="20"/>
      <c r="BG14" s="21"/>
      <c r="BH14" s="20"/>
      <c r="BI14" s="29"/>
      <c r="BJ14" s="29"/>
      <c r="BK14" s="20"/>
      <c r="BL14" s="20"/>
      <c r="BM14" s="20"/>
      <c r="BN14" s="181"/>
      <c r="BO14" s="24"/>
      <c r="BP14" s="179"/>
      <c r="BQ14" s="24"/>
      <c r="BR14" s="197"/>
      <c r="BT14" s="192"/>
    </row>
    <row r="15" spans="1:72" s="22" customFormat="1" ht="409.5" customHeight="1" x14ac:dyDescent="0.25">
      <c r="A15" s="20" t="s">
        <v>362</v>
      </c>
      <c r="B15" s="196">
        <v>41765829</v>
      </c>
      <c r="C15" s="24">
        <v>43480</v>
      </c>
      <c r="D15" s="20">
        <v>466.1</v>
      </c>
      <c r="E15" s="20"/>
      <c r="F15" s="20">
        <v>15</v>
      </c>
      <c r="G15" s="20" t="s">
        <v>363</v>
      </c>
      <c r="H15" s="20" t="s">
        <v>138</v>
      </c>
      <c r="I15" s="20" t="s">
        <v>364</v>
      </c>
      <c r="J15" s="226" t="s">
        <v>365</v>
      </c>
      <c r="K15" s="20" t="s">
        <v>366</v>
      </c>
      <c r="L15" s="20"/>
      <c r="M15" s="20"/>
      <c r="N15" s="20"/>
      <c r="O15" s="23">
        <f>SUM(O16:O20)</f>
        <v>414.96000000000004</v>
      </c>
      <c r="P15" s="23">
        <f t="shared" ref="P15:U15" si="8">SUM(P16:P20)</f>
        <v>0</v>
      </c>
      <c r="Q15" s="23">
        <f t="shared" si="8"/>
        <v>18.5426</v>
      </c>
      <c r="R15" s="23">
        <f t="shared" si="8"/>
        <v>81.005799999999994</v>
      </c>
      <c r="S15" s="23">
        <f t="shared" si="8"/>
        <v>301.3</v>
      </c>
      <c r="T15" s="23">
        <f t="shared" si="8"/>
        <v>14.111599999999999</v>
      </c>
      <c r="U15" s="23">
        <f t="shared" si="8"/>
        <v>414.96000000000004</v>
      </c>
      <c r="V15" s="20"/>
      <c r="W15" s="20"/>
      <c r="X15" s="20"/>
      <c r="Y15" s="20"/>
      <c r="Z15" s="20" t="s">
        <v>369</v>
      </c>
      <c r="AA15" s="21">
        <f>U16</f>
        <v>27.510000000000005</v>
      </c>
      <c r="AB15" s="20"/>
      <c r="AC15" s="20"/>
      <c r="AD15" s="20"/>
      <c r="AE15" s="20"/>
      <c r="AF15" s="20"/>
      <c r="AG15" s="20"/>
      <c r="AH15" s="20">
        <v>0.01</v>
      </c>
      <c r="AI15" s="21">
        <f>U17</f>
        <v>12.8</v>
      </c>
      <c r="AJ15" s="21"/>
      <c r="AK15" s="20"/>
      <c r="AL15" s="221">
        <v>1</v>
      </c>
      <c r="AM15" s="21">
        <f>U18</f>
        <v>58.690000000000005</v>
      </c>
      <c r="AN15" s="21"/>
      <c r="AO15" s="20"/>
      <c r="AP15" s="20"/>
      <c r="AQ15" s="20"/>
      <c r="AR15" s="20"/>
      <c r="AS15" s="20"/>
      <c r="AT15" s="221" t="s">
        <v>272</v>
      </c>
      <c r="AU15" s="23">
        <f>U19</f>
        <v>299.10000000000002</v>
      </c>
      <c r="AV15" s="20"/>
      <c r="AW15" s="20"/>
      <c r="AX15" s="20"/>
      <c r="AY15" s="20"/>
      <c r="AZ15" s="20"/>
      <c r="BA15" s="20"/>
      <c r="BB15" s="20"/>
      <c r="BC15" s="20"/>
      <c r="BD15" s="221">
        <v>1.4999999999999999E-2</v>
      </c>
      <c r="BE15" s="23">
        <f>U20</f>
        <v>16.86</v>
      </c>
      <c r="BF15" s="20"/>
      <c r="BG15" s="20"/>
      <c r="BH15" s="20"/>
      <c r="BI15" s="20"/>
      <c r="BJ15" s="20"/>
      <c r="BK15" s="20"/>
      <c r="BL15" s="20"/>
      <c r="BM15" s="20"/>
      <c r="BN15" s="181">
        <f t="shared" ref="BN15" si="9">W15+Y15+AA15+AC15+AE15+AG15+AI15+AM15+AO15+AQ15+AS15+AU15+AW15+AY15+BA15+BC15+BE15+BG15+BI15+BK15+BM15</f>
        <v>414.96000000000004</v>
      </c>
      <c r="BO15" s="24">
        <v>43660</v>
      </c>
      <c r="BP15" s="179"/>
      <c r="BQ15" s="193">
        <v>43480</v>
      </c>
      <c r="BR15" s="219">
        <v>6</v>
      </c>
      <c r="BS15" s="22">
        <f t="shared" ref="BS15" si="10">BR15*30</f>
        <v>180</v>
      </c>
      <c r="BT15" s="192">
        <f t="shared" ref="BT15" si="11">BQ15+BS15</f>
        <v>43660</v>
      </c>
    </row>
    <row r="16" spans="1:72" s="22" customFormat="1" ht="147" customHeight="1" x14ac:dyDescent="0.25">
      <c r="A16" s="20"/>
      <c r="B16" s="196"/>
      <c r="C16" s="24"/>
      <c r="D16" s="20"/>
      <c r="E16" s="20"/>
      <c r="F16" s="20"/>
      <c r="G16" s="20"/>
      <c r="H16" s="20"/>
      <c r="I16" s="20"/>
      <c r="J16" s="227"/>
      <c r="K16" s="20"/>
      <c r="L16" s="20"/>
      <c r="M16" s="20" t="s">
        <v>370</v>
      </c>
      <c r="N16" s="21" t="str">
        <f>Z15</f>
        <v>КВАНТ ST 2000-12-W-230*5(10)-0.5S/1</v>
      </c>
      <c r="O16" s="21">
        <f>U16</f>
        <v>27.510000000000005</v>
      </c>
      <c r="P16" s="21"/>
      <c r="Q16" s="21">
        <v>1.01</v>
      </c>
      <c r="R16" s="21">
        <v>1.07</v>
      </c>
      <c r="S16" s="21">
        <v>19.760000000000002</v>
      </c>
      <c r="T16" s="21">
        <v>5.67</v>
      </c>
      <c r="U16" s="21">
        <f>SUM(Q16:T16)</f>
        <v>27.510000000000005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1"/>
      <c r="AJ16" s="21"/>
      <c r="AK16" s="20"/>
      <c r="AL16" s="221"/>
      <c r="AM16" s="21"/>
      <c r="AN16" s="21"/>
      <c r="AO16" s="20"/>
      <c r="AP16" s="20"/>
      <c r="AQ16" s="20"/>
      <c r="AR16" s="20"/>
      <c r="AS16" s="20"/>
      <c r="AT16" s="221"/>
      <c r="AU16" s="23"/>
      <c r="AV16" s="20"/>
      <c r="AW16" s="20"/>
      <c r="AX16" s="20"/>
      <c r="AY16" s="20"/>
      <c r="AZ16" s="20"/>
      <c r="BA16" s="20"/>
      <c r="BB16" s="20"/>
      <c r="BC16" s="20"/>
      <c r="BD16" s="221"/>
      <c r="BE16" s="23"/>
      <c r="BF16" s="20"/>
      <c r="BG16" s="20"/>
      <c r="BH16" s="20"/>
      <c r="BI16" s="20"/>
      <c r="BJ16" s="20"/>
      <c r="BK16" s="20"/>
      <c r="BL16" s="20"/>
      <c r="BM16" s="20"/>
      <c r="BN16" s="181"/>
      <c r="BO16" s="24"/>
      <c r="BP16" s="179"/>
      <c r="BQ16" s="193"/>
      <c r="BR16" s="219"/>
      <c r="BT16" s="192"/>
    </row>
    <row r="17" spans="1:73" s="22" customFormat="1" ht="149.44999999999999" customHeight="1" x14ac:dyDescent="0.25">
      <c r="A17" s="20"/>
      <c r="B17" s="196"/>
      <c r="C17" s="24"/>
      <c r="D17" s="20"/>
      <c r="E17" s="20"/>
      <c r="F17" s="20"/>
      <c r="G17" s="20"/>
      <c r="H17" s="20"/>
      <c r="I17" s="20"/>
      <c r="J17" s="227"/>
      <c r="K17" s="20"/>
      <c r="L17" s="20"/>
      <c r="M17" s="20" t="s">
        <v>314</v>
      </c>
      <c r="N17" s="20">
        <f>AH15</f>
        <v>0.01</v>
      </c>
      <c r="O17" s="21">
        <f>N17*1280</f>
        <v>12.8</v>
      </c>
      <c r="P17" s="21"/>
      <c r="Q17" s="21">
        <f>O17*0.11</f>
        <v>1.4080000000000001</v>
      </c>
      <c r="R17" s="21">
        <f>O17*0.84</f>
        <v>10.752000000000001</v>
      </c>
      <c r="S17" s="21">
        <v>0</v>
      </c>
      <c r="T17" s="21">
        <f>O17*0.05</f>
        <v>0.64000000000000012</v>
      </c>
      <c r="U17" s="21">
        <f>SUM(Q17:T17)</f>
        <v>12.8</v>
      </c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1"/>
      <c r="AJ17" s="21"/>
      <c r="AK17" s="20"/>
      <c r="AL17" s="221"/>
      <c r="AM17" s="21"/>
      <c r="AN17" s="21"/>
      <c r="AO17" s="20"/>
      <c r="AP17" s="20"/>
      <c r="AQ17" s="20"/>
      <c r="AR17" s="20"/>
      <c r="AS17" s="20"/>
      <c r="AT17" s="221"/>
      <c r="AU17" s="20"/>
      <c r="AV17" s="20"/>
      <c r="AW17" s="20"/>
      <c r="AX17" s="20"/>
      <c r="AY17" s="20"/>
      <c r="AZ17" s="20"/>
      <c r="BA17" s="20"/>
      <c r="BB17" s="20"/>
      <c r="BC17" s="20"/>
      <c r="BD17" s="221"/>
      <c r="BE17" s="20"/>
      <c r="BF17" s="20"/>
      <c r="BG17" s="20"/>
      <c r="BH17" s="20"/>
      <c r="BI17" s="20"/>
      <c r="BJ17" s="20"/>
      <c r="BK17" s="20"/>
      <c r="BL17" s="20"/>
      <c r="BM17" s="20"/>
      <c r="BN17" s="181"/>
      <c r="BO17" s="24"/>
      <c r="BP17" s="179"/>
      <c r="BQ17" s="193"/>
      <c r="BR17" s="219"/>
      <c r="BT17" s="192"/>
    </row>
    <row r="18" spans="1:73" s="22" customFormat="1" ht="149.44999999999999" customHeight="1" x14ac:dyDescent="0.25">
      <c r="A18" s="20"/>
      <c r="B18" s="196"/>
      <c r="C18" s="24"/>
      <c r="D18" s="20"/>
      <c r="E18" s="20"/>
      <c r="F18" s="20"/>
      <c r="G18" s="20"/>
      <c r="H18" s="20"/>
      <c r="I18" s="20"/>
      <c r="J18" s="227"/>
      <c r="K18" s="20"/>
      <c r="L18" s="20"/>
      <c r="M18" s="20" t="s">
        <v>316</v>
      </c>
      <c r="N18" s="20">
        <f>AL15</f>
        <v>1</v>
      </c>
      <c r="O18" s="21">
        <f>U18</f>
        <v>58.690000000000005</v>
      </c>
      <c r="P18" s="21"/>
      <c r="Q18" s="21">
        <v>4.3499999999999996</v>
      </c>
      <c r="R18" s="21">
        <v>7.07</v>
      </c>
      <c r="S18" s="21">
        <v>45.49</v>
      </c>
      <c r="T18" s="21">
        <v>1.78</v>
      </c>
      <c r="U18" s="21">
        <f t="shared" ref="U18:U20" si="12">SUM(Q18:T18)</f>
        <v>58.690000000000005</v>
      </c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1"/>
      <c r="AJ18" s="21"/>
      <c r="AK18" s="20"/>
      <c r="AL18" s="221"/>
      <c r="AM18" s="21"/>
      <c r="AN18" s="21"/>
      <c r="AO18" s="20"/>
      <c r="AP18" s="20"/>
      <c r="AQ18" s="20"/>
      <c r="AR18" s="20"/>
      <c r="AS18" s="20"/>
      <c r="AT18" s="221"/>
      <c r="AU18" s="20"/>
      <c r="AV18" s="20"/>
      <c r="AW18" s="20"/>
      <c r="AX18" s="20"/>
      <c r="AY18" s="20"/>
      <c r="AZ18" s="20"/>
      <c r="BA18" s="20"/>
      <c r="BB18" s="20"/>
      <c r="BC18" s="20"/>
      <c r="BD18" s="221"/>
      <c r="BE18" s="20"/>
      <c r="BF18" s="20"/>
      <c r="BG18" s="20"/>
      <c r="BH18" s="20"/>
      <c r="BI18" s="20"/>
      <c r="BJ18" s="20"/>
      <c r="BK18" s="20"/>
      <c r="BL18" s="20"/>
      <c r="BM18" s="20"/>
      <c r="BN18" s="181"/>
      <c r="BO18" s="24"/>
      <c r="BP18" s="179"/>
      <c r="BQ18" s="193"/>
      <c r="BR18" s="219"/>
      <c r="BT18" s="192"/>
    </row>
    <row r="19" spans="1:73" s="22" customFormat="1" ht="149.44999999999999" customHeight="1" x14ac:dyDescent="0.25">
      <c r="A19" s="20"/>
      <c r="B19" s="196"/>
      <c r="C19" s="24"/>
      <c r="D19" s="20"/>
      <c r="E19" s="20"/>
      <c r="F19" s="20"/>
      <c r="G19" s="20"/>
      <c r="H19" s="20"/>
      <c r="I19" s="20"/>
      <c r="J19" s="227"/>
      <c r="K19" s="20"/>
      <c r="L19" s="20"/>
      <c r="M19" s="20" t="s">
        <v>318</v>
      </c>
      <c r="N19" s="20" t="str">
        <f>AT15</f>
        <v>СТП 63 кВА</v>
      </c>
      <c r="O19" s="21">
        <f>U19</f>
        <v>299.10000000000002</v>
      </c>
      <c r="P19" s="21"/>
      <c r="Q19" s="21">
        <v>9.92</v>
      </c>
      <c r="R19" s="21">
        <v>48.12</v>
      </c>
      <c r="S19" s="21">
        <v>236.05</v>
      </c>
      <c r="T19" s="21">
        <v>5.01</v>
      </c>
      <c r="U19" s="21">
        <f t="shared" si="12"/>
        <v>299.10000000000002</v>
      </c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1"/>
      <c r="AJ19" s="21"/>
      <c r="AK19" s="20"/>
      <c r="AL19" s="221"/>
      <c r="AM19" s="21"/>
      <c r="AN19" s="21"/>
      <c r="AO19" s="20"/>
      <c r="AP19" s="20"/>
      <c r="AQ19" s="20"/>
      <c r="AR19" s="20"/>
      <c r="AS19" s="20"/>
      <c r="AT19" s="221"/>
      <c r="AU19" s="20"/>
      <c r="AV19" s="20"/>
      <c r="AW19" s="20"/>
      <c r="AX19" s="20"/>
      <c r="AY19" s="20"/>
      <c r="AZ19" s="20"/>
      <c r="BA19" s="20"/>
      <c r="BB19" s="20"/>
      <c r="BC19" s="20"/>
      <c r="BD19" s="221"/>
      <c r="BE19" s="20"/>
      <c r="BF19" s="20"/>
      <c r="BG19" s="20"/>
      <c r="BH19" s="20"/>
      <c r="BI19" s="20"/>
      <c r="BJ19" s="20"/>
      <c r="BK19" s="20"/>
      <c r="BL19" s="20"/>
      <c r="BM19" s="20"/>
      <c r="BN19" s="181"/>
      <c r="BO19" s="24"/>
      <c r="BP19" s="179"/>
      <c r="BQ19" s="193"/>
      <c r="BR19" s="219"/>
      <c r="BT19" s="192"/>
    </row>
    <row r="20" spans="1:73" s="22" customFormat="1" ht="149.44999999999999" customHeight="1" x14ac:dyDescent="0.25">
      <c r="A20" s="20"/>
      <c r="B20" s="196"/>
      <c r="C20" s="24"/>
      <c r="D20" s="20"/>
      <c r="E20" s="20"/>
      <c r="F20" s="20"/>
      <c r="G20" s="20"/>
      <c r="H20" s="20"/>
      <c r="I20" s="20"/>
      <c r="J20" s="228"/>
      <c r="K20" s="20"/>
      <c r="L20" s="20"/>
      <c r="M20" s="20" t="s">
        <v>310</v>
      </c>
      <c r="N20" s="20">
        <f>BD15</f>
        <v>1.4999999999999999E-2</v>
      </c>
      <c r="O20" s="21">
        <f>N20*1124</f>
        <v>16.86</v>
      </c>
      <c r="P20" s="21"/>
      <c r="Q20" s="21">
        <f>O20*0.11</f>
        <v>1.8546</v>
      </c>
      <c r="R20" s="21">
        <f>O20*0.83</f>
        <v>13.993799999999998</v>
      </c>
      <c r="S20" s="21">
        <v>0</v>
      </c>
      <c r="T20" s="21">
        <f>O20*0.06</f>
        <v>1.0115999999999998</v>
      </c>
      <c r="U20" s="21">
        <f t="shared" si="12"/>
        <v>16.86</v>
      </c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1"/>
      <c r="AJ20" s="21"/>
      <c r="AK20" s="20"/>
      <c r="AL20" s="221"/>
      <c r="AM20" s="21"/>
      <c r="AN20" s="21"/>
      <c r="AO20" s="20"/>
      <c r="AP20" s="20"/>
      <c r="AQ20" s="20"/>
      <c r="AR20" s="20"/>
      <c r="AS20" s="20"/>
      <c r="AT20" s="221"/>
      <c r="AU20" s="20"/>
      <c r="AV20" s="20"/>
      <c r="AW20" s="20"/>
      <c r="AX20" s="20"/>
      <c r="AY20" s="20"/>
      <c r="AZ20" s="20"/>
      <c r="BA20" s="20"/>
      <c r="BB20" s="20"/>
      <c r="BC20" s="20"/>
      <c r="BD20" s="221"/>
      <c r="BE20" s="20"/>
      <c r="BF20" s="20"/>
      <c r="BG20" s="20"/>
      <c r="BH20" s="20"/>
      <c r="BI20" s="20"/>
      <c r="BJ20" s="20"/>
      <c r="BK20" s="20"/>
      <c r="BL20" s="20"/>
      <c r="BM20" s="20"/>
      <c r="BN20" s="181"/>
      <c r="BO20" s="24"/>
      <c r="BP20" s="179"/>
      <c r="BQ20" s="193"/>
      <c r="BR20" s="219"/>
      <c r="BT20" s="192"/>
    </row>
    <row r="21" spans="1:73" s="204" customFormat="1" ht="244.5" customHeight="1" x14ac:dyDescent="0.25">
      <c r="A21" s="230" t="s">
        <v>39</v>
      </c>
      <c r="B21" s="231"/>
      <c r="C21" s="231"/>
      <c r="D21" s="231"/>
      <c r="E21" s="231"/>
      <c r="F21" s="231"/>
      <c r="G21" s="231"/>
      <c r="H21" s="231"/>
      <c r="I21" s="231"/>
      <c r="J21" s="231"/>
      <c r="K21" s="232"/>
      <c r="L21" s="206"/>
      <c r="M21" s="207"/>
      <c r="N21" s="207"/>
      <c r="O21" s="208">
        <f>O3+O9+O15</f>
        <v>3581.1499999999996</v>
      </c>
      <c r="P21" s="208">
        <f t="shared" ref="P21:AC21" si="13">P3+P9+P15</f>
        <v>0</v>
      </c>
      <c r="Q21" s="208">
        <f t="shared" si="13"/>
        <v>279.12940000000003</v>
      </c>
      <c r="R21" s="208">
        <f t="shared" si="13"/>
        <v>1842.2182000000003</v>
      </c>
      <c r="S21" s="208">
        <f t="shared" si="13"/>
        <v>1317.85</v>
      </c>
      <c r="T21" s="208">
        <f t="shared" si="13"/>
        <v>141.95239999999998</v>
      </c>
      <c r="U21" s="208">
        <f t="shared" si="13"/>
        <v>3581.1500000000005</v>
      </c>
      <c r="V21" s="208">
        <f t="shared" si="13"/>
        <v>0</v>
      </c>
      <c r="W21" s="208">
        <f t="shared" si="13"/>
        <v>0</v>
      </c>
      <c r="X21" s="208">
        <f t="shared" si="13"/>
        <v>0</v>
      </c>
      <c r="Y21" s="208">
        <f t="shared" si="13"/>
        <v>0</v>
      </c>
      <c r="Z21" s="208"/>
      <c r="AA21" s="208">
        <f t="shared" si="13"/>
        <v>27.510000000000005</v>
      </c>
      <c r="AB21" s="208"/>
      <c r="AC21" s="208">
        <f t="shared" si="13"/>
        <v>229.89</v>
      </c>
      <c r="AD21" s="208">
        <f>AD3+AD9</f>
        <v>0</v>
      </c>
      <c r="AE21" s="208">
        <f>AE3+AE9</f>
        <v>0</v>
      </c>
      <c r="AF21" s="208">
        <f>AF3+AF9</f>
        <v>0</v>
      </c>
      <c r="AG21" s="208">
        <f>AG3+AG9</f>
        <v>0</v>
      </c>
      <c r="AH21" s="208">
        <f>AH3+AH9+AH15</f>
        <v>1.25</v>
      </c>
      <c r="AI21" s="208">
        <f t="shared" ref="AI21:AM21" si="14">AI3+AI9+AI15</f>
        <v>1600</v>
      </c>
      <c r="AJ21" s="208">
        <f t="shared" si="14"/>
        <v>0</v>
      </c>
      <c r="AK21" s="208">
        <f t="shared" si="14"/>
        <v>0</v>
      </c>
      <c r="AL21" s="208">
        <f t="shared" si="14"/>
        <v>3</v>
      </c>
      <c r="AM21" s="208">
        <f t="shared" si="14"/>
        <v>176.51</v>
      </c>
      <c r="AN21" s="208">
        <f t="shared" ref="AN21:AS21" si="15">AN3+AN9</f>
        <v>0</v>
      </c>
      <c r="AO21" s="208">
        <f t="shared" si="15"/>
        <v>0</v>
      </c>
      <c r="AP21" s="208">
        <f t="shared" si="15"/>
        <v>0</v>
      </c>
      <c r="AQ21" s="208">
        <f t="shared" si="15"/>
        <v>0</v>
      </c>
      <c r="AR21" s="208">
        <f t="shared" si="15"/>
        <v>0</v>
      </c>
      <c r="AS21" s="208">
        <f t="shared" si="15"/>
        <v>0</v>
      </c>
      <c r="AT21" s="208" t="s">
        <v>367</v>
      </c>
      <c r="AU21" s="208">
        <f>AU3+AU9+AU15</f>
        <v>1170.7</v>
      </c>
      <c r="AV21" s="208">
        <f t="shared" ref="AV21:BN21" si="16">AV3+AV9+AV15</f>
        <v>0</v>
      </c>
      <c r="AW21" s="208">
        <f t="shared" si="16"/>
        <v>0</v>
      </c>
      <c r="AX21" s="208">
        <f t="shared" si="16"/>
        <v>0</v>
      </c>
      <c r="AY21" s="208">
        <f t="shared" si="16"/>
        <v>0</v>
      </c>
      <c r="AZ21" s="208">
        <f t="shared" si="16"/>
        <v>0</v>
      </c>
      <c r="BA21" s="208">
        <f t="shared" si="16"/>
        <v>0</v>
      </c>
      <c r="BB21" s="208">
        <f t="shared" si="16"/>
        <v>0</v>
      </c>
      <c r="BC21" s="208">
        <f t="shared" si="16"/>
        <v>0</v>
      </c>
      <c r="BD21" s="208">
        <f t="shared" si="16"/>
        <v>0.33500000000000002</v>
      </c>
      <c r="BE21" s="208">
        <f t="shared" si="16"/>
        <v>376.54</v>
      </c>
      <c r="BF21" s="208">
        <f t="shared" si="16"/>
        <v>0</v>
      </c>
      <c r="BG21" s="208">
        <f t="shared" si="16"/>
        <v>0</v>
      </c>
      <c r="BH21" s="208">
        <f t="shared" si="16"/>
        <v>0</v>
      </c>
      <c r="BI21" s="208">
        <f t="shared" si="16"/>
        <v>0</v>
      </c>
      <c r="BJ21" s="208">
        <f t="shared" si="16"/>
        <v>0</v>
      </c>
      <c r="BK21" s="208">
        <f t="shared" si="16"/>
        <v>0</v>
      </c>
      <c r="BL21" s="208">
        <f t="shared" si="16"/>
        <v>0</v>
      </c>
      <c r="BM21" s="208">
        <f t="shared" si="16"/>
        <v>0</v>
      </c>
      <c r="BN21" s="208">
        <f t="shared" si="16"/>
        <v>3581.1500000000005</v>
      </c>
      <c r="BO21" s="208"/>
      <c r="BP21" s="207"/>
      <c r="BQ21" s="202"/>
      <c r="BR21" s="203"/>
      <c r="BT21" s="205"/>
    </row>
    <row r="22" spans="1:73" s="22" customFormat="1" ht="202.5" customHeight="1" x14ac:dyDescent="0.25">
      <c r="A22" s="214"/>
      <c r="B22" s="215"/>
      <c r="C22" s="216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7"/>
      <c r="P22" s="217"/>
      <c r="Q22" s="217"/>
      <c r="R22" s="217"/>
      <c r="S22" s="217"/>
      <c r="T22" s="217"/>
      <c r="U22" s="217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  <c r="BI22" s="214"/>
      <c r="BJ22" s="214"/>
      <c r="BK22" s="214"/>
      <c r="BL22" s="214"/>
      <c r="BM22" s="214"/>
      <c r="BN22" s="218"/>
      <c r="BO22" s="216"/>
      <c r="BP22" s="214"/>
      <c r="BQ22" s="198"/>
      <c r="BR22" s="197"/>
      <c r="BT22" s="192"/>
    </row>
    <row r="23" spans="1:73" s="22" customFormat="1" ht="202.5" customHeight="1" x14ac:dyDescent="0.25">
      <c r="A23" s="201" t="s">
        <v>353</v>
      </c>
      <c r="B23" s="212"/>
      <c r="C23" s="26"/>
      <c r="D23" s="213"/>
      <c r="E23" s="213"/>
      <c r="F23" s="180"/>
      <c r="G23" s="212"/>
      <c r="H23" s="212"/>
      <c r="I23" s="201" t="s">
        <v>357</v>
      </c>
      <c r="J23" s="212"/>
      <c r="L23" s="201" t="s">
        <v>358</v>
      </c>
      <c r="M23" s="180"/>
      <c r="N23" s="180"/>
      <c r="O23" s="180"/>
      <c r="P23" s="180"/>
      <c r="Q23" s="200"/>
      <c r="R23" s="200"/>
      <c r="S23" s="200"/>
      <c r="T23" s="200"/>
      <c r="U23" s="200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180"/>
      <c r="AI23" s="200"/>
      <c r="AJ23" s="36"/>
      <c r="AK23" s="36"/>
      <c r="AL23" s="180"/>
      <c r="AM23" s="200"/>
      <c r="AN23" s="36"/>
      <c r="AO23" s="36"/>
      <c r="AP23" s="36"/>
      <c r="AQ23" s="36"/>
      <c r="AR23" s="36"/>
      <c r="AS23" s="36"/>
      <c r="AT23" s="180"/>
      <c r="AU23" s="200"/>
      <c r="AV23" s="36"/>
      <c r="AW23" s="36"/>
      <c r="AX23" s="36"/>
      <c r="AY23" s="36"/>
      <c r="AZ23" s="36"/>
      <c r="BA23" s="36"/>
      <c r="BB23" s="36"/>
      <c r="BC23" s="36"/>
      <c r="BD23" s="180"/>
      <c r="BE23" s="200"/>
      <c r="BF23" s="180"/>
      <c r="BG23" s="36"/>
      <c r="BH23" s="180"/>
      <c r="BI23" s="40"/>
      <c r="BJ23" s="40"/>
      <c r="BK23" s="36"/>
      <c r="BL23" s="36"/>
      <c r="BM23" s="36"/>
      <c r="BN23" s="36"/>
      <c r="BO23" s="26"/>
      <c r="BP23" s="36"/>
      <c r="BQ23" s="198"/>
      <c r="BR23" s="197"/>
      <c r="BT23" s="192"/>
      <c r="BU23" s="25"/>
    </row>
    <row r="24" spans="1:73" s="22" customFormat="1" ht="202.5" customHeight="1" x14ac:dyDescent="0.25">
      <c r="A24" s="201" t="s">
        <v>354</v>
      </c>
      <c r="B24" s="30"/>
      <c r="C24" s="26"/>
      <c r="D24" s="180"/>
      <c r="E24" s="180"/>
      <c r="F24" s="180"/>
      <c r="G24" s="180"/>
      <c r="H24" s="180"/>
      <c r="I24" s="201" t="s">
        <v>357</v>
      </c>
      <c r="J24" s="180"/>
      <c r="L24" s="201" t="s">
        <v>359</v>
      </c>
      <c r="M24" s="180"/>
      <c r="N24" s="180"/>
      <c r="O24" s="40"/>
      <c r="P24" s="40"/>
      <c r="Q24" s="40"/>
      <c r="R24" s="40"/>
      <c r="S24" s="40"/>
      <c r="T24" s="40"/>
      <c r="U24" s="40"/>
      <c r="V24" s="180"/>
      <c r="W24" s="180"/>
      <c r="X24" s="180"/>
      <c r="Y24" s="180"/>
      <c r="Z24" s="180"/>
      <c r="AA24" s="180"/>
      <c r="AB24" s="180"/>
      <c r="AC24" s="180"/>
      <c r="AD24" s="180"/>
      <c r="AE24" s="180"/>
      <c r="AF24" s="180"/>
      <c r="AG24" s="180"/>
      <c r="AH24" s="180"/>
      <c r="AI24" s="36"/>
      <c r="AJ24" s="36"/>
      <c r="AK24" s="180"/>
      <c r="AL24" s="180"/>
      <c r="AM24" s="36"/>
      <c r="AN24" s="36"/>
      <c r="AO24" s="180"/>
      <c r="AP24" s="180"/>
      <c r="AQ24" s="180"/>
      <c r="AR24" s="180"/>
      <c r="AS24" s="180"/>
      <c r="AT24" s="180"/>
      <c r="AU24" s="180"/>
      <c r="AV24" s="180"/>
      <c r="AW24" s="180"/>
      <c r="AX24" s="180"/>
      <c r="AY24" s="180"/>
      <c r="AZ24" s="180"/>
      <c r="BA24" s="180"/>
      <c r="BB24" s="180"/>
      <c r="BC24" s="180"/>
      <c r="BD24" s="180"/>
      <c r="BE24" s="180"/>
      <c r="BF24" s="180"/>
      <c r="BG24" s="180"/>
      <c r="BH24" s="180"/>
      <c r="BI24" s="180"/>
      <c r="BJ24" s="180"/>
      <c r="BK24" s="180"/>
      <c r="BL24" s="180"/>
      <c r="BM24" s="180"/>
      <c r="BN24" s="36"/>
      <c r="BO24" s="26"/>
      <c r="BP24" s="180"/>
      <c r="BQ24" s="198"/>
      <c r="BR24" s="197"/>
      <c r="BT24" s="192"/>
    </row>
    <row r="25" spans="1:73" s="22" customFormat="1" ht="202.5" customHeight="1" x14ac:dyDescent="0.25">
      <c r="A25" s="201" t="s">
        <v>355</v>
      </c>
      <c r="B25" s="30"/>
      <c r="C25" s="26"/>
      <c r="D25" s="180"/>
      <c r="E25" s="180"/>
      <c r="F25" s="180"/>
      <c r="G25" s="180"/>
      <c r="H25" s="180"/>
      <c r="I25" s="201" t="s">
        <v>357</v>
      </c>
      <c r="J25" s="180"/>
      <c r="L25" s="201" t="s">
        <v>360</v>
      </c>
      <c r="M25" s="180"/>
      <c r="N25" s="180"/>
      <c r="O25" s="180"/>
      <c r="P25" s="180"/>
      <c r="Q25" s="200"/>
      <c r="R25" s="200"/>
      <c r="S25" s="200"/>
      <c r="T25" s="200"/>
      <c r="U25" s="200"/>
      <c r="V25" s="180"/>
      <c r="W25" s="180"/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180"/>
      <c r="AI25" s="180"/>
      <c r="AJ25" s="180"/>
      <c r="AK25" s="180"/>
      <c r="AL25" s="180"/>
      <c r="AM25" s="180"/>
      <c r="AN25" s="180"/>
      <c r="AO25" s="180"/>
      <c r="AP25" s="180"/>
      <c r="AQ25" s="180"/>
      <c r="AR25" s="180"/>
      <c r="AS25" s="180"/>
      <c r="AT25" s="180"/>
      <c r="AU25" s="180"/>
      <c r="AV25" s="180"/>
      <c r="AW25" s="180"/>
      <c r="AX25" s="180"/>
      <c r="AY25" s="180"/>
      <c r="AZ25" s="180"/>
      <c r="BA25" s="180"/>
      <c r="BB25" s="180"/>
      <c r="BC25" s="180"/>
      <c r="BD25" s="180"/>
      <c r="BE25" s="200"/>
      <c r="BF25" s="180"/>
      <c r="BG25" s="180"/>
      <c r="BH25" s="180"/>
      <c r="BI25" s="180"/>
      <c r="BJ25" s="180"/>
      <c r="BK25" s="180"/>
      <c r="BL25" s="180"/>
      <c r="BM25" s="180"/>
      <c r="BN25" s="36"/>
      <c r="BO25" s="26"/>
      <c r="BP25" s="180"/>
      <c r="BQ25" s="198"/>
      <c r="BR25" s="197"/>
      <c r="BT25" s="192"/>
    </row>
    <row r="26" spans="1:73" s="22" customFormat="1" ht="202.5" customHeight="1" x14ac:dyDescent="0.25">
      <c r="A26" s="201" t="s">
        <v>356</v>
      </c>
      <c r="B26" s="212"/>
      <c r="C26" s="26"/>
      <c r="D26" s="213"/>
      <c r="E26" s="213"/>
      <c r="F26" s="180"/>
      <c r="G26" s="212"/>
      <c r="H26" s="212"/>
      <c r="I26" s="201" t="s">
        <v>357</v>
      </c>
      <c r="J26" s="212"/>
      <c r="L26" s="201" t="s">
        <v>361</v>
      </c>
      <c r="M26" s="180"/>
      <c r="N26" s="180"/>
      <c r="O26" s="180"/>
      <c r="P26" s="180"/>
      <c r="Q26" s="200"/>
      <c r="R26" s="200"/>
      <c r="S26" s="200"/>
      <c r="T26" s="200"/>
      <c r="U26" s="200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180"/>
      <c r="BE26" s="36"/>
      <c r="BF26" s="180"/>
      <c r="BG26" s="36"/>
      <c r="BH26" s="180"/>
      <c r="BI26" s="40"/>
      <c r="BJ26" s="40"/>
      <c r="BK26" s="36"/>
      <c r="BL26" s="36"/>
      <c r="BM26" s="36"/>
      <c r="BN26" s="36"/>
      <c r="BO26" s="26"/>
      <c r="BP26" s="36"/>
      <c r="BQ26" s="198"/>
      <c r="BR26" s="196"/>
      <c r="BT26" s="192"/>
      <c r="BU26" s="25"/>
    </row>
    <row r="27" spans="1:73" s="22" customFormat="1" ht="250.5" customHeight="1" x14ac:dyDescent="0.25">
      <c r="A27" s="209"/>
      <c r="B27" s="210"/>
      <c r="C27" s="199"/>
      <c r="D27" s="211"/>
      <c r="E27" s="211"/>
      <c r="F27" s="221"/>
      <c r="G27" s="210"/>
      <c r="H27" s="210"/>
      <c r="I27" s="210"/>
      <c r="J27" s="210"/>
      <c r="K27" s="210"/>
      <c r="L27" s="221"/>
      <c r="M27" s="221"/>
      <c r="N27" s="221"/>
      <c r="O27" s="181"/>
      <c r="P27" s="181"/>
      <c r="Q27" s="181"/>
      <c r="R27" s="181"/>
      <c r="S27" s="181"/>
      <c r="T27" s="181"/>
      <c r="U27" s="181"/>
      <c r="V27" s="181"/>
      <c r="W27" s="181"/>
      <c r="X27" s="181"/>
      <c r="Y27" s="181"/>
      <c r="Z27" s="181"/>
      <c r="AA27" s="181"/>
      <c r="AB27" s="181"/>
      <c r="AC27" s="181"/>
      <c r="AD27" s="181"/>
      <c r="AE27" s="181"/>
      <c r="AF27" s="181"/>
      <c r="AG27" s="181"/>
      <c r="AH27" s="181"/>
      <c r="AI27" s="181"/>
      <c r="AJ27" s="181"/>
      <c r="AK27" s="181"/>
      <c r="AL27" s="181"/>
      <c r="AM27" s="181"/>
      <c r="AN27" s="181"/>
      <c r="AO27" s="181"/>
      <c r="AP27" s="181"/>
      <c r="AQ27" s="181"/>
      <c r="AR27" s="181"/>
      <c r="AS27" s="181"/>
      <c r="AT27" s="181"/>
      <c r="AU27" s="181"/>
      <c r="AV27" s="181"/>
      <c r="AW27" s="181"/>
      <c r="AX27" s="181"/>
      <c r="AY27" s="181"/>
      <c r="AZ27" s="181"/>
      <c r="BA27" s="181"/>
      <c r="BB27" s="221"/>
      <c r="BC27" s="191"/>
      <c r="BD27" s="221"/>
      <c r="BE27" s="191"/>
      <c r="BF27" s="191"/>
      <c r="BG27" s="181"/>
      <c r="BH27" s="221"/>
      <c r="BI27" s="182"/>
      <c r="BJ27" s="182"/>
      <c r="BK27" s="181"/>
      <c r="BL27" s="181"/>
      <c r="BM27" s="181"/>
      <c r="BN27" s="181"/>
      <c r="BO27" s="199"/>
      <c r="BP27" s="181"/>
      <c r="BQ27" s="193"/>
      <c r="BR27" s="196"/>
      <c r="BT27" s="192"/>
      <c r="BU27" s="25"/>
    </row>
    <row r="28" spans="1:73" s="22" customFormat="1" ht="213.7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3"/>
      <c r="AJ28" s="23"/>
      <c r="AK28" s="21"/>
      <c r="AL28" s="221"/>
      <c r="AM28" s="23"/>
      <c r="AN28" s="23"/>
      <c r="AO28" s="21"/>
      <c r="AP28" s="21"/>
      <c r="AQ28" s="21"/>
      <c r="AR28" s="21"/>
      <c r="AS28" s="21"/>
      <c r="AT28" s="221"/>
      <c r="AU28" s="23"/>
      <c r="AV28" s="21"/>
      <c r="AW28" s="21"/>
      <c r="AX28" s="21"/>
      <c r="AY28" s="21"/>
      <c r="AZ28" s="21"/>
      <c r="BA28" s="21"/>
      <c r="BB28" s="21"/>
      <c r="BC28" s="21"/>
      <c r="BD28" s="221"/>
      <c r="BE28" s="182"/>
      <c r="BF28" s="23"/>
      <c r="BG28" s="21"/>
      <c r="BH28" s="20"/>
      <c r="BI28" s="23"/>
      <c r="BJ28" s="23"/>
      <c r="BK28" s="21"/>
      <c r="BL28" s="21"/>
      <c r="BM28" s="21"/>
      <c r="BN28" s="181"/>
      <c r="BO28" s="24"/>
      <c r="BP28" s="21"/>
      <c r="BQ28" s="193"/>
      <c r="BR28" s="196"/>
      <c r="BT28" s="192"/>
      <c r="BU28" s="25"/>
    </row>
    <row r="29" spans="1:73" s="22" customFormat="1" ht="234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3"/>
      <c r="P29" s="20"/>
      <c r="Q29" s="23"/>
      <c r="R29" s="23"/>
      <c r="S29" s="23"/>
      <c r="T29" s="23"/>
      <c r="U29" s="23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3"/>
      <c r="AJ29" s="23"/>
      <c r="AK29" s="21"/>
      <c r="AL29" s="221"/>
      <c r="AM29" s="23"/>
      <c r="AN29" s="23"/>
      <c r="AO29" s="21"/>
      <c r="AP29" s="21"/>
      <c r="AQ29" s="21"/>
      <c r="AR29" s="21"/>
      <c r="AS29" s="21"/>
      <c r="AT29" s="221"/>
      <c r="AU29" s="23"/>
      <c r="AV29" s="21"/>
      <c r="AW29" s="21"/>
      <c r="AX29" s="21"/>
      <c r="AY29" s="21"/>
      <c r="AZ29" s="21"/>
      <c r="BA29" s="21"/>
      <c r="BB29" s="21"/>
      <c r="BC29" s="21"/>
      <c r="BD29" s="221"/>
      <c r="BE29" s="182"/>
      <c r="BF29" s="23"/>
      <c r="BG29" s="21"/>
      <c r="BH29" s="20"/>
      <c r="BI29" s="23"/>
      <c r="BJ29" s="23"/>
      <c r="BK29" s="21"/>
      <c r="BL29" s="21"/>
      <c r="BM29" s="21"/>
      <c r="BN29" s="181"/>
      <c r="BO29" s="24"/>
      <c r="BP29" s="21"/>
      <c r="BQ29" s="193"/>
      <c r="BR29" s="196"/>
      <c r="BT29" s="192"/>
      <c r="BU29" s="25"/>
    </row>
    <row r="30" spans="1:73" s="22" customFormat="1" ht="409.6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21"/>
      <c r="M30" s="221"/>
      <c r="N30" s="221"/>
      <c r="O30" s="181"/>
      <c r="P30" s="181"/>
      <c r="Q30" s="181"/>
      <c r="R30" s="181"/>
      <c r="S30" s="181"/>
      <c r="T30" s="181"/>
      <c r="U30" s="18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1"/>
      <c r="AM30" s="21"/>
      <c r="AN30" s="21"/>
      <c r="AO30" s="21"/>
      <c r="AP30" s="21"/>
      <c r="AQ30" s="21"/>
      <c r="AR30" s="21"/>
      <c r="AS30" s="21"/>
      <c r="AT30" s="181"/>
      <c r="AU30" s="21"/>
      <c r="AV30" s="21"/>
      <c r="AW30" s="21"/>
      <c r="AX30" s="21"/>
      <c r="AY30" s="21"/>
      <c r="AZ30" s="21"/>
      <c r="BA30" s="21"/>
      <c r="BB30" s="20"/>
      <c r="BC30" s="29"/>
      <c r="BD30" s="221"/>
      <c r="BE30" s="29"/>
      <c r="BF30" s="29"/>
      <c r="BG30" s="21"/>
      <c r="BH30" s="20"/>
      <c r="BI30" s="23"/>
      <c r="BJ30" s="23"/>
      <c r="BK30" s="21"/>
      <c r="BL30" s="21"/>
      <c r="BM30" s="21"/>
      <c r="BN30" s="181"/>
      <c r="BO30" s="24"/>
      <c r="BP30" s="21"/>
      <c r="BQ30" s="193"/>
      <c r="BR30" s="196"/>
      <c r="BT30" s="192"/>
      <c r="BU30" s="25"/>
    </row>
    <row r="31" spans="1:73" s="22" customFormat="1" ht="409.6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9"/>
      <c r="P31" s="29"/>
      <c r="Q31" s="29"/>
      <c r="R31" s="29"/>
      <c r="S31" s="29"/>
      <c r="T31" s="29"/>
      <c r="U31" s="29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181"/>
      <c r="AU31" s="21"/>
      <c r="AV31" s="21"/>
      <c r="AW31" s="21"/>
      <c r="AX31" s="21"/>
      <c r="AY31" s="21"/>
      <c r="AZ31" s="21"/>
      <c r="BA31" s="21"/>
      <c r="BB31" s="20"/>
      <c r="BC31" s="29"/>
      <c r="BD31" s="221"/>
      <c r="BE31" s="29"/>
      <c r="BF31" s="29"/>
      <c r="BG31" s="21"/>
      <c r="BH31" s="20"/>
      <c r="BI31" s="23"/>
      <c r="BJ31" s="23"/>
      <c r="BK31" s="21"/>
      <c r="BL31" s="21"/>
      <c r="BM31" s="21"/>
      <c r="BN31" s="181"/>
      <c r="BO31" s="24"/>
      <c r="BP31" s="21"/>
      <c r="BQ31" s="193"/>
      <c r="BR31" s="196"/>
      <c r="BT31" s="192"/>
      <c r="BU31" s="25"/>
    </row>
    <row r="32" spans="1:73" s="22" customFormat="1" ht="242.2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3"/>
      <c r="AJ32" s="23"/>
      <c r="AK32" s="21"/>
      <c r="AL32" s="221"/>
      <c r="AM32" s="23"/>
      <c r="AN32" s="23"/>
      <c r="AO32" s="21"/>
      <c r="AP32" s="21"/>
      <c r="AQ32" s="21"/>
      <c r="AR32" s="21"/>
      <c r="AS32" s="21"/>
      <c r="AT32" s="221"/>
      <c r="AU32" s="23"/>
      <c r="AV32" s="21"/>
      <c r="AW32" s="21"/>
      <c r="AX32" s="21"/>
      <c r="AY32" s="21"/>
      <c r="AZ32" s="21"/>
      <c r="BA32" s="21"/>
      <c r="BB32" s="21"/>
      <c r="BC32" s="21"/>
      <c r="BD32" s="221"/>
      <c r="BE32" s="182"/>
      <c r="BF32" s="23"/>
      <c r="BG32" s="21"/>
      <c r="BH32" s="20"/>
      <c r="BI32" s="23"/>
      <c r="BJ32" s="20"/>
      <c r="BK32" s="21"/>
      <c r="BL32" s="21"/>
      <c r="BM32" s="21"/>
      <c r="BN32" s="181"/>
      <c r="BO32" s="24"/>
      <c r="BP32" s="21"/>
      <c r="BQ32" s="193"/>
      <c r="BR32" s="196"/>
      <c r="BT32" s="192"/>
      <c r="BU32" s="25"/>
    </row>
    <row r="33" spans="1:73" s="22" customFormat="1" ht="207.7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9"/>
      <c r="P33" s="29"/>
      <c r="Q33" s="29"/>
      <c r="R33" s="29"/>
      <c r="S33" s="29"/>
      <c r="T33" s="29"/>
      <c r="U33" s="29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1"/>
      <c r="AM33" s="21"/>
      <c r="AN33" s="21"/>
      <c r="AO33" s="21"/>
      <c r="AP33" s="21"/>
      <c r="AQ33" s="21"/>
      <c r="AR33" s="21"/>
      <c r="AS33" s="21"/>
      <c r="AT33" s="181"/>
      <c r="AU33" s="21"/>
      <c r="AV33" s="21"/>
      <c r="AW33" s="21"/>
      <c r="AX33" s="21"/>
      <c r="AY33" s="21"/>
      <c r="AZ33" s="21"/>
      <c r="BA33" s="21"/>
      <c r="BB33" s="20"/>
      <c r="BC33" s="29"/>
      <c r="BD33" s="221"/>
      <c r="BE33" s="29"/>
      <c r="BF33" s="29"/>
      <c r="BG33" s="21"/>
      <c r="BH33" s="20"/>
      <c r="BI33" s="23"/>
      <c r="BJ33" s="23"/>
      <c r="BK33" s="21"/>
      <c r="BL33" s="21"/>
      <c r="BM33" s="21"/>
      <c r="BN33" s="181"/>
      <c r="BO33" s="24"/>
      <c r="BP33" s="21"/>
      <c r="BQ33" s="193"/>
      <c r="BR33" s="196"/>
      <c r="BT33" s="192"/>
      <c r="BU33" s="25"/>
    </row>
    <row r="34" spans="1:73" s="22" customFormat="1" ht="222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9"/>
      <c r="O34" s="29"/>
      <c r="P34" s="29"/>
      <c r="Q34" s="29"/>
      <c r="R34" s="29"/>
      <c r="S34" s="29"/>
      <c r="T34" s="29"/>
      <c r="U34" s="29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1"/>
      <c r="AM34" s="21"/>
      <c r="AN34" s="21"/>
      <c r="AO34" s="21"/>
      <c r="AP34" s="21"/>
      <c r="AQ34" s="21"/>
      <c r="AR34" s="21"/>
      <c r="AS34" s="21"/>
      <c r="AT34" s="181"/>
      <c r="AU34" s="21"/>
      <c r="AV34" s="21"/>
      <c r="AW34" s="21"/>
      <c r="AX34" s="21"/>
      <c r="AY34" s="21"/>
      <c r="AZ34" s="21"/>
      <c r="BA34" s="21"/>
      <c r="BB34" s="20"/>
      <c r="BC34" s="29"/>
      <c r="BD34" s="221"/>
      <c r="BE34" s="29"/>
      <c r="BF34" s="29"/>
      <c r="BG34" s="21"/>
      <c r="BH34" s="20"/>
      <c r="BI34" s="23"/>
      <c r="BJ34" s="23"/>
      <c r="BK34" s="21"/>
      <c r="BL34" s="21"/>
      <c r="BM34" s="21"/>
      <c r="BN34" s="181"/>
      <c r="BO34" s="24"/>
      <c r="BP34" s="21"/>
      <c r="BQ34" s="193"/>
      <c r="BR34" s="196"/>
      <c r="BT34" s="192"/>
      <c r="BU34" s="25"/>
    </row>
    <row r="35" spans="1:73" s="22" customFormat="1" ht="232.5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9"/>
      <c r="P35" s="29"/>
      <c r="Q35" s="29"/>
      <c r="R35" s="29"/>
      <c r="S35" s="29"/>
      <c r="T35" s="29"/>
      <c r="U35" s="29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181"/>
      <c r="AU35" s="21"/>
      <c r="AV35" s="21"/>
      <c r="AW35" s="21"/>
      <c r="AX35" s="21"/>
      <c r="AY35" s="21"/>
      <c r="AZ35" s="21"/>
      <c r="BA35" s="21"/>
      <c r="BB35" s="21"/>
      <c r="BC35" s="21"/>
      <c r="BD35" s="221"/>
      <c r="BE35" s="21"/>
      <c r="BF35" s="20"/>
      <c r="BG35" s="21"/>
      <c r="BH35" s="20"/>
      <c r="BI35" s="23"/>
      <c r="BJ35" s="23"/>
      <c r="BK35" s="21"/>
      <c r="BL35" s="21"/>
      <c r="BM35" s="21"/>
      <c r="BN35" s="181"/>
      <c r="BO35" s="24"/>
      <c r="BP35" s="21"/>
      <c r="BQ35" s="193"/>
      <c r="BR35" s="196"/>
      <c r="BT35" s="192"/>
      <c r="BU35" s="25"/>
    </row>
    <row r="36" spans="1:73" s="22" customFormat="1" ht="409.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21"/>
      <c r="M36" s="221"/>
      <c r="N36" s="221"/>
      <c r="O36" s="182"/>
      <c r="P36" s="182"/>
      <c r="Q36" s="182"/>
      <c r="R36" s="182"/>
      <c r="S36" s="182"/>
      <c r="T36" s="182"/>
      <c r="U36" s="182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181"/>
      <c r="AG36" s="181"/>
      <c r="AH36" s="181"/>
      <c r="AI36" s="20"/>
      <c r="AJ36" s="21"/>
      <c r="AK36" s="21"/>
      <c r="AL36" s="181"/>
      <c r="AM36" s="20"/>
      <c r="AN36" s="21"/>
      <c r="AO36" s="21"/>
      <c r="AP36" s="21"/>
      <c r="AQ36" s="21"/>
      <c r="AR36" s="21"/>
      <c r="AS36" s="21"/>
      <c r="AT36" s="181"/>
      <c r="AU36" s="21"/>
      <c r="AV36" s="21"/>
      <c r="AW36" s="21"/>
      <c r="AX36" s="21"/>
      <c r="AY36" s="21"/>
      <c r="AZ36" s="21"/>
      <c r="BA36" s="21"/>
      <c r="BB36" s="21"/>
      <c r="BC36" s="21"/>
      <c r="BD36" s="221"/>
      <c r="BE36" s="21"/>
      <c r="BF36" s="20"/>
      <c r="BG36" s="21"/>
      <c r="BH36" s="20"/>
      <c r="BI36" s="23"/>
      <c r="BJ36" s="23"/>
      <c r="BK36" s="21"/>
      <c r="BL36" s="21"/>
      <c r="BM36" s="21"/>
      <c r="BN36" s="181"/>
      <c r="BO36" s="24"/>
      <c r="BP36" s="21"/>
      <c r="BQ36" s="193"/>
      <c r="BR36" s="196"/>
      <c r="BT36" s="192"/>
      <c r="BU36" s="25"/>
    </row>
    <row r="37" spans="1:73" s="22" customFormat="1" ht="347.2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3"/>
      <c r="P37" s="23"/>
      <c r="Q37" s="23"/>
      <c r="R37" s="23"/>
      <c r="S37" s="23"/>
      <c r="T37" s="23"/>
      <c r="U37" s="23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0"/>
      <c r="AJ37" s="20"/>
      <c r="AK37" s="21"/>
      <c r="AL37" s="181"/>
      <c r="AM37" s="20"/>
      <c r="AN37" s="20"/>
      <c r="AO37" s="21"/>
      <c r="AP37" s="21"/>
      <c r="AQ37" s="21"/>
      <c r="AR37" s="21"/>
      <c r="AS37" s="21"/>
      <c r="AT37" s="221"/>
      <c r="AU37" s="21"/>
      <c r="AV37" s="21"/>
      <c r="AW37" s="21"/>
      <c r="AX37" s="21"/>
      <c r="AY37" s="21"/>
      <c r="AZ37" s="21"/>
      <c r="BA37" s="21"/>
      <c r="BB37" s="21"/>
      <c r="BC37" s="21"/>
      <c r="BD37" s="221"/>
      <c r="BE37" s="21"/>
      <c r="BF37" s="20"/>
      <c r="BG37" s="21"/>
      <c r="BH37" s="20"/>
      <c r="BI37" s="23"/>
      <c r="BJ37" s="23"/>
      <c r="BK37" s="21"/>
      <c r="BL37" s="21"/>
      <c r="BM37" s="21"/>
      <c r="BN37" s="181"/>
      <c r="BO37" s="24"/>
      <c r="BP37" s="21"/>
      <c r="BQ37" s="193"/>
      <c r="BR37" s="196"/>
      <c r="BT37" s="192"/>
      <c r="BU37" s="25"/>
    </row>
    <row r="38" spans="1:73" s="22" customFormat="1" ht="262.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3"/>
      <c r="P38" s="20"/>
      <c r="Q38" s="23"/>
      <c r="R38" s="23"/>
      <c r="S38" s="23"/>
      <c r="T38" s="23"/>
      <c r="U38" s="23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1"/>
      <c r="AJ38" s="20"/>
      <c r="AK38" s="21"/>
      <c r="AL38" s="221"/>
      <c r="AM38" s="21"/>
      <c r="AN38" s="20"/>
      <c r="AO38" s="21"/>
      <c r="AP38" s="21"/>
      <c r="AQ38" s="21"/>
      <c r="AR38" s="21"/>
      <c r="AS38" s="21"/>
      <c r="AT38" s="221"/>
      <c r="AU38" s="21"/>
      <c r="AV38" s="21"/>
      <c r="AW38" s="21"/>
      <c r="AX38" s="21"/>
      <c r="AY38" s="21"/>
      <c r="AZ38" s="21"/>
      <c r="BA38" s="21"/>
      <c r="BB38" s="21"/>
      <c r="BC38" s="21"/>
      <c r="BD38" s="221"/>
      <c r="BE38" s="181"/>
      <c r="BF38" s="20"/>
      <c r="BG38" s="21"/>
      <c r="BH38" s="20"/>
      <c r="BI38" s="23"/>
      <c r="BJ38" s="23"/>
      <c r="BK38" s="21"/>
      <c r="BL38" s="21"/>
      <c r="BM38" s="21"/>
      <c r="BN38" s="181"/>
      <c r="BO38" s="24"/>
      <c r="BP38" s="21"/>
      <c r="BQ38" s="193"/>
      <c r="BR38" s="196"/>
      <c r="BT38" s="192"/>
      <c r="BU38" s="25"/>
    </row>
    <row r="39" spans="1:73" s="22" customFormat="1" ht="204.7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3"/>
      <c r="P39" s="20"/>
      <c r="Q39" s="23"/>
      <c r="R39" s="23"/>
      <c r="S39" s="23"/>
      <c r="T39" s="23"/>
      <c r="U39" s="23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1"/>
      <c r="AJ39" s="20"/>
      <c r="AK39" s="21"/>
      <c r="AL39" s="221"/>
      <c r="AM39" s="21"/>
      <c r="AN39" s="20"/>
      <c r="AO39" s="21"/>
      <c r="AP39" s="21"/>
      <c r="AQ39" s="21"/>
      <c r="AR39" s="21"/>
      <c r="AS39" s="21"/>
      <c r="AT39" s="221"/>
      <c r="AU39" s="21"/>
      <c r="AV39" s="21"/>
      <c r="AW39" s="21"/>
      <c r="AX39" s="21"/>
      <c r="AY39" s="21"/>
      <c r="AZ39" s="21"/>
      <c r="BA39" s="21"/>
      <c r="BB39" s="21"/>
      <c r="BC39" s="21"/>
      <c r="BD39" s="221"/>
      <c r="BE39" s="181"/>
      <c r="BF39" s="20"/>
      <c r="BG39" s="21"/>
      <c r="BH39" s="20"/>
      <c r="BI39" s="23"/>
      <c r="BJ39" s="23"/>
      <c r="BK39" s="21"/>
      <c r="BL39" s="21"/>
      <c r="BM39" s="21"/>
      <c r="BN39" s="181"/>
      <c r="BO39" s="24"/>
      <c r="BP39" s="21"/>
      <c r="BQ39" s="193"/>
      <c r="BR39" s="196"/>
      <c r="BT39" s="192"/>
      <c r="BU39" s="25"/>
    </row>
    <row r="40" spans="1:73" s="22" customFormat="1" ht="204.75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3"/>
      <c r="P40" s="20"/>
      <c r="Q40" s="23"/>
      <c r="R40" s="23"/>
      <c r="S40" s="23"/>
      <c r="T40" s="23"/>
      <c r="U40" s="23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1"/>
      <c r="AJ40" s="20"/>
      <c r="AK40" s="21"/>
      <c r="AL40" s="221"/>
      <c r="AM40" s="21"/>
      <c r="AN40" s="20"/>
      <c r="AO40" s="21"/>
      <c r="AP40" s="21"/>
      <c r="AQ40" s="21"/>
      <c r="AR40" s="21"/>
      <c r="AS40" s="21"/>
      <c r="AT40" s="221"/>
      <c r="AU40" s="21"/>
      <c r="AV40" s="21"/>
      <c r="AW40" s="21"/>
      <c r="AX40" s="21"/>
      <c r="AY40" s="21"/>
      <c r="AZ40" s="21"/>
      <c r="BA40" s="21"/>
      <c r="BB40" s="21"/>
      <c r="BC40" s="21"/>
      <c r="BD40" s="221"/>
      <c r="BE40" s="181"/>
      <c r="BF40" s="20"/>
      <c r="BG40" s="21"/>
      <c r="BH40" s="20"/>
      <c r="BI40" s="23"/>
      <c r="BJ40" s="23"/>
      <c r="BK40" s="21"/>
      <c r="BL40" s="21"/>
      <c r="BM40" s="21"/>
      <c r="BN40" s="181"/>
      <c r="BO40" s="24"/>
      <c r="BP40" s="21"/>
      <c r="BQ40" s="193"/>
      <c r="BR40" s="196"/>
      <c r="BT40" s="192"/>
      <c r="BU40" s="25"/>
    </row>
    <row r="41" spans="1:73" s="22" customFormat="1" ht="409.6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9"/>
      <c r="P41" s="29"/>
      <c r="Q41" s="29"/>
      <c r="R41" s="29"/>
      <c r="S41" s="29"/>
      <c r="T41" s="29"/>
      <c r="U41" s="29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1"/>
      <c r="AM41" s="21"/>
      <c r="AN41" s="21"/>
      <c r="AO41" s="21"/>
      <c r="AP41" s="21"/>
      <c r="AQ41" s="21"/>
      <c r="AR41" s="21"/>
      <c r="AS41" s="21"/>
      <c r="AT41" s="221"/>
      <c r="AU41" s="23"/>
      <c r="AV41" s="21"/>
      <c r="AW41" s="21"/>
      <c r="AX41" s="21"/>
      <c r="AY41" s="21"/>
      <c r="AZ41" s="21"/>
      <c r="BA41" s="21"/>
      <c r="BB41" s="21"/>
      <c r="BC41" s="21"/>
      <c r="BD41" s="221"/>
      <c r="BE41" s="181"/>
      <c r="BF41" s="20"/>
      <c r="BG41" s="21"/>
      <c r="BH41" s="20"/>
      <c r="BI41" s="23"/>
      <c r="BJ41" s="23"/>
      <c r="BK41" s="21"/>
      <c r="BL41" s="21"/>
      <c r="BM41" s="21"/>
      <c r="BN41" s="181"/>
      <c r="BO41" s="24"/>
      <c r="BP41" s="21"/>
      <c r="BQ41" s="193"/>
      <c r="BR41" s="196"/>
      <c r="BT41" s="192"/>
      <c r="BU41" s="25"/>
    </row>
    <row r="42" spans="1:73" s="22" customFormat="1" ht="204.75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18"/>
      <c r="K42" s="18"/>
      <c r="L42" s="20"/>
      <c r="M42" s="226"/>
      <c r="N42" s="20"/>
      <c r="O42" s="23"/>
      <c r="P42" s="23"/>
      <c r="Q42" s="23"/>
      <c r="R42" s="23"/>
      <c r="S42" s="23"/>
      <c r="T42" s="23"/>
      <c r="U42" s="23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1"/>
      <c r="AM42" s="21"/>
      <c r="AN42" s="21"/>
      <c r="AO42" s="21"/>
      <c r="AP42" s="21"/>
      <c r="AQ42" s="21"/>
      <c r="AR42" s="21"/>
      <c r="AS42" s="21"/>
      <c r="AT42" s="181"/>
      <c r="AU42" s="21"/>
      <c r="AV42" s="21"/>
      <c r="AW42" s="21"/>
      <c r="AX42" s="21"/>
      <c r="AY42" s="21"/>
      <c r="AZ42" s="21"/>
      <c r="BA42" s="21"/>
      <c r="BB42" s="21"/>
      <c r="BC42" s="21"/>
      <c r="BD42" s="181"/>
      <c r="BE42" s="181"/>
      <c r="BF42" s="21"/>
      <c r="BG42" s="21"/>
      <c r="BH42" s="20"/>
      <c r="BI42" s="23"/>
      <c r="BJ42" s="23"/>
      <c r="BK42" s="21"/>
      <c r="BL42" s="21"/>
      <c r="BM42" s="21"/>
      <c r="BN42" s="181"/>
      <c r="BO42" s="24"/>
      <c r="BP42" s="21"/>
      <c r="BQ42" s="193"/>
      <c r="BR42" s="196"/>
      <c r="BT42" s="192"/>
      <c r="BU42" s="25"/>
    </row>
    <row r="43" spans="1:73" s="22" customFormat="1" ht="223.5" customHeight="1" x14ac:dyDescent="0.25">
      <c r="A43" s="17"/>
      <c r="B43" s="18"/>
      <c r="C43" s="24"/>
      <c r="D43" s="19"/>
      <c r="E43" s="19"/>
      <c r="F43" s="20"/>
      <c r="G43" s="18"/>
      <c r="H43" s="18"/>
      <c r="I43" s="18"/>
      <c r="J43" s="18"/>
      <c r="K43" s="18"/>
      <c r="L43" s="20"/>
      <c r="M43" s="227"/>
      <c r="N43" s="20"/>
      <c r="O43" s="20"/>
      <c r="P43" s="20"/>
      <c r="Q43" s="20"/>
      <c r="R43" s="20"/>
      <c r="S43" s="20"/>
      <c r="T43" s="20"/>
      <c r="U43" s="20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0"/>
      <c r="AK43" s="21"/>
      <c r="AL43" s="221"/>
      <c r="AM43" s="20"/>
      <c r="AN43" s="20"/>
      <c r="AO43" s="20"/>
      <c r="AP43" s="20"/>
      <c r="AQ43" s="21"/>
      <c r="AR43" s="21"/>
      <c r="AS43" s="21"/>
      <c r="AT43" s="221"/>
      <c r="AU43" s="20"/>
      <c r="AV43" s="21"/>
      <c r="AW43" s="21"/>
      <c r="AX43" s="21"/>
      <c r="AY43" s="21"/>
      <c r="AZ43" s="21"/>
      <c r="BA43" s="21"/>
      <c r="BB43" s="21"/>
      <c r="BC43" s="21"/>
      <c r="BD43" s="221"/>
      <c r="BE43" s="20"/>
      <c r="BF43" s="20"/>
      <c r="BG43" s="20"/>
      <c r="BH43" s="20"/>
      <c r="BI43" s="23"/>
      <c r="BJ43" s="23"/>
      <c r="BK43" s="21"/>
      <c r="BL43" s="21"/>
      <c r="BM43" s="21"/>
      <c r="BN43" s="181"/>
      <c r="BO43" s="24"/>
      <c r="BP43" s="21"/>
      <c r="BQ43" s="193"/>
      <c r="BR43" s="196"/>
      <c r="BT43" s="192"/>
      <c r="BU43" s="25"/>
    </row>
    <row r="44" spans="1:73" s="22" customFormat="1" ht="408.75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18"/>
      <c r="K44" s="18"/>
      <c r="L44" s="20"/>
      <c r="M44" s="227"/>
      <c r="N44" s="20"/>
      <c r="O44" s="20"/>
      <c r="P44" s="20"/>
      <c r="Q44" s="20"/>
      <c r="R44" s="20"/>
      <c r="S44" s="20"/>
      <c r="T44" s="20"/>
      <c r="U44" s="20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221"/>
      <c r="AM44" s="20"/>
      <c r="AN44" s="20"/>
      <c r="AO44" s="21"/>
      <c r="AP44" s="21"/>
      <c r="AQ44" s="21"/>
      <c r="AR44" s="21"/>
      <c r="AS44" s="21"/>
      <c r="AT44" s="221"/>
      <c r="AU44" s="20"/>
      <c r="AV44" s="21"/>
      <c r="AW44" s="21"/>
      <c r="AX44" s="21"/>
      <c r="AY44" s="21"/>
      <c r="AZ44" s="21"/>
      <c r="BA44" s="21"/>
      <c r="BB44" s="21"/>
      <c r="BC44" s="21"/>
      <c r="BD44" s="221"/>
      <c r="BE44" s="221"/>
      <c r="BF44" s="20"/>
      <c r="BG44" s="20"/>
      <c r="BH44" s="20"/>
      <c r="BI44" s="23"/>
      <c r="BJ44" s="23"/>
      <c r="BK44" s="21"/>
      <c r="BL44" s="21"/>
      <c r="BM44" s="21"/>
      <c r="BN44" s="181"/>
      <c r="BO44" s="24"/>
      <c r="BP44" s="21"/>
      <c r="BQ44" s="193"/>
      <c r="BR44" s="196"/>
      <c r="BT44" s="192"/>
      <c r="BU44" s="25"/>
    </row>
    <row r="45" spans="1:73" s="22" customFormat="1" ht="223.5" customHeight="1" x14ac:dyDescent="0.25">
      <c r="A45" s="17"/>
      <c r="B45" s="18"/>
      <c r="C45" s="24"/>
      <c r="D45" s="19"/>
      <c r="E45" s="19"/>
      <c r="F45" s="20"/>
      <c r="G45" s="18"/>
      <c r="H45" s="18"/>
      <c r="I45" s="18"/>
      <c r="J45" s="18"/>
      <c r="K45" s="18"/>
      <c r="L45" s="20"/>
      <c r="M45" s="227"/>
      <c r="N45" s="20"/>
      <c r="O45" s="20"/>
      <c r="P45" s="20"/>
      <c r="Q45" s="20"/>
      <c r="R45" s="20"/>
      <c r="S45" s="20"/>
      <c r="T45" s="20"/>
      <c r="U45" s="20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221"/>
      <c r="AM45" s="20"/>
      <c r="AN45" s="20"/>
      <c r="AO45" s="21"/>
      <c r="AP45" s="21"/>
      <c r="AQ45" s="21"/>
      <c r="AR45" s="21"/>
      <c r="AS45" s="21"/>
      <c r="AT45" s="221"/>
      <c r="AU45" s="20"/>
      <c r="AV45" s="21"/>
      <c r="AW45" s="21"/>
      <c r="AX45" s="21"/>
      <c r="AY45" s="21"/>
      <c r="AZ45" s="21"/>
      <c r="BA45" s="21"/>
      <c r="BB45" s="21"/>
      <c r="BC45" s="21"/>
      <c r="BD45" s="221"/>
      <c r="BE45" s="221"/>
      <c r="BF45" s="20"/>
      <c r="BG45" s="20"/>
      <c r="BH45" s="20"/>
      <c r="BI45" s="23"/>
      <c r="BJ45" s="23"/>
      <c r="BK45" s="21"/>
      <c r="BL45" s="21"/>
      <c r="BM45" s="21"/>
      <c r="BN45" s="181"/>
      <c r="BO45" s="24"/>
      <c r="BP45" s="21"/>
      <c r="BQ45" s="193"/>
      <c r="BR45" s="196"/>
      <c r="BT45" s="192"/>
      <c r="BU45" s="25"/>
    </row>
    <row r="46" spans="1:73" s="22" customFormat="1" ht="239.25" customHeight="1" x14ac:dyDescent="0.25">
      <c r="A46" s="17"/>
      <c r="B46" s="18"/>
      <c r="C46" s="24"/>
      <c r="D46" s="19"/>
      <c r="E46" s="19"/>
      <c r="F46" s="20"/>
      <c r="G46" s="18"/>
      <c r="H46" s="18"/>
      <c r="I46" s="18"/>
      <c r="J46" s="18"/>
      <c r="K46" s="18"/>
      <c r="L46" s="20"/>
      <c r="M46" s="228"/>
      <c r="N46" s="20"/>
      <c r="O46" s="23"/>
      <c r="P46" s="23"/>
      <c r="Q46" s="23"/>
      <c r="R46" s="23"/>
      <c r="S46" s="23"/>
      <c r="T46" s="23"/>
      <c r="U46" s="23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1"/>
      <c r="AM46" s="21"/>
      <c r="AN46" s="21"/>
      <c r="AO46" s="21"/>
      <c r="AP46" s="21"/>
      <c r="AQ46" s="21"/>
      <c r="AR46" s="21"/>
      <c r="AS46" s="21"/>
      <c r="AT46" s="181"/>
      <c r="AU46" s="21"/>
      <c r="AV46" s="21"/>
      <c r="AW46" s="21"/>
      <c r="AX46" s="21"/>
      <c r="AY46" s="21"/>
      <c r="AZ46" s="21"/>
      <c r="BA46" s="21"/>
      <c r="BB46" s="21"/>
      <c r="BC46" s="21"/>
      <c r="BD46" s="181"/>
      <c r="BE46" s="181"/>
      <c r="BF46" s="21"/>
      <c r="BG46" s="21"/>
      <c r="BH46" s="20"/>
      <c r="BI46" s="23"/>
      <c r="BJ46" s="23"/>
      <c r="BK46" s="21"/>
      <c r="BL46" s="21"/>
      <c r="BM46" s="21"/>
      <c r="BN46" s="181"/>
      <c r="BO46" s="24"/>
      <c r="BP46" s="21"/>
      <c r="BQ46" s="193"/>
      <c r="BR46" s="196"/>
      <c r="BT46" s="192"/>
      <c r="BU46" s="25"/>
    </row>
    <row r="47" spans="1:73" s="22" customFormat="1" ht="185.25" customHeight="1" x14ac:dyDescent="0.25">
      <c r="A47" s="17"/>
      <c r="B47" s="18"/>
      <c r="C47" s="24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9"/>
      <c r="P47" s="29"/>
      <c r="Q47" s="29"/>
      <c r="R47" s="29"/>
      <c r="S47" s="29"/>
      <c r="T47" s="29"/>
      <c r="U47" s="29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1"/>
      <c r="AM47" s="21"/>
      <c r="AN47" s="21"/>
      <c r="AO47" s="21"/>
      <c r="AP47" s="21"/>
      <c r="AQ47" s="21"/>
      <c r="AR47" s="21"/>
      <c r="AS47" s="21"/>
      <c r="AT47" s="181"/>
      <c r="AU47" s="21"/>
      <c r="AV47" s="21"/>
      <c r="AW47" s="21"/>
      <c r="AX47" s="21"/>
      <c r="AY47" s="21"/>
      <c r="AZ47" s="21"/>
      <c r="BA47" s="21"/>
      <c r="BB47" s="21"/>
      <c r="BC47" s="21"/>
      <c r="BD47" s="221"/>
      <c r="BE47" s="29"/>
      <c r="BF47" s="29"/>
      <c r="BG47" s="21"/>
      <c r="BH47" s="20"/>
      <c r="BI47" s="23"/>
      <c r="BJ47" s="23"/>
      <c r="BK47" s="21"/>
      <c r="BL47" s="21"/>
      <c r="BM47" s="21"/>
      <c r="BN47" s="181"/>
      <c r="BO47" s="24"/>
      <c r="BP47" s="21"/>
      <c r="BQ47" s="193"/>
      <c r="BR47" s="196"/>
      <c r="BT47" s="192"/>
      <c r="BU47" s="25"/>
    </row>
    <row r="48" spans="1:73" s="22" customFormat="1" ht="202.5" customHeight="1" x14ac:dyDescent="0.25">
      <c r="A48" s="17"/>
      <c r="B48" s="18"/>
      <c r="C48" s="24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9"/>
      <c r="P48" s="29"/>
      <c r="Q48" s="29"/>
      <c r="R48" s="29"/>
      <c r="S48" s="29"/>
      <c r="T48" s="29"/>
      <c r="U48" s="29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1"/>
      <c r="AM48" s="21"/>
      <c r="AN48" s="21"/>
      <c r="AO48" s="21"/>
      <c r="AP48" s="21"/>
      <c r="AQ48" s="21"/>
      <c r="AR48" s="21"/>
      <c r="AS48" s="21"/>
      <c r="AT48" s="181"/>
      <c r="AU48" s="21"/>
      <c r="AV48" s="21"/>
      <c r="AW48" s="21"/>
      <c r="AX48" s="21"/>
      <c r="AY48" s="21"/>
      <c r="AZ48" s="21"/>
      <c r="BA48" s="21"/>
      <c r="BB48" s="21"/>
      <c r="BC48" s="21"/>
      <c r="BD48" s="181"/>
      <c r="BE48" s="181"/>
      <c r="BF48" s="21"/>
      <c r="BG48" s="21"/>
      <c r="BH48" s="20"/>
      <c r="BI48" s="23"/>
      <c r="BJ48" s="23"/>
      <c r="BK48" s="21"/>
      <c r="BL48" s="21"/>
      <c r="BM48" s="21"/>
      <c r="BN48" s="181"/>
      <c r="BO48" s="24"/>
      <c r="BP48" s="21"/>
      <c r="BQ48" s="193"/>
      <c r="BR48" s="196"/>
      <c r="BT48" s="192"/>
      <c r="BU48" s="25"/>
    </row>
    <row r="49" spans="1:73" s="22" customFormat="1" ht="246.75" customHeight="1" x14ac:dyDescent="0.25">
      <c r="A49" s="17"/>
      <c r="B49" s="18"/>
      <c r="C49" s="24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3"/>
      <c r="AJ49" s="23"/>
      <c r="AK49" s="21"/>
      <c r="AL49" s="221"/>
      <c r="AM49" s="23"/>
      <c r="AN49" s="23"/>
      <c r="AO49" s="21"/>
      <c r="AP49" s="21"/>
      <c r="AQ49" s="21"/>
      <c r="AR49" s="21"/>
      <c r="AS49" s="21"/>
      <c r="AT49" s="221"/>
      <c r="AU49" s="23"/>
      <c r="AV49" s="21"/>
      <c r="AW49" s="21"/>
      <c r="AX49" s="21"/>
      <c r="AY49" s="21"/>
      <c r="AZ49" s="21"/>
      <c r="BA49" s="21"/>
      <c r="BB49" s="21"/>
      <c r="BC49" s="21"/>
      <c r="BD49" s="221"/>
      <c r="BE49" s="21"/>
      <c r="BF49" s="20"/>
      <c r="BG49" s="21"/>
      <c r="BH49" s="20"/>
      <c r="BI49" s="23"/>
      <c r="BJ49" s="23"/>
      <c r="BK49" s="21"/>
      <c r="BL49" s="21"/>
      <c r="BM49" s="21"/>
      <c r="BN49" s="181"/>
      <c r="BO49" s="24"/>
      <c r="BP49" s="21"/>
      <c r="BQ49" s="193"/>
      <c r="BR49" s="196"/>
      <c r="BT49" s="192"/>
      <c r="BU49" s="25"/>
    </row>
    <row r="50" spans="1:73" s="22" customFormat="1" ht="197.25" customHeight="1" x14ac:dyDescent="0.25">
      <c r="A50" s="17"/>
      <c r="B50" s="18"/>
      <c r="C50" s="24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3"/>
      <c r="AJ50" s="23"/>
      <c r="AK50" s="21"/>
      <c r="AL50" s="221"/>
      <c r="AM50" s="23"/>
      <c r="AN50" s="23"/>
      <c r="AO50" s="21"/>
      <c r="AP50" s="21"/>
      <c r="AQ50" s="21"/>
      <c r="AR50" s="21"/>
      <c r="AS50" s="21"/>
      <c r="AT50" s="221"/>
      <c r="AU50" s="23"/>
      <c r="AV50" s="21"/>
      <c r="AW50" s="21"/>
      <c r="AX50" s="21"/>
      <c r="AY50" s="21"/>
      <c r="AZ50" s="21"/>
      <c r="BA50" s="21"/>
      <c r="BB50" s="21"/>
      <c r="BC50" s="21"/>
      <c r="BD50" s="221"/>
      <c r="BE50" s="181"/>
      <c r="BF50" s="20"/>
      <c r="BG50" s="21"/>
      <c r="BH50" s="20"/>
      <c r="BI50" s="23"/>
      <c r="BJ50" s="23"/>
      <c r="BK50" s="21"/>
      <c r="BL50" s="21"/>
      <c r="BM50" s="21"/>
      <c r="BN50" s="181"/>
      <c r="BO50" s="24"/>
      <c r="BP50" s="21"/>
      <c r="BQ50" s="193"/>
      <c r="BR50" s="196"/>
      <c r="BT50" s="192"/>
      <c r="BU50" s="25"/>
    </row>
    <row r="51" spans="1:73" s="22" customFormat="1" ht="201.75" customHeight="1" x14ac:dyDescent="0.25">
      <c r="A51" s="17"/>
      <c r="B51" s="18"/>
      <c r="C51" s="24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0"/>
      <c r="Q51" s="20"/>
      <c r="R51" s="20"/>
      <c r="S51" s="20"/>
      <c r="T51" s="20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3"/>
      <c r="AJ51" s="23"/>
      <c r="AK51" s="21"/>
      <c r="AL51" s="221"/>
      <c r="AM51" s="23"/>
      <c r="AN51" s="23"/>
      <c r="AO51" s="21"/>
      <c r="AP51" s="21"/>
      <c r="AQ51" s="21"/>
      <c r="AR51" s="21"/>
      <c r="AS51" s="21"/>
      <c r="AT51" s="221"/>
      <c r="AU51" s="23"/>
      <c r="AV51" s="21"/>
      <c r="AW51" s="21"/>
      <c r="AX51" s="21"/>
      <c r="AY51" s="21"/>
      <c r="AZ51" s="21"/>
      <c r="BA51" s="21"/>
      <c r="BB51" s="21"/>
      <c r="BC51" s="21"/>
      <c r="BD51" s="221"/>
      <c r="BE51" s="181"/>
      <c r="BF51" s="20"/>
      <c r="BG51" s="21"/>
      <c r="BH51" s="20"/>
      <c r="BI51" s="23"/>
      <c r="BJ51" s="23"/>
      <c r="BK51" s="21"/>
      <c r="BL51" s="21"/>
      <c r="BM51" s="21"/>
      <c r="BN51" s="181"/>
      <c r="BO51" s="24"/>
      <c r="BP51" s="21"/>
      <c r="BQ51" s="193"/>
      <c r="BR51" s="196"/>
      <c r="BT51" s="192"/>
      <c r="BU51" s="25"/>
    </row>
    <row r="52" spans="1:73" s="22" customFormat="1" ht="408.75" customHeight="1" x14ac:dyDescent="0.25">
      <c r="A52" s="17"/>
      <c r="B52" s="18"/>
      <c r="C52" s="24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3"/>
      <c r="AJ52" s="23"/>
      <c r="AK52" s="21"/>
      <c r="AL52" s="221"/>
      <c r="AM52" s="23"/>
      <c r="AN52" s="23"/>
      <c r="AO52" s="21"/>
      <c r="AP52" s="21"/>
      <c r="AQ52" s="21"/>
      <c r="AR52" s="21"/>
      <c r="AS52" s="21"/>
      <c r="AT52" s="221"/>
      <c r="AU52" s="23"/>
      <c r="AV52" s="21"/>
      <c r="AW52" s="21"/>
      <c r="AX52" s="21"/>
      <c r="AY52" s="21"/>
      <c r="AZ52" s="21"/>
      <c r="BA52" s="21"/>
      <c r="BB52" s="21"/>
      <c r="BC52" s="21"/>
      <c r="BD52" s="221"/>
      <c r="BE52" s="181"/>
      <c r="BF52" s="20"/>
      <c r="BG52" s="21"/>
      <c r="BH52" s="20"/>
      <c r="BI52" s="23"/>
      <c r="BJ52" s="23"/>
      <c r="BK52" s="21"/>
      <c r="BL52" s="21"/>
      <c r="BM52" s="21"/>
      <c r="BN52" s="181"/>
      <c r="BO52" s="24"/>
      <c r="BP52" s="21"/>
      <c r="BQ52" s="193"/>
      <c r="BR52" s="196"/>
      <c r="BT52" s="192"/>
      <c r="BU52" s="25"/>
    </row>
    <row r="53" spans="1:73" s="22" customFormat="1" ht="409.6" customHeight="1" x14ac:dyDescent="0.25">
      <c r="A53" s="17"/>
      <c r="B53" s="18"/>
      <c r="C53" s="24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0"/>
      <c r="AJ53" s="20"/>
      <c r="AK53" s="21"/>
      <c r="AL53" s="221"/>
      <c r="AM53" s="20"/>
      <c r="AN53" s="20"/>
      <c r="AO53" s="21"/>
      <c r="AP53" s="21"/>
      <c r="AQ53" s="21"/>
      <c r="AR53" s="21"/>
      <c r="AS53" s="21"/>
      <c r="AT53" s="221"/>
      <c r="AU53" s="20"/>
      <c r="AV53" s="21"/>
      <c r="AW53" s="21"/>
      <c r="AX53" s="21"/>
      <c r="AY53" s="21"/>
      <c r="AZ53" s="21"/>
      <c r="BA53" s="21"/>
      <c r="BB53" s="21"/>
      <c r="BC53" s="21"/>
      <c r="BD53" s="221"/>
      <c r="BE53" s="221"/>
      <c r="BF53" s="20"/>
      <c r="BG53" s="20"/>
      <c r="BH53" s="20"/>
      <c r="BI53" s="23"/>
      <c r="BJ53" s="23"/>
      <c r="BK53" s="21"/>
      <c r="BL53" s="21"/>
      <c r="BM53" s="21"/>
      <c r="BN53" s="181"/>
      <c r="BO53" s="24"/>
      <c r="BP53" s="21"/>
      <c r="BQ53" s="193"/>
      <c r="BR53" s="196"/>
      <c r="BT53" s="192"/>
      <c r="BU53" s="25"/>
    </row>
    <row r="54" spans="1:73" s="22" customFormat="1" ht="254.25" customHeight="1" x14ac:dyDescent="0.25">
      <c r="A54" s="17"/>
      <c r="B54" s="18"/>
      <c r="C54" s="24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1"/>
      <c r="AM54" s="21"/>
      <c r="AN54" s="21"/>
      <c r="AO54" s="21"/>
      <c r="AP54" s="21"/>
      <c r="AQ54" s="21"/>
      <c r="AR54" s="21"/>
      <c r="AS54" s="21"/>
      <c r="AT54" s="221"/>
      <c r="AU54" s="23"/>
      <c r="AV54" s="21"/>
      <c r="AW54" s="21"/>
      <c r="AX54" s="21"/>
      <c r="AY54" s="21"/>
      <c r="AZ54" s="21"/>
      <c r="BA54" s="21"/>
      <c r="BB54" s="21"/>
      <c r="BC54" s="21"/>
      <c r="BD54" s="221"/>
      <c r="BE54" s="181"/>
      <c r="BF54" s="20"/>
      <c r="BG54" s="21"/>
      <c r="BH54" s="20"/>
      <c r="BI54" s="23"/>
      <c r="BJ54" s="23"/>
      <c r="BK54" s="21"/>
      <c r="BL54" s="21"/>
      <c r="BM54" s="21"/>
      <c r="BN54" s="181"/>
      <c r="BO54" s="24"/>
      <c r="BP54" s="21"/>
      <c r="BQ54" s="193"/>
      <c r="BR54" s="196"/>
      <c r="BT54" s="192"/>
      <c r="BU54" s="25"/>
    </row>
    <row r="55" spans="1:73" s="22" customFormat="1" ht="294" customHeight="1" x14ac:dyDescent="0.25">
      <c r="A55" s="17"/>
      <c r="B55" s="18"/>
      <c r="C55" s="24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3"/>
      <c r="AJ55" s="23"/>
      <c r="AK55" s="21"/>
      <c r="AL55" s="221"/>
      <c r="AM55" s="23"/>
      <c r="AN55" s="23"/>
      <c r="AO55" s="21"/>
      <c r="AP55" s="21"/>
      <c r="AQ55" s="21"/>
      <c r="AR55" s="21"/>
      <c r="AS55" s="21"/>
      <c r="AT55" s="221"/>
      <c r="AU55" s="23"/>
      <c r="AV55" s="21"/>
      <c r="AW55" s="21"/>
      <c r="AX55" s="21"/>
      <c r="AY55" s="21"/>
      <c r="AZ55" s="21"/>
      <c r="BA55" s="21"/>
      <c r="BB55" s="21"/>
      <c r="BC55" s="21"/>
      <c r="BD55" s="221"/>
      <c r="BE55" s="182"/>
      <c r="BF55" s="23"/>
      <c r="BG55" s="21"/>
      <c r="BH55" s="20"/>
      <c r="BI55" s="23"/>
      <c r="BJ55" s="23"/>
      <c r="BK55" s="21"/>
      <c r="BL55" s="21"/>
      <c r="BM55" s="21"/>
      <c r="BN55" s="181"/>
      <c r="BO55" s="24"/>
      <c r="BP55" s="21"/>
      <c r="BQ55" s="193"/>
      <c r="BR55" s="196"/>
      <c r="BT55" s="192"/>
      <c r="BU55" s="25"/>
    </row>
    <row r="56" spans="1:73" s="22" customFormat="1" ht="239.25" customHeight="1" x14ac:dyDescent="0.25">
      <c r="A56" s="17"/>
      <c r="B56" s="18"/>
      <c r="C56" s="24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0"/>
      <c r="BC56" s="20"/>
      <c r="BD56" s="221"/>
      <c r="BE56" s="20"/>
      <c r="BF56" s="20"/>
      <c r="BG56" s="21"/>
      <c r="BH56" s="20"/>
      <c r="BI56" s="23"/>
      <c r="BJ56" s="23"/>
      <c r="BK56" s="21"/>
      <c r="BL56" s="21"/>
      <c r="BM56" s="21"/>
      <c r="BN56" s="181"/>
      <c r="BO56" s="24"/>
      <c r="BP56" s="21"/>
      <c r="BQ56" s="193"/>
      <c r="BR56" s="196"/>
      <c r="BT56" s="192"/>
      <c r="BU56" s="25"/>
    </row>
    <row r="57" spans="1:73" s="22" customFormat="1" ht="216.75" customHeight="1" x14ac:dyDescent="0.25">
      <c r="A57" s="17"/>
      <c r="B57" s="18"/>
      <c r="C57" s="24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1"/>
      <c r="AM57" s="21"/>
      <c r="AN57" s="21"/>
      <c r="AO57" s="21"/>
      <c r="AP57" s="21"/>
      <c r="AQ57" s="21"/>
      <c r="AR57" s="21"/>
      <c r="AS57" s="21"/>
      <c r="AT57" s="221"/>
      <c r="AU57" s="23"/>
      <c r="AV57" s="21"/>
      <c r="AW57" s="21"/>
      <c r="AX57" s="21"/>
      <c r="AY57" s="21"/>
      <c r="AZ57" s="21"/>
      <c r="BA57" s="21"/>
      <c r="BB57" s="21"/>
      <c r="BC57" s="21"/>
      <c r="BD57" s="221"/>
      <c r="BE57" s="182"/>
      <c r="BF57" s="23"/>
      <c r="BG57" s="21"/>
      <c r="BH57" s="20"/>
      <c r="BI57" s="23"/>
      <c r="BJ57" s="23"/>
      <c r="BK57" s="21"/>
      <c r="BL57" s="21"/>
      <c r="BM57" s="21"/>
      <c r="BN57" s="181"/>
      <c r="BO57" s="24"/>
      <c r="BP57" s="21"/>
      <c r="BQ57" s="193"/>
      <c r="BR57" s="196"/>
      <c r="BT57" s="192"/>
      <c r="BU57" s="25"/>
    </row>
    <row r="58" spans="1:73" s="22" customFormat="1" ht="261" customHeight="1" x14ac:dyDescent="0.25">
      <c r="A58" s="17"/>
      <c r="B58" s="18"/>
      <c r="C58" s="24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0"/>
      <c r="AJ58" s="20"/>
      <c r="AK58" s="21"/>
      <c r="AL58" s="221"/>
      <c r="AM58" s="20"/>
      <c r="AN58" s="20"/>
      <c r="AO58" s="21"/>
      <c r="AP58" s="21"/>
      <c r="AQ58" s="21"/>
      <c r="AR58" s="21"/>
      <c r="AS58" s="21"/>
      <c r="AT58" s="221"/>
      <c r="AU58" s="20"/>
      <c r="AV58" s="21"/>
      <c r="AW58" s="21"/>
      <c r="AX58" s="21"/>
      <c r="AY58" s="21"/>
      <c r="AZ58" s="21"/>
      <c r="BA58" s="21"/>
      <c r="BB58" s="21"/>
      <c r="BC58" s="21"/>
      <c r="BD58" s="221"/>
      <c r="BE58" s="221"/>
      <c r="BF58" s="20"/>
      <c r="BG58" s="20"/>
      <c r="BH58" s="20"/>
      <c r="BI58" s="23"/>
      <c r="BJ58" s="23"/>
      <c r="BK58" s="21"/>
      <c r="BL58" s="21"/>
      <c r="BM58" s="21"/>
      <c r="BN58" s="181"/>
      <c r="BO58" s="24"/>
      <c r="BP58" s="21"/>
      <c r="BQ58" s="193"/>
      <c r="BR58" s="196"/>
      <c r="BT58" s="192"/>
      <c r="BU58" s="25"/>
    </row>
    <row r="59" spans="1:73" s="22" customFormat="1" ht="272.25" customHeight="1" x14ac:dyDescent="0.25">
      <c r="A59" s="17"/>
      <c r="B59" s="18"/>
      <c r="C59" s="24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3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3"/>
      <c r="AJ59" s="23"/>
      <c r="AK59" s="21"/>
      <c r="AL59" s="221"/>
      <c r="AM59" s="23"/>
      <c r="AN59" s="23"/>
      <c r="AO59" s="21"/>
      <c r="AP59" s="21"/>
      <c r="AQ59" s="21"/>
      <c r="AR59" s="21"/>
      <c r="AS59" s="21"/>
      <c r="AT59" s="221"/>
      <c r="AU59" s="23"/>
      <c r="AV59" s="21"/>
      <c r="AW59" s="21"/>
      <c r="AX59" s="21"/>
      <c r="AY59" s="21"/>
      <c r="AZ59" s="21"/>
      <c r="BA59" s="21"/>
      <c r="BB59" s="21"/>
      <c r="BC59" s="21"/>
      <c r="BD59" s="221"/>
      <c r="BE59" s="23"/>
      <c r="BF59" s="23"/>
      <c r="BG59" s="21"/>
      <c r="BH59" s="20"/>
      <c r="BI59" s="23"/>
      <c r="BJ59" s="23"/>
      <c r="BK59" s="21"/>
      <c r="BL59" s="21"/>
      <c r="BM59" s="21"/>
      <c r="BN59" s="181"/>
      <c r="BO59" s="24"/>
      <c r="BP59" s="21"/>
      <c r="BQ59" s="193"/>
      <c r="BR59" s="196"/>
      <c r="BT59" s="192"/>
      <c r="BU59" s="25"/>
    </row>
    <row r="60" spans="1:73" s="22" customFormat="1" ht="243.75" customHeight="1" x14ac:dyDescent="0.25">
      <c r="A60" s="17"/>
      <c r="B60" s="18"/>
      <c r="C60" s="24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3"/>
      <c r="AJ60" s="23"/>
      <c r="AK60" s="21"/>
      <c r="AL60" s="221"/>
      <c r="AM60" s="23"/>
      <c r="AN60" s="23"/>
      <c r="AO60" s="21"/>
      <c r="AP60" s="21"/>
      <c r="AQ60" s="21"/>
      <c r="AR60" s="21"/>
      <c r="AS60" s="21"/>
      <c r="AT60" s="221"/>
      <c r="AU60" s="23"/>
      <c r="AV60" s="21"/>
      <c r="AW60" s="21"/>
      <c r="AX60" s="21"/>
      <c r="AY60" s="21"/>
      <c r="AZ60" s="21"/>
      <c r="BA60" s="21"/>
      <c r="BB60" s="21"/>
      <c r="BC60" s="21"/>
      <c r="BD60" s="221"/>
      <c r="BE60" s="182"/>
      <c r="BF60" s="23"/>
      <c r="BG60" s="21"/>
      <c r="BH60" s="20"/>
      <c r="BI60" s="23"/>
      <c r="BJ60" s="23"/>
      <c r="BK60" s="21"/>
      <c r="BL60" s="21"/>
      <c r="BM60" s="21"/>
      <c r="BN60" s="181"/>
      <c r="BO60" s="24"/>
      <c r="BP60" s="21"/>
      <c r="BQ60" s="193"/>
      <c r="BR60" s="196"/>
      <c r="BT60" s="192"/>
      <c r="BU60" s="25"/>
    </row>
    <row r="61" spans="1:73" s="22" customFormat="1" ht="274.5" customHeight="1" x14ac:dyDescent="0.25">
      <c r="A61" s="17"/>
      <c r="B61" s="18"/>
      <c r="C61" s="24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18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21"/>
      <c r="BE61" s="21"/>
      <c r="BF61" s="20"/>
      <c r="BG61" s="21"/>
      <c r="BH61" s="20"/>
      <c r="BI61" s="23"/>
      <c r="BJ61" s="23"/>
      <c r="BK61" s="21"/>
      <c r="BL61" s="21"/>
      <c r="BM61" s="21"/>
      <c r="BN61" s="181"/>
      <c r="BO61" s="24"/>
      <c r="BP61" s="21"/>
      <c r="BQ61" s="193"/>
      <c r="BR61" s="196"/>
      <c r="BT61" s="192"/>
      <c r="BU61" s="25"/>
    </row>
    <row r="62" spans="1:73" s="22" customFormat="1" ht="409.6" customHeight="1" x14ac:dyDescent="0.25">
      <c r="A62" s="17"/>
      <c r="B62" s="18"/>
      <c r="C62" s="24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21"/>
      <c r="BE62" s="21"/>
      <c r="BF62" s="20"/>
      <c r="BG62" s="21"/>
      <c r="BH62" s="20"/>
      <c r="BI62" s="23"/>
      <c r="BJ62" s="23"/>
      <c r="BK62" s="21"/>
      <c r="BL62" s="21"/>
      <c r="BM62" s="21"/>
      <c r="BN62" s="181">
        <f t="shared" ref="BN62:BN80" si="17">W62+Y62+AA62+AC62+AE62+AG62+AI62+AM62+AO62+AQ62+AS62+AU62+AW62+AY62+BA62+BC62+BE62+BG62+BI62+BK62+BM62</f>
        <v>0</v>
      </c>
      <c r="BO62" s="24">
        <v>43585</v>
      </c>
      <c r="BP62" s="21" t="s">
        <v>210</v>
      </c>
      <c r="BQ62" s="193">
        <v>43405</v>
      </c>
      <c r="BR62" s="196">
        <v>6</v>
      </c>
      <c r="BS62" s="22">
        <f t="shared" ref="BS62:BS87" si="18">BR62*30</f>
        <v>180</v>
      </c>
      <c r="BT62" s="192">
        <f t="shared" ref="BT62:BT88" si="19">BQ62+BS62</f>
        <v>43585</v>
      </c>
      <c r="BU62" s="25"/>
    </row>
    <row r="63" spans="1:73" s="22" customFormat="1" ht="408.75" customHeight="1" x14ac:dyDescent="0.25">
      <c r="A63" s="17"/>
      <c r="B63" s="18"/>
      <c r="C63" s="24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9"/>
      <c r="P63" s="29"/>
      <c r="Q63" s="29"/>
      <c r="R63" s="29"/>
      <c r="S63" s="29"/>
      <c r="T63" s="29"/>
      <c r="U63" s="29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18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21"/>
      <c r="BE63" s="21"/>
      <c r="BF63" s="221"/>
      <c r="BG63" s="29"/>
      <c r="BH63" s="29"/>
      <c r="BI63" s="23"/>
      <c r="BJ63" s="23"/>
      <c r="BK63" s="21"/>
      <c r="BL63" s="21"/>
      <c r="BM63" s="21"/>
      <c r="BN63" s="181">
        <f t="shared" si="17"/>
        <v>0</v>
      </c>
      <c r="BO63" s="24">
        <v>43585</v>
      </c>
      <c r="BP63" s="21" t="s">
        <v>210</v>
      </c>
      <c r="BQ63" s="193">
        <v>43405</v>
      </c>
      <c r="BR63" s="196">
        <v>6</v>
      </c>
      <c r="BS63" s="22">
        <f t="shared" si="18"/>
        <v>180</v>
      </c>
      <c r="BT63" s="192">
        <f t="shared" si="19"/>
        <v>43585</v>
      </c>
      <c r="BU63" s="25"/>
    </row>
    <row r="64" spans="1:73" s="22" customFormat="1" ht="408.75" customHeight="1" x14ac:dyDescent="0.25">
      <c r="A64" s="17"/>
      <c r="B64" s="18"/>
      <c r="C64" s="24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9"/>
      <c r="P64" s="29"/>
      <c r="Q64" s="29"/>
      <c r="R64" s="29"/>
      <c r="S64" s="29"/>
      <c r="T64" s="29"/>
      <c r="U64" s="29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8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0"/>
      <c r="BC64" s="20"/>
      <c r="BD64" s="221"/>
      <c r="BE64" s="20"/>
      <c r="BF64" s="20"/>
      <c r="BG64" s="21"/>
      <c r="BH64" s="20"/>
      <c r="BI64" s="23"/>
      <c r="BJ64" s="23"/>
      <c r="BK64" s="21"/>
      <c r="BL64" s="21"/>
      <c r="BM64" s="21"/>
      <c r="BN64" s="181">
        <f t="shared" si="17"/>
        <v>0</v>
      </c>
      <c r="BO64" s="24">
        <v>43593</v>
      </c>
      <c r="BP64" s="21" t="s">
        <v>333</v>
      </c>
      <c r="BQ64" s="193">
        <v>43413</v>
      </c>
      <c r="BR64" s="196">
        <v>6</v>
      </c>
      <c r="BS64" s="22">
        <f t="shared" si="18"/>
        <v>180</v>
      </c>
      <c r="BT64" s="192">
        <f t="shared" si="19"/>
        <v>43593</v>
      </c>
      <c r="BU64" s="25"/>
    </row>
    <row r="65" spans="1:73" s="22" customFormat="1" ht="408.75" customHeight="1" x14ac:dyDescent="0.25">
      <c r="A65" s="17"/>
      <c r="B65" s="18"/>
      <c r="C65" s="24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8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21"/>
      <c r="BE65" s="181"/>
      <c r="BF65" s="21"/>
      <c r="BG65" s="21"/>
      <c r="BH65" s="20"/>
      <c r="BI65" s="23"/>
      <c r="BJ65" s="23"/>
      <c r="BK65" s="21"/>
      <c r="BL65" s="21"/>
      <c r="BM65" s="21"/>
      <c r="BN65" s="181">
        <f t="shared" si="17"/>
        <v>0</v>
      </c>
      <c r="BO65" s="24">
        <v>43593</v>
      </c>
      <c r="BP65" s="21" t="s">
        <v>333</v>
      </c>
      <c r="BQ65" s="193">
        <v>43413</v>
      </c>
      <c r="BR65" s="196">
        <v>6</v>
      </c>
      <c r="BS65" s="22">
        <f t="shared" si="18"/>
        <v>180</v>
      </c>
      <c r="BT65" s="192">
        <f t="shared" si="19"/>
        <v>43593</v>
      </c>
      <c r="BU65" s="25"/>
    </row>
    <row r="66" spans="1:73" s="22" customFormat="1" ht="408.75" customHeight="1" x14ac:dyDescent="0.25">
      <c r="A66" s="17"/>
      <c r="B66" s="18"/>
      <c r="C66" s="24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1"/>
      <c r="R66" s="21"/>
      <c r="S66" s="21"/>
      <c r="T66" s="21"/>
      <c r="U66" s="20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8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21"/>
      <c r="BE66" s="181"/>
      <c r="BF66" s="21"/>
      <c r="BG66" s="21"/>
      <c r="BH66" s="20"/>
      <c r="BI66" s="23"/>
      <c r="BJ66" s="23"/>
      <c r="BK66" s="21"/>
      <c r="BL66" s="21"/>
      <c r="BM66" s="21"/>
      <c r="BN66" s="181">
        <f t="shared" si="17"/>
        <v>0</v>
      </c>
      <c r="BO66" s="24">
        <v>43596</v>
      </c>
      <c r="BP66" s="21" t="s">
        <v>334</v>
      </c>
      <c r="BQ66" s="193">
        <v>43416</v>
      </c>
      <c r="BR66" s="196">
        <v>6</v>
      </c>
      <c r="BS66" s="22">
        <f t="shared" si="18"/>
        <v>180</v>
      </c>
      <c r="BT66" s="192">
        <f t="shared" si="19"/>
        <v>43596</v>
      </c>
      <c r="BU66" s="25"/>
    </row>
    <row r="67" spans="1:73" s="22" customFormat="1" ht="408.75" customHeight="1" x14ac:dyDescent="0.25">
      <c r="A67" s="17"/>
      <c r="B67" s="18"/>
      <c r="C67" s="24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81"/>
      <c r="BE67" s="181"/>
      <c r="BF67" s="21"/>
      <c r="BG67" s="21"/>
      <c r="BH67" s="20"/>
      <c r="BI67" s="23"/>
      <c r="BJ67" s="23"/>
      <c r="BK67" s="21"/>
      <c r="BL67" s="21"/>
      <c r="BM67" s="21"/>
      <c r="BN67" s="181">
        <f t="shared" si="17"/>
        <v>0</v>
      </c>
      <c r="BO67" s="24">
        <v>43593</v>
      </c>
      <c r="BP67" s="21" t="s">
        <v>335</v>
      </c>
      <c r="BQ67" s="193">
        <v>43413</v>
      </c>
      <c r="BR67" s="196">
        <v>6</v>
      </c>
      <c r="BS67" s="22">
        <f t="shared" si="18"/>
        <v>180</v>
      </c>
      <c r="BT67" s="192">
        <f t="shared" si="19"/>
        <v>43593</v>
      </c>
      <c r="BU67" s="25"/>
    </row>
    <row r="68" spans="1:73" s="22" customFormat="1" ht="409.6" customHeight="1" x14ac:dyDescent="0.25">
      <c r="A68" s="17"/>
      <c r="B68" s="18"/>
      <c r="C68" s="24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1"/>
      <c r="AJ68" s="20"/>
      <c r="AK68" s="21"/>
      <c r="AL68" s="221"/>
      <c r="AM68" s="20"/>
      <c r="AN68" s="20"/>
      <c r="AO68" s="21"/>
      <c r="AP68" s="21"/>
      <c r="AQ68" s="21"/>
      <c r="AR68" s="21"/>
      <c r="AS68" s="21"/>
      <c r="AT68" s="221"/>
      <c r="AU68" s="20"/>
      <c r="AV68" s="20"/>
      <c r="AW68" s="21"/>
      <c r="AX68" s="21"/>
      <c r="AY68" s="21"/>
      <c r="AZ68" s="21"/>
      <c r="BA68" s="21"/>
      <c r="BB68" s="21"/>
      <c r="BC68" s="21"/>
      <c r="BD68" s="221"/>
      <c r="BE68" s="20"/>
      <c r="BF68" s="20"/>
      <c r="BG68" s="21"/>
      <c r="BH68" s="20"/>
      <c r="BI68" s="23"/>
      <c r="BJ68" s="23"/>
      <c r="BK68" s="21"/>
      <c r="BL68" s="21"/>
      <c r="BM68" s="21"/>
      <c r="BN68" s="181">
        <f t="shared" si="17"/>
        <v>0</v>
      </c>
      <c r="BO68" s="24">
        <v>43596</v>
      </c>
      <c r="BP68" s="21" t="s">
        <v>334</v>
      </c>
      <c r="BQ68" s="193">
        <v>43416</v>
      </c>
      <c r="BR68" s="196">
        <v>6</v>
      </c>
      <c r="BS68" s="22">
        <f t="shared" si="18"/>
        <v>180</v>
      </c>
      <c r="BT68" s="192">
        <f t="shared" si="19"/>
        <v>43596</v>
      </c>
      <c r="BU68" s="25"/>
    </row>
    <row r="69" spans="1:73" s="22" customFormat="1" ht="409.5" customHeight="1" x14ac:dyDescent="0.25">
      <c r="A69" s="17"/>
      <c r="B69" s="18"/>
      <c r="C69" s="24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0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1"/>
      <c r="AM69" s="21"/>
      <c r="AN69" s="21"/>
      <c r="AO69" s="21"/>
      <c r="AP69" s="21"/>
      <c r="AQ69" s="21"/>
      <c r="AR69" s="21"/>
      <c r="AS69" s="21"/>
      <c r="AT69" s="20"/>
      <c r="AU69" s="21"/>
      <c r="AV69" s="20"/>
      <c r="AW69" s="21"/>
      <c r="AX69" s="21"/>
      <c r="AY69" s="21"/>
      <c r="AZ69" s="21"/>
      <c r="BA69" s="21"/>
      <c r="BB69" s="21"/>
      <c r="BC69" s="21"/>
      <c r="BD69" s="221"/>
      <c r="BE69" s="181"/>
      <c r="BF69" s="20"/>
      <c r="BG69" s="21"/>
      <c r="BH69" s="20"/>
      <c r="BI69" s="23"/>
      <c r="BJ69" s="23"/>
      <c r="BK69" s="21"/>
      <c r="BL69" s="21"/>
      <c r="BM69" s="21"/>
      <c r="BN69" s="181">
        <f t="shared" si="17"/>
        <v>0</v>
      </c>
      <c r="BO69" s="24">
        <v>43596</v>
      </c>
      <c r="BP69" s="21" t="s">
        <v>335</v>
      </c>
      <c r="BQ69" s="193">
        <v>43416</v>
      </c>
      <c r="BR69" s="196">
        <v>6</v>
      </c>
      <c r="BS69" s="22">
        <f t="shared" si="18"/>
        <v>180</v>
      </c>
      <c r="BT69" s="192">
        <f t="shared" si="19"/>
        <v>43596</v>
      </c>
      <c r="BU69" s="25"/>
    </row>
    <row r="70" spans="1:73" s="22" customFormat="1" ht="409.5" customHeight="1" x14ac:dyDescent="0.25">
      <c r="A70" s="17"/>
      <c r="B70" s="18"/>
      <c r="C70" s="24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1"/>
      <c r="AM70" s="21"/>
      <c r="AN70" s="21"/>
      <c r="AO70" s="21"/>
      <c r="AP70" s="21"/>
      <c r="AQ70" s="21"/>
      <c r="AR70" s="21"/>
      <c r="AS70" s="21"/>
      <c r="AT70" s="20"/>
      <c r="AU70" s="21"/>
      <c r="AV70" s="20"/>
      <c r="AW70" s="21"/>
      <c r="AX70" s="21"/>
      <c r="AY70" s="21"/>
      <c r="AZ70" s="21"/>
      <c r="BA70" s="21"/>
      <c r="BB70" s="21"/>
      <c r="BC70" s="21"/>
      <c r="BD70" s="221"/>
      <c r="BE70" s="181"/>
      <c r="BF70" s="20"/>
      <c r="BG70" s="21"/>
      <c r="BH70" s="20"/>
      <c r="BI70" s="23"/>
      <c r="BJ70" s="23"/>
      <c r="BK70" s="21"/>
      <c r="BL70" s="21"/>
      <c r="BM70" s="21"/>
      <c r="BN70" s="181">
        <f t="shared" si="17"/>
        <v>0</v>
      </c>
      <c r="BO70" s="24">
        <v>43593</v>
      </c>
      <c r="BP70" s="21" t="s">
        <v>333</v>
      </c>
      <c r="BQ70" s="193">
        <v>43413</v>
      </c>
      <c r="BR70" s="196">
        <v>6</v>
      </c>
      <c r="BS70" s="22">
        <f t="shared" si="18"/>
        <v>180</v>
      </c>
      <c r="BT70" s="192">
        <f t="shared" si="19"/>
        <v>43593</v>
      </c>
      <c r="BU70" s="25"/>
    </row>
    <row r="71" spans="1:73" s="22" customFormat="1" ht="409.5" customHeight="1" x14ac:dyDescent="0.25">
      <c r="A71" s="17"/>
      <c r="B71" s="18"/>
      <c r="C71" s="24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1"/>
      <c r="AM71" s="21"/>
      <c r="AN71" s="21"/>
      <c r="AO71" s="21"/>
      <c r="AP71" s="21"/>
      <c r="AQ71" s="21"/>
      <c r="AR71" s="21"/>
      <c r="AS71" s="21"/>
      <c r="AT71" s="20"/>
      <c r="AU71" s="21"/>
      <c r="AV71" s="20"/>
      <c r="AW71" s="21"/>
      <c r="AX71" s="21"/>
      <c r="AY71" s="21"/>
      <c r="AZ71" s="21"/>
      <c r="BA71" s="21"/>
      <c r="BB71" s="21"/>
      <c r="BC71" s="21"/>
      <c r="BD71" s="221"/>
      <c r="BE71" s="181"/>
      <c r="BF71" s="20"/>
      <c r="BG71" s="21"/>
      <c r="BH71" s="20"/>
      <c r="BI71" s="23"/>
      <c r="BJ71" s="23"/>
      <c r="BK71" s="21"/>
      <c r="BL71" s="21"/>
      <c r="BM71" s="21"/>
      <c r="BN71" s="181">
        <f t="shared" si="17"/>
        <v>0</v>
      </c>
      <c r="BO71" s="24">
        <v>43593</v>
      </c>
      <c r="BP71" s="21" t="s">
        <v>332</v>
      </c>
      <c r="BQ71" s="193">
        <v>43413</v>
      </c>
      <c r="BR71" s="196">
        <v>6</v>
      </c>
      <c r="BS71" s="22">
        <f t="shared" si="18"/>
        <v>180</v>
      </c>
      <c r="BT71" s="192">
        <f t="shared" si="19"/>
        <v>43593</v>
      </c>
      <c r="BU71" s="25"/>
    </row>
    <row r="72" spans="1:73" s="22" customFormat="1" ht="409.6" customHeight="1" x14ac:dyDescent="0.25">
      <c r="A72" s="17"/>
      <c r="B72" s="18"/>
      <c r="C72" s="24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1"/>
      <c r="R72" s="21"/>
      <c r="S72" s="21"/>
      <c r="T72" s="21"/>
      <c r="U72" s="20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1"/>
      <c r="AM72" s="21"/>
      <c r="AN72" s="21"/>
      <c r="AO72" s="21"/>
      <c r="AP72" s="21"/>
      <c r="AQ72" s="21"/>
      <c r="AR72" s="21"/>
      <c r="AS72" s="21"/>
      <c r="AT72" s="20"/>
      <c r="AU72" s="21"/>
      <c r="AV72" s="20"/>
      <c r="AW72" s="21"/>
      <c r="AX72" s="21"/>
      <c r="AY72" s="21"/>
      <c r="AZ72" s="21"/>
      <c r="BA72" s="21"/>
      <c r="BB72" s="21"/>
      <c r="BC72" s="21"/>
      <c r="BD72" s="221"/>
      <c r="BE72" s="181"/>
      <c r="BF72" s="20"/>
      <c r="BG72" s="21"/>
      <c r="BH72" s="20"/>
      <c r="BI72" s="23"/>
      <c r="BJ72" s="23"/>
      <c r="BK72" s="21"/>
      <c r="BL72" s="21"/>
      <c r="BM72" s="21"/>
      <c r="BN72" s="181">
        <f t="shared" si="17"/>
        <v>0</v>
      </c>
      <c r="BO72" s="24">
        <v>43598</v>
      </c>
      <c r="BP72" s="21" t="s">
        <v>333</v>
      </c>
      <c r="BQ72" s="193">
        <v>43418</v>
      </c>
      <c r="BR72" s="196">
        <v>6</v>
      </c>
      <c r="BS72" s="22">
        <f t="shared" si="18"/>
        <v>180</v>
      </c>
      <c r="BT72" s="192">
        <f t="shared" si="19"/>
        <v>43598</v>
      </c>
      <c r="BU72" s="25"/>
    </row>
    <row r="73" spans="1:73" s="22" customFormat="1" ht="409.6" customHeight="1" x14ac:dyDescent="0.25">
      <c r="A73" s="17"/>
      <c r="B73" s="18"/>
      <c r="C73" s="24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0"/>
      <c r="P73" s="20"/>
      <c r="Q73" s="21"/>
      <c r="R73" s="21"/>
      <c r="S73" s="21"/>
      <c r="T73" s="21"/>
      <c r="U73" s="20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21"/>
      <c r="BE73" s="21"/>
      <c r="BF73" s="20"/>
      <c r="BG73" s="21"/>
      <c r="BH73" s="20"/>
      <c r="BI73" s="23"/>
      <c r="BJ73" s="23"/>
      <c r="BK73" s="21"/>
      <c r="BL73" s="21"/>
      <c r="BM73" s="21"/>
      <c r="BN73" s="181">
        <f t="shared" si="17"/>
        <v>0</v>
      </c>
      <c r="BO73" s="24">
        <v>43593</v>
      </c>
      <c r="BP73" s="21" t="s">
        <v>333</v>
      </c>
      <c r="BQ73" s="193">
        <v>43413</v>
      </c>
      <c r="BR73" s="196">
        <v>6</v>
      </c>
      <c r="BS73" s="22">
        <f t="shared" ref="BS73:BS75" si="20">BR73*30</f>
        <v>180</v>
      </c>
      <c r="BT73" s="192">
        <f t="shared" ref="BT73:BT75" si="21">BQ73+BS73</f>
        <v>43593</v>
      </c>
      <c r="BU73" s="25"/>
    </row>
    <row r="74" spans="1:73" s="22" customFormat="1" ht="409.5" customHeight="1" x14ac:dyDescent="0.25">
      <c r="A74" s="17"/>
      <c r="B74" s="18"/>
      <c r="C74" s="24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21"/>
      <c r="BE74" s="181"/>
      <c r="BF74" s="20"/>
      <c r="BG74" s="21"/>
      <c r="BH74" s="20"/>
      <c r="BI74" s="23"/>
      <c r="BJ74" s="23"/>
      <c r="BK74" s="21"/>
      <c r="BL74" s="21"/>
      <c r="BM74" s="21"/>
      <c r="BN74" s="181">
        <f t="shared" si="17"/>
        <v>0</v>
      </c>
      <c r="BO74" s="24">
        <v>43596</v>
      </c>
      <c r="BP74" s="21" t="s">
        <v>332</v>
      </c>
      <c r="BQ74" s="193">
        <v>43416</v>
      </c>
      <c r="BR74" s="196">
        <v>6</v>
      </c>
      <c r="BS74" s="22">
        <f t="shared" si="20"/>
        <v>180</v>
      </c>
      <c r="BT74" s="192">
        <f t="shared" si="21"/>
        <v>43596</v>
      </c>
      <c r="BU74" s="25"/>
    </row>
    <row r="75" spans="1:73" s="22" customFormat="1" ht="409.6" customHeight="1" x14ac:dyDescent="0.25">
      <c r="A75" s="17"/>
      <c r="B75" s="18"/>
      <c r="C75" s="24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0"/>
      <c r="BC75" s="21"/>
      <c r="BD75" s="221"/>
      <c r="BE75" s="21"/>
      <c r="BF75" s="20"/>
      <c r="BG75" s="21"/>
      <c r="BH75" s="20"/>
      <c r="BI75" s="23"/>
      <c r="BJ75" s="23"/>
      <c r="BK75" s="21"/>
      <c r="BL75" s="21"/>
      <c r="BM75" s="21"/>
      <c r="BN75" s="181">
        <f t="shared" si="17"/>
        <v>0</v>
      </c>
      <c r="BO75" s="24">
        <v>43593</v>
      </c>
      <c r="BP75" s="21" t="s">
        <v>331</v>
      </c>
      <c r="BQ75" s="193">
        <v>43413</v>
      </c>
      <c r="BR75" s="196">
        <v>6</v>
      </c>
      <c r="BS75" s="22">
        <f t="shared" si="20"/>
        <v>180</v>
      </c>
      <c r="BT75" s="192">
        <f t="shared" si="21"/>
        <v>43593</v>
      </c>
      <c r="BU75" s="25"/>
    </row>
    <row r="76" spans="1:73" s="22" customFormat="1" ht="409.5" customHeight="1" x14ac:dyDescent="0.25">
      <c r="A76" s="17"/>
      <c r="B76" s="18"/>
      <c r="C76" s="24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0"/>
      <c r="P76" s="20"/>
      <c r="Q76" s="21"/>
      <c r="R76" s="21"/>
      <c r="S76" s="21"/>
      <c r="T76" s="21"/>
      <c r="U76" s="20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1"/>
      <c r="AM76" s="21"/>
      <c r="AN76" s="21"/>
      <c r="AO76" s="21"/>
      <c r="AP76" s="21"/>
      <c r="AQ76" s="21"/>
      <c r="AR76" s="21"/>
      <c r="AS76" s="21"/>
      <c r="AT76" s="20"/>
      <c r="AU76" s="21"/>
      <c r="AV76" s="20"/>
      <c r="AW76" s="21"/>
      <c r="AX76" s="21"/>
      <c r="AY76" s="21"/>
      <c r="AZ76" s="21"/>
      <c r="BA76" s="21"/>
      <c r="BB76" s="21"/>
      <c r="BC76" s="21"/>
      <c r="BD76" s="221"/>
      <c r="BE76" s="20"/>
      <c r="BF76" s="20"/>
      <c r="BG76" s="21"/>
      <c r="BH76" s="20"/>
      <c r="BI76" s="23"/>
      <c r="BJ76" s="23"/>
      <c r="BK76" s="21"/>
      <c r="BL76" s="21"/>
      <c r="BM76" s="21"/>
      <c r="BN76" s="181">
        <f t="shared" si="17"/>
        <v>0</v>
      </c>
      <c r="BO76" s="24">
        <v>43773</v>
      </c>
      <c r="BP76" s="21" t="s">
        <v>210</v>
      </c>
      <c r="BQ76" s="193">
        <v>43413</v>
      </c>
      <c r="BR76" s="196">
        <v>12</v>
      </c>
      <c r="BS76" s="22">
        <f t="shared" si="18"/>
        <v>360</v>
      </c>
      <c r="BT76" s="192">
        <f t="shared" si="19"/>
        <v>43773</v>
      </c>
      <c r="BU76" s="25"/>
    </row>
    <row r="77" spans="1:73" s="22" customFormat="1" ht="409.5" customHeight="1" x14ac:dyDescent="0.25">
      <c r="A77" s="17"/>
      <c r="B77" s="18"/>
      <c r="C77" s="24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0"/>
      <c r="P77" s="20"/>
      <c r="Q77" s="21"/>
      <c r="R77" s="21"/>
      <c r="S77" s="21"/>
      <c r="T77" s="21"/>
      <c r="U77" s="20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1"/>
      <c r="AM77" s="21"/>
      <c r="AN77" s="21"/>
      <c r="AO77" s="21"/>
      <c r="AP77" s="21"/>
      <c r="AQ77" s="21"/>
      <c r="AR77" s="21"/>
      <c r="AS77" s="21"/>
      <c r="AT77" s="20"/>
      <c r="AU77" s="21"/>
      <c r="AV77" s="20"/>
      <c r="AW77" s="21"/>
      <c r="AX77" s="21"/>
      <c r="AY77" s="21"/>
      <c r="AZ77" s="21"/>
      <c r="BA77" s="21"/>
      <c r="BB77" s="21"/>
      <c r="BC77" s="21"/>
      <c r="BD77" s="221"/>
      <c r="BE77" s="181"/>
      <c r="BF77" s="20"/>
      <c r="BG77" s="21"/>
      <c r="BH77" s="20"/>
      <c r="BI77" s="23"/>
      <c r="BJ77" s="23"/>
      <c r="BK77" s="21"/>
      <c r="BL77" s="21"/>
      <c r="BM77" s="21"/>
      <c r="BN77" s="181">
        <f t="shared" si="17"/>
        <v>0</v>
      </c>
      <c r="BO77" s="24">
        <v>43593</v>
      </c>
      <c r="BP77" s="21" t="s">
        <v>336</v>
      </c>
      <c r="BQ77" s="193">
        <v>43413</v>
      </c>
      <c r="BR77" s="196">
        <v>6</v>
      </c>
      <c r="BS77" s="22">
        <f t="shared" si="18"/>
        <v>180</v>
      </c>
      <c r="BT77" s="192">
        <f t="shared" si="19"/>
        <v>43593</v>
      </c>
      <c r="BU77" s="25"/>
    </row>
    <row r="78" spans="1:73" s="22" customFormat="1" ht="179.25" customHeight="1" x14ac:dyDescent="0.25">
      <c r="A78" s="17"/>
      <c r="B78" s="18"/>
      <c r="C78" s="24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21"/>
      <c r="BE78" s="21"/>
      <c r="BF78" s="20"/>
      <c r="BG78" s="21"/>
      <c r="BH78" s="20"/>
      <c r="BI78" s="23"/>
      <c r="BJ78" s="23"/>
      <c r="BK78" s="21"/>
      <c r="BL78" s="21"/>
      <c r="BM78" s="21"/>
      <c r="BN78" s="181">
        <f t="shared" si="17"/>
        <v>0</v>
      </c>
      <c r="BO78" s="24">
        <v>43593</v>
      </c>
      <c r="BP78" s="21" t="s">
        <v>210</v>
      </c>
      <c r="BQ78" s="193">
        <v>43413</v>
      </c>
      <c r="BR78" s="196">
        <v>6</v>
      </c>
      <c r="BS78" s="22">
        <f t="shared" si="18"/>
        <v>180</v>
      </c>
      <c r="BT78" s="192">
        <f t="shared" si="19"/>
        <v>43593</v>
      </c>
      <c r="BU78" s="25"/>
    </row>
    <row r="79" spans="1:73" s="22" customFormat="1" ht="409.5" customHeight="1" x14ac:dyDescent="0.25">
      <c r="A79" s="17"/>
      <c r="B79" s="18"/>
      <c r="C79" s="24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0"/>
      <c r="P79" s="20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81"/>
      <c r="BE79" s="181"/>
      <c r="BF79" s="21"/>
      <c r="BG79" s="21"/>
      <c r="BH79" s="20"/>
      <c r="BI79" s="23"/>
      <c r="BJ79" s="23"/>
      <c r="BK79" s="21"/>
      <c r="BL79" s="21"/>
      <c r="BM79" s="21"/>
      <c r="BN79" s="181">
        <f t="shared" si="17"/>
        <v>0</v>
      </c>
      <c r="BO79" s="24">
        <v>43598</v>
      </c>
      <c r="BP79" s="21" t="s">
        <v>210</v>
      </c>
      <c r="BQ79" s="193">
        <v>43418</v>
      </c>
      <c r="BR79" s="196">
        <v>6</v>
      </c>
      <c r="BS79" s="22">
        <f t="shared" si="18"/>
        <v>180</v>
      </c>
      <c r="BT79" s="192">
        <f t="shared" si="19"/>
        <v>43598</v>
      </c>
      <c r="BU79" s="25"/>
    </row>
    <row r="80" spans="1:73" s="22" customFormat="1" ht="207" customHeight="1" x14ac:dyDescent="0.25">
      <c r="A80" s="17"/>
      <c r="B80" s="18"/>
      <c r="C80" s="24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0"/>
      <c r="P80" s="20"/>
      <c r="Q80" s="21"/>
      <c r="R80" s="21"/>
      <c r="S80" s="21"/>
      <c r="T80" s="21"/>
      <c r="U80" s="20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8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21"/>
      <c r="BE80" s="21"/>
      <c r="BF80" s="20"/>
      <c r="BG80" s="21"/>
      <c r="BH80" s="20"/>
      <c r="BI80" s="23"/>
      <c r="BJ80" s="23"/>
      <c r="BK80" s="21"/>
      <c r="BL80" s="21"/>
      <c r="BM80" s="21"/>
      <c r="BN80" s="181">
        <f t="shared" si="17"/>
        <v>0</v>
      </c>
      <c r="BO80" s="24">
        <v>43593</v>
      </c>
      <c r="BP80" s="21" t="s">
        <v>210</v>
      </c>
      <c r="BQ80" s="193">
        <v>43413</v>
      </c>
      <c r="BR80" s="196">
        <v>6</v>
      </c>
      <c r="BS80" s="22">
        <f t="shared" si="18"/>
        <v>180</v>
      </c>
      <c r="BT80" s="192">
        <f t="shared" si="19"/>
        <v>43593</v>
      </c>
      <c r="BU80" s="25"/>
    </row>
    <row r="81" spans="1:73" s="22" customFormat="1" ht="234.75" customHeight="1" x14ac:dyDescent="0.25">
      <c r="A81" s="17"/>
      <c r="B81" s="18"/>
      <c r="C81" s="24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0"/>
      <c r="P81" s="20"/>
      <c r="Q81" s="20"/>
      <c r="R81" s="20"/>
      <c r="S81" s="20"/>
      <c r="T81" s="20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18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81"/>
      <c r="BE81" s="181"/>
      <c r="BF81" s="21"/>
      <c r="BG81" s="21"/>
      <c r="BH81" s="20"/>
      <c r="BI81" s="23"/>
      <c r="BJ81" s="23"/>
      <c r="BK81" s="21"/>
      <c r="BL81" s="21"/>
      <c r="BM81" s="21"/>
      <c r="BN81" s="181">
        <f t="shared" ref="BN81:BN88" si="22">W81+Y81+AA81+AC81+AE81+AG81+AI81+AM81+AO81+AQ81+AS81+AU81+AW81+AY81+BA81+BC81+BE81+BG81+BI81+BK81+BM81</f>
        <v>0</v>
      </c>
      <c r="BO81" s="24">
        <v>43596</v>
      </c>
      <c r="BP81" s="21" t="s">
        <v>210</v>
      </c>
      <c r="BQ81" s="193">
        <v>43416</v>
      </c>
      <c r="BR81" s="196">
        <v>6</v>
      </c>
      <c r="BS81" s="22">
        <f t="shared" si="18"/>
        <v>180</v>
      </c>
      <c r="BT81" s="192">
        <f t="shared" si="19"/>
        <v>43596</v>
      </c>
      <c r="BU81" s="25"/>
    </row>
    <row r="82" spans="1:73" s="22" customFormat="1" ht="309.75" customHeight="1" x14ac:dyDescent="0.25">
      <c r="A82" s="17"/>
      <c r="B82" s="18"/>
      <c r="C82" s="24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81"/>
      <c r="BE82" s="181"/>
      <c r="BF82" s="21"/>
      <c r="BG82" s="21"/>
      <c r="BH82" s="20"/>
      <c r="BI82" s="23"/>
      <c r="BJ82" s="23"/>
      <c r="BK82" s="21"/>
      <c r="BL82" s="21"/>
      <c r="BM82" s="21"/>
      <c r="BN82" s="181">
        <f t="shared" si="22"/>
        <v>0</v>
      </c>
      <c r="BO82" s="24">
        <v>43596</v>
      </c>
      <c r="BP82" s="21" t="s">
        <v>210</v>
      </c>
      <c r="BQ82" s="193">
        <v>43416</v>
      </c>
      <c r="BR82" s="196">
        <v>6</v>
      </c>
      <c r="BS82" s="22">
        <f t="shared" si="18"/>
        <v>180</v>
      </c>
      <c r="BT82" s="192">
        <f t="shared" si="19"/>
        <v>43596</v>
      </c>
      <c r="BU82" s="25"/>
    </row>
    <row r="83" spans="1:73" s="22" customFormat="1" ht="193.5" customHeight="1" x14ac:dyDescent="0.25">
      <c r="A83" s="17"/>
      <c r="B83" s="18"/>
      <c r="C83" s="24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21"/>
      <c r="BE83" s="21"/>
      <c r="BF83" s="21"/>
      <c r="BG83" s="21"/>
      <c r="BH83" s="20"/>
      <c r="BI83" s="23"/>
      <c r="BJ83" s="20"/>
      <c r="BK83" s="21"/>
      <c r="BL83" s="21"/>
      <c r="BM83" s="21"/>
      <c r="BN83" s="181">
        <f t="shared" si="22"/>
        <v>0</v>
      </c>
      <c r="BO83" s="24">
        <v>43596</v>
      </c>
      <c r="BP83" s="21" t="s">
        <v>210</v>
      </c>
      <c r="BQ83" s="193">
        <v>43416</v>
      </c>
      <c r="BR83" s="196">
        <v>6</v>
      </c>
      <c r="BS83" s="22">
        <f t="shared" si="18"/>
        <v>180</v>
      </c>
      <c r="BT83" s="192">
        <f t="shared" si="19"/>
        <v>43596</v>
      </c>
      <c r="BU83" s="25"/>
    </row>
    <row r="84" spans="1:73" s="22" customFormat="1" ht="193.5" customHeight="1" x14ac:dyDescent="0.25">
      <c r="A84" s="17"/>
      <c r="B84" s="18"/>
      <c r="C84" s="24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21"/>
      <c r="BE84" s="21"/>
      <c r="BF84" s="21"/>
      <c r="BG84" s="21"/>
      <c r="BH84" s="20"/>
      <c r="BI84" s="23"/>
      <c r="BJ84" s="23"/>
      <c r="BK84" s="21"/>
      <c r="BL84" s="21"/>
      <c r="BM84" s="21"/>
      <c r="BN84" s="181">
        <f t="shared" si="22"/>
        <v>0</v>
      </c>
      <c r="BO84" s="24">
        <v>43596</v>
      </c>
      <c r="BP84" s="21" t="s">
        <v>210</v>
      </c>
      <c r="BQ84" s="193">
        <v>43416</v>
      </c>
      <c r="BR84" s="196">
        <v>6</v>
      </c>
      <c r="BS84" s="22">
        <f t="shared" si="18"/>
        <v>180</v>
      </c>
      <c r="BT84" s="192">
        <f t="shared" si="19"/>
        <v>43596</v>
      </c>
      <c r="BU84" s="25"/>
    </row>
    <row r="85" spans="1:73" s="22" customFormat="1" ht="193.5" customHeight="1" x14ac:dyDescent="0.25">
      <c r="A85" s="17"/>
      <c r="B85" s="18"/>
      <c r="C85" s="24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0"/>
      <c r="P85" s="20"/>
      <c r="Q85" s="21"/>
      <c r="R85" s="21"/>
      <c r="S85" s="21"/>
      <c r="T85" s="21"/>
      <c r="U85" s="20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21"/>
      <c r="BE85" s="20"/>
      <c r="BF85" s="20"/>
      <c r="BG85" s="21"/>
      <c r="BH85" s="20"/>
      <c r="BI85" s="23"/>
      <c r="BJ85" s="23"/>
      <c r="BK85" s="21"/>
      <c r="BL85" s="21"/>
      <c r="BM85" s="21"/>
      <c r="BN85" s="181">
        <f t="shared" si="22"/>
        <v>0</v>
      </c>
      <c r="BO85" s="24">
        <v>43596</v>
      </c>
      <c r="BP85" s="21" t="s">
        <v>210</v>
      </c>
      <c r="BQ85" s="193">
        <v>43416</v>
      </c>
      <c r="BR85" s="196">
        <v>6</v>
      </c>
      <c r="BS85" s="22">
        <f t="shared" si="18"/>
        <v>180</v>
      </c>
      <c r="BT85" s="192">
        <f t="shared" si="19"/>
        <v>43596</v>
      </c>
      <c r="BU85" s="25"/>
    </row>
    <row r="86" spans="1:73" s="22" customFormat="1" ht="193.5" customHeight="1" x14ac:dyDescent="0.25">
      <c r="A86" s="17"/>
      <c r="B86" s="18"/>
      <c r="C86" s="24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0"/>
      <c r="P86" s="20"/>
      <c r="Q86" s="21"/>
      <c r="R86" s="21"/>
      <c r="S86" s="21"/>
      <c r="T86" s="21"/>
      <c r="U86" s="20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1"/>
      <c r="AM86" s="21"/>
      <c r="AN86" s="21"/>
      <c r="AO86" s="21"/>
      <c r="AP86" s="21"/>
      <c r="AQ86" s="21"/>
      <c r="AR86" s="21"/>
      <c r="AS86" s="21"/>
      <c r="AT86" s="181"/>
      <c r="AU86" s="21"/>
      <c r="AV86" s="21"/>
      <c r="AW86" s="21"/>
      <c r="AX86" s="21"/>
      <c r="AY86" s="21"/>
      <c r="AZ86" s="21"/>
      <c r="BA86" s="21"/>
      <c r="BB86" s="21"/>
      <c r="BC86" s="21"/>
      <c r="BD86" s="221"/>
      <c r="BE86" s="181"/>
      <c r="BF86" s="21"/>
      <c r="BG86" s="21"/>
      <c r="BH86" s="20"/>
      <c r="BI86" s="23"/>
      <c r="BJ86" s="23"/>
      <c r="BK86" s="21"/>
      <c r="BL86" s="21"/>
      <c r="BM86" s="21"/>
      <c r="BN86" s="181">
        <f t="shared" si="22"/>
        <v>0</v>
      </c>
      <c r="BO86" s="24">
        <v>43578</v>
      </c>
      <c r="BP86" s="21" t="s">
        <v>210</v>
      </c>
      <c r="BQ86" s="193">
        <v>43398</v>
      </c>
      <c r="BR86" s="196">
        <v>6</v>
      </c>
      <c r="BS86" s="22">
        <f t="shared" si="18"/>
        <v>180</v>
      </c>
      <c r="BT86" s="192">
        <f t="shared" si="19"/>
        <v>43578</v>
      </c>
      <c r="BU86" s="25"/>
    </row>
    <row r="87" spans="1:73" s="22" customFormat="1" ht="201.75" customHeight="1" x14ac:dyDescent="0.25">
      <c r="A87" s="17"/>
      <c r="B87" s="18"/>
      <c r="C87" s="24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221"/>
      <c r="AM87" s="20"/>
      <c r="AN87" s="20"/>
      <c r="AO87" s="21"/>
      <c r="AP87" s="21"/>
      <c r="AQ87" s="21"/>
      <c r="AR87" s="21"/>
      <c r="AS87" s="21"/>
      <c r="AT87" s="221"/>
      <c r="AU87" s="20"/>
      <c r="AV87" s="21"/>
      <c r="AW87" s="21"/>
      <c r="AX87" s="21"/>
      <c r="AY87" s="21"/>
      <c r="AZ87" s="21"/>
      <c r="BA87" s="21"/>
      <c r="BB87" s="21"/>
      <c r="BC87" s="21"/>
      <c r="BD87" s="221"/>
      <c r="BE87" s="21"/>
      <c r="BF87" s="21"/>
      <c r="BG87" s="21"/>
      <c r="BH87" s="20"/>
      <c r="BI87" s="23"/>
      <c r="BJ87" s="20"/>
      <c r="BK87" s="21"/>
      <c r="BL87" s="21"/>
      <c r="BM87" s="21"/>
      <c r="BN87" s="181">
        <f t="shared" si="22"/>
        <v>0</v>
      </c>
      <c r="BO87" s="24">
        <v>43591</v>
      </c>
      <c r="BP87" s="21"/>
      <c r="BQ87" s="193">
        <v>43411</v>
      </c>
      <c r="BR87" s="196">
        <v>6</v>
      </c>
      <c r="BS87" s="22">
        <f t="shared" si="18"/>
        <v>180</v>
      </c>
      <c r="BT87" s="192">
        <f t="shared" si="19"/>
        <v>43591</v>
      </c>
      <c r="BU87" s="25"/>
    </row>
    <row r="88" spans="1:73" s="22" customFormat="1" ht="201.75" customHeight="1" x14ac:dyDescent="0.25">
      <c r="A88" s="17"/>
      <c r="B88" s="18"/>
      <c r="C88" s="24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221"/>
      <c r="AM88" s="20"/>
      <c r="AN88" s="20"/>
      <c r="AO88" s="21"/>
      <c r="AP88" s="21"/>
      <c r="AQ88" s="21"/>
      <c r="AR88" s="21"/>
      <c r="AS88" s="21"/>
      <c r="AT88" s="221"/>
      <c r="AU88" s="20"/>
      <c r="AV88" s="21"/>
      <c r="AW88" s="21"/>
      <c r="AX88" s="21"/>
      <c r="AY88" s="21"/>
      <c r="AZ88" s="21"/>
      <c r="BA88" s="21"/>
      <c r="BB88" s="21"/>
      <c r="BC88" s="21"/>
      <c r="BD88" s="221"/>
      <c r="BE88" s="181"/>
      <c r="BF88" s="21"/>
      <c r="BG88" s="21"/>
      <c r="BH88" s="20"/>
      <c r="BI88" s="23"/>
      <c r="BJ88" s="23"/>
      <c r="BK88" s="21"/>
      <c r="BL88" s="21"/>
      <c r="BM88" s="21"/>
      <c r="BN88" s="181">
        <f t="shared" si="22"/>
        <v>0</v>
      </c>
      <c r="BO88" s="24">
        <v>43591</v>
      </c>
      <c r="BP88" s="21" t="s">
        <v>210</v>
      </c>
      <c r="BQ88" s="193">
        <v>43411</v>
      </c>
      <c r="BR88" s="196">
        <v>6</v>
      </c>
      <c r="BS88" s="22">
        <f>BR88*30</f>
        <v>180</v>
      </c>
      <c r="BT88" s="192">
        <f t="shared" si="19"/>
        <v>43591</v>
      </c>
      <c r="BU88" s="25"/>
    </row>
    <row r="89" spans="1:73" s="22" customFormat="1" ht="147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0"/>
      <c r="P89" s="20"/>
      <c r="Q89" s="21"/>
      <c r="R89" s="21"/>
      <c r="S89" s="21"/>
      <c r="T89" s="21"/>
      <c r="U89" s="20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21"/>
      <c r="BE89" s="20"/>
      <c r="BF89" s="20"/>
      <c r="BG89" s="21"/>
      <c r="BH89" s="20"/>
      <c r="BI89" s="23"/>
      <c r="BJ89" s="23"/>
      <c r="BK89" s="21"/>
      <c r="BL89" s="21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47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0"/>
      <c r="P90" s="20"/>
      <c r="Q90" s="21"/>
      <c r="R90" s="21"/>
      <c r="S90" s="21"/>
      <c r="T90" s="21"/>
      <c r="U90" s="20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21"/>
      <c r="BE90" s="181"/>
      <c r="BF90" s="20"/>
      <c r="BG90" s="21"/>
      <c r="BH90" s="20"/>
      <c r="BI90" s="23"/>
      <c r="BJ90" s="23"/>
      <c r="BK90" s="21"/>
      <c r="BL90" s="21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47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21"/>
      <c r="BE91" s="21"/>
      <c r="BF91" s="20"/>
      <c r="BG91" s="21"/>
      <c r="BH91" s="20"/>
      <c r="BI91" s="23"/>
      <c r="BJ91" s="23"/>
      <c r="BK91" s="21"/>
      <c r="BL91" s="21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47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21"/>
      <c r="BE92" s="181"/>
      <c r="BF92" s="20"/>
      <c r="BG92" s="21"/>
      <c r="BH92" s="20"/>
      <c r="BI92" s="23"/>
      <c r="BJ92" s="23"/>
      <c r="BK92" s="21"/>
      <c r="BL92" s="21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47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21"/>
      <c r="BE93" s="21"/>
      <c r="BF93" s="20"/>
      <c r="BG93" s="21"/>
      <c r="BH93" s="20"/>
      <c r="BI93" s="23"/>
      <c r="BJ93" s="23"/>
      <c r="BK93" s="21"/>
      <c r="BL93" s="21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47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18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21"/>
      <c r="BE94" s="181"/>
      <c r="BF94" s="20"/>
      <c r="BG94" s="21"/>
      <c r="BH94" s="20"/>
      <c r="BI94" s="23"/>
      <c r="BJ94" s="23"/>
      <c r="BK94" s="21"/>
      <c r="BL94" s="21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47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18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21"/>
      <c r="BE95" s="21"/>
      <c r="BF95" s="20"/>
      <c r="BG95" s="21"/>
      <c r="BH95" s="20"/>
      <c r="BI95" s="23"/>
      <c r="BJ95" s="23"/>
      <c r="BK95" s="21"/>
      <c r="BL95" s="21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47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18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21"/>
      <c r="BE96" s="181"/>
      <c r="BF96" s="20"/>
      <c r="BG96" s="21"/>
      <c r="BH96" s="20"/>
      <c r="BI96" s="23"/>
      <c r="BJ96" s="23"/>
      <c r="BK96" s="21"/>
      <c r="BL96" s="21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93.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21"/>
      <c r="BE97" s="21"/>
      <c r="BF97" s="20"/>
      <c r="BG97" s="21"/>
      <c r="BH97" s="20"/>
      <c r="BI97" s="23"/>
      <c r="BJ97" s="23"/>
      <c r="BK97" s="21"/>
      <c r="BL97" s="21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193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18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21"/>
      <c r="BE98" s="181"/>
      <c r="BF98" s="20"/>
      <c r="BG98" s="21"/>
      <c r="BH98" s="20"/>
      <c r="BI98" s="23"/>
      <c r="BJ98" s="23"/>
      <c r="BK98" s="21"/>
      <c r="BL98" s="21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93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21"/>
      <c r="BE99" s="21"/>
      <c r="BF99" s="20"/>
      <c r="BG99" s="21"/>
      <c r="BH99" s="20"/>
      <c r="BI99" s="23"/>
      <c r="BJ99" s="23"/>
      <c r="BK99" s="21"/>
      <c r="BL99" s="21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93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18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81"/>
      <c r="BE100" s="181"/>
      <c r="BF100" s="21"/>
      <c r="BG100" s="21"/>
      <c r="BH100" s="20"/>
      <c r="BI100" s="23"/>
      <c r="BJ100" s="23"/>
      <c r="BK100" s="21"/>
      <c r="BL100" s="21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239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221"/>
      <c r="AM101" s="20"/>
      <c r="AN101" s="20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21"/>
      <c r="BE101" s="21"/>
      <c r="BF101" s="20"/>
      <c r="BG101" s="20"/>
      <c r="BH101" s="20"/>
      <c r="BI101" s="23"/>
      <c r="BJ101" s="23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239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221"/>
      <c r="AM102" s="20"/>
      <c r="AN102" s="20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21"/>
      <c r="BE102" s="21"/>
      <c r="BF102" s="20"/>
      <c r="BG102" s="20"/>
      <c r="BH102" s="20"/>
      <c r="BI102" s="23"/>
      <c r="BJ102" s="23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409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0"/>
      <c r="Q103" s="21"/>
      <c r="R103" s="21"/>
      <c r="S103" s="20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221"/>
      <c r="AM103" s="20"/>
      <c r="AN103" s="20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21"/>
      <c r="BE103" s="21"/>
      <c r="BF103" s="21"/>
      <c r="BG103" s="20"/>
      <c r="BH103" s="20"/>
      <c r="BI103" s="23"/>
      <c r="BJ103" s="23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229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221"/>
      <c r="AM104" s="20"/>
      <c r="AN104" s="20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21"/>
      <c r="BE104" s="21"/>
      <c r="BF104" s="20"/>
      <c r="BG104" s="20"/>
      <c r="BH104" s="20"/>
      <c r="BI104" s="23"/>
      <c r="BJ104" s="23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229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0"/>
      <c r="AK105" s="21"/>
      <c r="AL105" s="221"/>
      <c r="AM105" s="20"/>
      <c r="AN105" s="20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21"/>
      <c r="BE105" s="21"/>
      <c r="BF105" s="20"/>
      <c r="BG105" s="20"/>
      <c r="BH105" s="20"/>
      <c r="BI105" s="23"/>
      <c r="BJ105" s="23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229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221"/>
      <c r="AM106" s="20"/>
      <c r="AN106" s="20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21"/>
      <c r="BE106" s="21"/>
      <c r="BF106" s="20"/>
      <c r="BG106" s="20"/>
      <c r="BH106" s="20"/>
      <c r="BI106" s="23"/>
      <c r="BJ106" s="23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229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221"/>
      <c r="AM107" s="20"/>
      <c r="AN107" s="20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21"/>
      <c r="BE107" s="21"/>
      <c r="BF107" s="20"/>
      <c r="BG107" s="20"/>
      <c r="BH107" s="20"/>
      <c r="BI107" s="23"/>
      <c r="BJ107" s="23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94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221"/>
      <c r="AM108" s="20"/>
      <c r="AN108" s="20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21"/>
      <c r="BE108" s="21"/>
      <c r="BF108" s="20"/>
      <c r="BG108" s="20"/>
      <c r="BH108" s="20"/>
      <c r="BI108" s="23"/>
      <c r="BJ108" s="23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409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0"/>
      <c r="Q109" s="21"/>
      <c r="R109" s="21"/>
      <c r="S109" s="20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221"/>
      <c r="AM109" s="20"/>
      <c r="AN109" s="20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21"/>
      <c r="BE109" s="23"/>
      <c r="BF109" s="23"/>
      <c r="BG109" s="20"/>
      <c r="BH109" s="20"/>
      <c r="BI109" s="23"/>
      <c r="BJ109" s="23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409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221"/>
      <c r="AM110" s="20"/>
      <c r="AN110" s="20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21"/>
      <c r="BE110" s="21"/>
      <c r="BF110" s="20"/>
      <c r="BG110" s="20"/>
      <c r="BH110" s="20"/>
      <c r="BI110" s="23"/>
      <c r="BJ110" s="23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409.6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221"/>
      <c r="AM111" s="20"/>
      <c r="AN111" s="20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21"/>
      <c r="BE111" s="21"/>
      <c r="BF111" s="20"/>
      <c r="BG111" s="20"/>
      <c r="BH111" s="20"/>
      <c r="BI111" s="23"/>
      <c r="BJ111" s="23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184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221"/>
      <c r="AM112" s="20"/>
      <c r="AN112" s="20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21"/>
      <c r="BE112" s="23"/>
      <c r="BF112" s="23"/>
      <c r="BG112" s="20"/>
      <c r="BH112" s="20"/>
      <c r="BI112" s="23"/>
      <c r="BJ112" s="23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221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221"/>
      <c r="AM113" s="20"/>
      <c r="AN113" s="20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0"/>
      <c r="BC113" s="20"/>
      <c r="BD113" s="221"/>
      <c r="BE113" s="21"/>
      <c r="BF113" s="20"/>
      <c r="BG113" s="20"/>
      <c r="BH113" s="20"/>
      <c r="BI113" s="23"/>
      <c r="BJ113" s="23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56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0"/>
      <c r="Q114" s="21"/>
      <c r="R114" s="21"/>
      <c r="S114" s="20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221"/>
      <c r="AM114" s="20"/>
      <c r="AN114" s="20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0"/>
      <c r="BC114" s="20"/>
      <c r="BD114" s="221"/>
      <c r="BE114" s="23"/>
      <c r="BF114" s="23"/>
      <c r="BG114" s="20"/>
      <c r="BH114" s="20"/>
      <c r="BI114" s="23"/>
      <c r="BJ114" s="23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216.7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221"/>
      <c r="AM115" s="20"/>
      <c r="AN115" s="20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21"/>
      <c r="BE115" s="21"/>
      <c r="BF115" s="20"/>
      <c r="BG115" s="20"/>
      <c r="BH115" s="20"/>
      <c r="BI115" s="23"/>
      <c r="BJ115" s="23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216.7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0"/>
      <c r="Q116" s="21"/>
      <c r="R116" s="21"/>
      <c r="S116" s="20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221"/>
      <c r="AM116" s="20"/>
      <c r="AN116" s="20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21"/>
      <c r="BE116" s="21"/>
      <c r="BF116" s="20"/>
      <c r="BG116" s="20"/>
      <c r="BH116" s="20"/>
      <c r="BI116" s="23"/>
      <c r="BJ116" s="23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71.7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0"/>
      <c r="AK117" s="21"/>
      <c r="AL117" s="221"/>
      <c r="AM117" s="20"/>
      <c r="AN117" s="20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21"/>
      <c r="BE117" s="21"/>
      <c r="BF117" s="20"/>
      <c r="BG117" s="20"/>
      <c r="BH117" s="20"/>
      <c r="BI117" s="23"/>
      <c r="BJ117" s="23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71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0"/>
      <c r="Q118" s="21"/>
      <c r="R118" s="21"/>
      <c r="S118" s="20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221"/>
      <c r="AM118" s="20"/>
      <c r="AN118" s="20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21"/>
      <c r="BE118" s="23"/>
      <c r="BF118" s="23"/>
      <c r="BG118" s="20"/>
      <c r="BH118" s="20"/>
      <c r="BI118" s="23"/>
      <c r="BJ118" s="23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71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3"/>
      <c r="P119" s="20"/>
      <c r="Q119" s="23"/>
      <c r="R119" s="23"/>
      <c r="S119" s="23"/>
      <c r="T119" s="23"/>
      <c r="U119" s="23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221"/>
      <c r="AM119" s="20"/>
      <c r="AN119" s="20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21"/>
      <c r="BE119" s="23"/>
      <c r="BF119" s="23"/>
      <c r="BG119" s="20"/>
      <c r="BH119" s="20"/>
      <c r="BI119" s="23"/>
      <c r="BJ119" s="23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227.2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0"/>
      <c r="P120" s="20"/>
      <c r="Q120" s="21"/>
      <c r="R120" s="21"/>
      <c r="S120" s="21"/>
      <c r="T120" s="21"/>
      <c r="U120" s="20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221"/>
      <c r="AM120" s="20"/>
      <c r="AN120" s="20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21"/>
      <c r="BE120" s="20"/>
      <c r="BF120" s="20"/>
      <c r="BG120" s="20"/>
      <c r="BH120" s="20"/>
      <c r="BI120" s="23"/>
      <c r="BJ120" s="23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54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0"/>
      <c r="P121" s="20"/>
      <c r="Q121" s="21"/>
      <c r="R121" s="21"/>
      <c r="S121" s="21"/>
      <c r="T121" s="21"/>
      <c r="U121" s="20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221"/>
      <c r="AM121" s="20"/>
      <c r="AN121" s="20"/>
      <c r="AO121" s="21"/>
      <c r="AP121" s="21"/>
      <c r="AQ121" s="21"/>
      <c r="AR121" s="21"/>
      <c r="AS121" s="21"/>
      <c r="AT121" s="18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21"/>
      <c r="BE121" s="23"/>
      <c r="BF121" s="23"/>
      <c r="BG121" s="20"/>
      <c r="BH121" s="20"/>
      <c r="BI121" s="23"/>
      <c r="BJ121" s="23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69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0"/>
      <c r="P122" s="20"/>
      <c r="Q122" s="21"/>
      <c r="R122" s="21"/>
      <c r="S122" s="21"/>
      <c r="T122" s="21"/>
      <c r="U122" s="20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0"/>
      <c r="AK122" s="21"/>
      <c r="AL122" s="221"/>
      <c r="AM122" s="21"/>
      <c r="AN122" s="20"/>
      <c r="AO122" s="21"/>
      <c r="AP122" s="21"/>
      <c r="AQ122" s="21"/>
      <c r="AR122" s="21"/>
      <c r="AS122" s="21"/>
      <c r="AT122" s="221"/>
      <c r="AU122" s="21"/>
      <c r="AV122" s="21"/>
      <c r="AW122" s="21"/>
      <c r="AX122" s="21"/>
      <c r="AY122" s="21"/>
      <c r="AZ122" s="21"/>
      <c r="BA122" s="21"/>
      <c r="BB122" s="20"/>
      <c r="BC122" s="20"/>
      <c r="BD122" s="221"/>
      <c r="BE122" s="20"/>
      <c r="BF122" s="20"/>
      <c r="BG122" s="20"/>
      <c r="BH122" s="20"/>
      <c r="BI122" s="23"/>
      <c r="BJ122" s="23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71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0"/>
      <c r="P123" s="20"/>
      <c r="Q123" s="21"/>
      <c r="R123" s="21"/>
      <c r="S123" s="21"/>
      <c r="T123" s="21"/>
      <c r="U123" s="20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221"/>
      <c r="AM123" s="20"/>
      <c r="AN123" s="20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0"/>
      <c r="BC123" s="20"/>
      <c r="BD123" s="221"/>
      <c r="BE123" s="23"/>
      <c r="BF123" s="23"/>
      <c r="BG123" s="20"/>
      <c r="BH123" s="20"/>
      <c r="BI123" s="23"/>
      <c r="BJ123" s="23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71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0"/>
      <c r="AJ124" s="20"/>
      <c r="AK124" s="21"/>
      <c r="AL124" s="221"/>
      <c r="AM124" s="20"/>
      <c r="AN124" s="20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0"/>
      <c r="BC124" s="20"/>
      <c r="BD124" s="221"/>
      <c r="BE124" s="23"/>
      <c r="BF124" s="23"/>
      <c r="BG124" s="20"/>
      <c r="BH124" s="20"/>
      <c r="BI124" s="23"/>
      <c r="BJ124" s="23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71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0"/>
      <c r="AK125" s="21"/>
      <c r="AL125" s="221"/>
      <c r="AM125" s="20"/>
      <c r="AN125" s="20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0"/>
      <c r="BC125" s="20"/>
      <c r="BD125" s="221"/>
      <c r="BE125" s="23"/>
      <c r="BF125" s="23"/>
      <c r="BG125" s="20"/>
      <c r="BH125" s="20"/>
      <c r="BI125" s="23"/>
      <c r="BJ125" s="23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171.7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221"/>
      <c r="AM126" s="20"/>
      <c r="AN126" s="20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0"/>
      <c r="BC126" s="20"/>
      <c r="BD126" s="221"/>
      <c r="BE126" s="23"/>
      <c r="BF126" s="23"/>
      <c r="BG126" s="20"/>
      <c r="BH126" s="20"/>
      <c r="BI126" s="23"/>
      <c r="BJ126" s="23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71.7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221"/>
      <c r="AM127" s="20"/>
      <c r="AN127" s="20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0"/>
      <c r="BC127" s="20"/>
      <c r="BD127" s="221"/>
      <c r="BE127" s="23"/>
      <c r="BF127" s="23"/>
      <c r="BG127" s="20"/>
      <c r="BH127" s="20"/>
      <c r="BI127" s="23"/>
      <c r="BJ127" s="23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71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221"/>
      <c r="AM128" s="20"/>
      <c r="AN128" s="20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21"/>
      <c r="BE128" s="21"/>
      <c r="BF128" s="21"/>
      <c r="BG128" s="20"/>
      <c r="BH128" s="20"/>
      <c r="BI128" s="23"/>
      <c r="BJ128" s="23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171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221"/>
      <c r="AM129" s="20"/>
      <c r="AN129" s="20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21"/>
      <c r="BE129" s="23"/>
      <c r="BF129" s="23"/>
      <c r="BG129" s="20"/>
      <c r="BH129" s="20"/>
      <c r="BI129" s="23"/>
      <c r="BJ129" s="23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71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75"/>
      <c r="K130" s="18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221"/>
      <c r="AM130" s="20"/>
      <c r="AN130" s="20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0"/>
      <c r="BC130" s="21"/>
      <c r="BD130" s="20"/>
      <c r="BE130" s="23"/>
      <c r="BF130" s="23"/>
      <c r="BG130" s="20"/>
      <c r="BH130" s="20"/>
      <c r="BI130" s="23"/>
      <c r="BJ130" s="23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97.2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221"/>
      <c r="AM131" s="20"/>
      <c r="AN131" s="20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21"/>
      <c r="BE131" s="21"/>
      <c r="BF131" s="21"/>
      <c r="BG131" s="20"/>
      <c r="BH131" s="20"/>
      <c r="BI131" s="23"/>
      <c r="BJ131" s="20"/>
      <c r="BK131" s="23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97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221"/>
      <c r="AM132" s="20"/>
      <c r="AN132" s="20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21"/>
      <c r="BE132" s="182"/>
      <c r="BF132" s="23"/>
      <c r="BG132" s="20"/>
      <c r="BH132" s="20"/>
      <c r="BI132" s="23"/>
      <c r="BJ132" s="20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97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21"/>
      <c r="O133" s="21"/>
      <c r="P133" s="20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221"/>
      <c r="AM133" s="20"/>
      <c r="AN133" s="20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21"/>
      <c r="BE133" s="182"/>
      <c r="BF133" s="23"/>
      <c r="BG133" s="20"/>
      <c r="BH133" s="20"/>
      <c r="BI133" s="23"/>
      <c r="BJ133" s="20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197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21"/>
      <c r="O134" s="23"/>
      <c r="P134" s="20"/>
      <c r="Q134" s="23"/>
      <c r="R134" s="23"/>
      <c r="S134" s="23"/>
      <c r="T134" s="23"/>
      <c r="U134" s="23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221"/>
      <c r="AM134" s="20"/>
      <c r="AN134" s="20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21"/>
      <c r="BE134" s="182"/>
      <c r="BF134" s="23"/>
      <c r="BG134" s="20"/>
      <c r="BH134" s="20"/>
      <c r="BI134" s="23"/>
      <c r="BJ134" s="20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71.7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0"/>
      <c r="AK135" s="21"/>
      <c r="AL135" s="221"/>
      <c r="AM135" s="20"/>
      <c r="AN135" s="20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0"/>
      <c r="BC135" s="21"/>
      <c r="BD135" s="20"/>
      <c r="BE135" s="23"/>
      <c r="BF135" s="23"/>
      <c r="BG135" s="20"/>
      <c r="BH135" s="20"/>
      <c r="BI135" s="23"/>
      <c r="BJ135" s="23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197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0"/>
      <c r="AJ136" s="20"/>
      <c r="AK136" s="21"/>
      <c r="AL136" s="221"/>
      <c r="AM136" s="20"/>
      <c r="AN136" s="20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21"/>
      <c r="BE136" s="21"/>
      <c r="BF136" s="21"/>
      <c r="BG136" s="20"/>
      <c r="BH136" s="20"/>
      <c r="BI136" s="23"/>
      <c r="BJ136" s="20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97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0"/>
      <c r="AJ137" s="20"/>
      <c r="AK137" s="21"/>
      <c r="AL137" s="221"/>
      <c r="AM137" s="20"/>
      <c r="AN137" s="20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21"/>
      <c r="BE137" s="182"/>
      <c r="BF137" s="23"/>
      <c r="BG137" s="20"/>
      <c r="BH137" s="20"/>
      <c r="BI137" s="23"/>
      <c r="BJ137" s="20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197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0"/>
      <c r="AJ138" s="20"/>
      <c r="AK138" s="21"/>
      <c r="AL138" s="221"/>
      <c r="AM138" s="20"/>
      <c r="AN138" s="20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21"/>
      <c r="BE138" s="21"/>
      <c r="BF138" s="21"/>
      <c r="BG138" s="20"/>
      <c r="BH138" s="20"/>
      <c r="BI138" s="23"/>
      <c r="BJ138" s="20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197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0"/>
      <c r="AJ139" s="20"/>
      <c r="AK139" s="21"/>
      <c r="AL139" s="221"/>
      <c r="AM139" s="20"/>
      <c r="AN139" s="20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21"/>
      <c r="BE139" s="181"/>
      <c r="BF139" s="21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197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0"/>
      <c r="AJ140" s="20"/>
      <c r="AK140" s="21"/>
      <c r="AL140" s="221"/>
      <c r="AM140" s="20"/>
      <c r="AN140" s="20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21"/>
      <c r="BE140" s="21"/>
      <c r="BF140" s="21"/>
      <c r="BG140" s="20"/>
      <c r="BH140" s="20"/>
      <c r="BI140" s="23"/>
      <c r="BJ140" s="20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97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0"/>
      <c r="AJ141" s="20"/>
      <c r="AK141" s="21"/>
      <c r="AL141" s="221"/>
      <c r="AM141" s="20"/>
      <c r="AN141" s="20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21"/>
      <c r="BE141" s="182"/>
      <c r="BF141" s="23"/>
      <c r="BG141" s="20"/>
      <c r="BH141" s="20"/>
      <c r="BI141" s="23"/>
      <c r="BJ141" s="20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252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3"/>
      <c r="AJ142" s="23"/>
      <c r="AK142" s="21"/>
      <c r="AL142" s="221"/>
      <c r="AM142" s="23"/>
      <c r="AN142" s="23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21"/>
      <c r="BE142" s="21"/>
      <c r="BF142" s="20"/>
      <c r="BG142" s="20"/>
      <c r="BH142" s="20"/>
      <c r="BI142" s="23"/>
      <c r="BJ142" s="20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252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3"/>
      <c r="AJ143" s="23"/>
      <c r="AK143" s="21"/>
      <c r="AL143" s="221"/>
      <c r="AM143" s="23"/>
      <c r="AN143" s="23"/>
      <c r="AO143" s="21"/>
      <c r="AP143" s="21"/>
      <c r="AQ143" s="21"/>
      <c r="AR143" s="21"/>
      <c r="AS143" s="21"/>
      <c r="AT143" s="18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21"/>
      <c r="BE143" s="181"/>
      <c r="BF143" s="21"/>
      <c r="BG143" s="20"/>
      <c r="BH143" s="20"/>
      <c r="BI143" s="23"/>
      <c r="BJ143" s="20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2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3"/>
      <c r="AJ144" s="23"/>
      <c r="AK144" s="21"/>
      <c r="AL144" s="221"/>
      <c r="AM144" s="23"/>
      <c r="AN144" s="23"/>
      <c r="AO144" s="21"/>
      <c r="AP144" s="21"/>
      <c r="AQ144" s="21"/>
      <c r="AR144" s="21"/>
      <c r="AS144" s="21"/>
      <c r="AT144" s="18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21"/>
      <c r="BE144" s="221"/>
      <c r="BF144" s="20"/>
      <c r="BG144" s="20"/>
      <c r="BH144" s="20"/>
      <c r="BI144" s="23"/>
      <c r="BJ144" s="20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209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3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3"/>
      <c r="AJ145" s="20"/>
      <c r="AK145" s="21"/>
      <c r="AL145" s="221"/>
      <c r="AM145" s="23"/>
      <c r="AN145" s="20"/>
      <c r="AO145" s="21"/>
      <c r="AP145" s="20"/>
      <c r="AQ145" s="23"/>
      <c r="AR145" s="20"/>
      <c r="AS145" s="21"/>
      <c r="AT145" s="221"/>
      <c r="AU145" s="23"/>
      <c r="AV145" s="21"/>
      <c r="AW145" s="21"/>
      <c r="AX145" s="21"/>
      <c r="AY145" s="21"/>
      <c r="AZ145" s="21"/>
      <c r="BA145" s="21"/>
      <c r="BB145" s="21"/>
      <c r="BC145" s="21"/>
      <c r="BD145" s="20"/>
      <c r="BE145" s="21"/>
      <c r="BF145" s="21"/>
      <c r="BG145" s="20"/>
      <c r="BH145" s="20"/>
      <c r="BI145" s="23"/>
      <c r="BJ145" s="20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136.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3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0"/>
      <c r="AJ146" s="20"/>
      <c r="AK146" s="21"/>
      <c r="AL146" s="221"/>
      <c r="AM146" s="20"/>
      <c r="AN146" s="20"/>
      <c r="AO146" s="21"/>
      <c r="AP146" s="21"/>
      <c r="AQ146" s="21"/>
      <c r="AR146" s="21"/>
      <c r="AS146" s="21"/>
      <c r="AT146" s="18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21"/>
      <c r="BE146" s="181"/>
      <c r="BF146" s="21"/>
      <c r="BG146" s="20"/>
      <c r="BH146" s="20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36.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0"/>
      <c r="AJ147" s="20"/>
      <c r="AK147" s="21"/>
      <c r="AL147" s="221"/>
      <c r="AM147" s="20"/>
      <c r="AN147" s="20"/>
      <c r="AO147" s="21"/>
      <c r="AP147" s="21"/>
      <c r="AQ147" s="21"/>
      <c r="AR147" s="21"/>
      <c r="AS147" s="21"/>
      <c r="AT147" s="18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21"/>
      <c r="BE147" s="181"/>
      <c r="BF147" s="21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36.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0"/>
      <c r="P148" s="20"/>
      <c r="Q148" s="20"/>
      <c r="R148" s="20"/>
      <c r="S148" s="20"/>
      <c r="T148" s="20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0"/>
      <c r="AJ148" s="20"/>
      <c r="AK148" s="21"/>
      <c r="AL148" s="221"/>
      <c r="AM148" s="20"/>
      <c r="AN148" s="20"/>
      <c r="AO148" s="21"/>
      <c r="AP148" s="21"/>
      <c r="AQ148" s="21"/>
      <c r="AR148" s="21"/>
      <c r="AS148" s="21"/>
      <c r="AT148" s="18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21"/>
      <c r="BE148" s="181"/>
      <c r="BF148" s="21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36.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21"/>
      <c r="N149" s="20"/>
      <c r="O149" s="23"/>
      <c r="P149" s="20"/>
      <c r="Q149" s="20"/>
      <c r="R149" s="20"/>
      <c r="S149" s="20"/>
      <c r="T149" s="20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0"/>
      <c r="AJ149" s="20"/>
      <c r="AK149" s="21"/>
      <c r="AL149" s="221"/>
      <c r="AM149" s="20"/>
      <c r="AN149" s="20"/>
      <c r="AO149" s="21"/>
      <c r="AP149" s="21"/>
      <c r="AQ149" s="21"/>
      <c r="AR149" s="21"/>
      <c r="AS149" s="21"/>
      <c r="AT149" s="18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21"/>
      <c r="BE149" s="181"/>
      <c r="BF149" s="21"/>
      <c r="BG149" s="20"/>
      <c r="BH149" s="20"/>
      <c r="BI149" s="23"/>
      <c r="BJ149" s="20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209.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0"/>
      <c r="AJ150" s="20"/>
      <c r="AK150" s="21"/>
      <c r="AL150" s="221"/>
      <c r="AM150" s="20"/>
      <c r="AN150" s="20"/>
      <c r="AO150" s="21"/>
      <c r="AP150" s="21"/>
      <c r="AQ150" s="21"/>
      <c r="AR150" s="21"/>
      <c r="AS150" s="21"/>
      <c r="AT150" s="18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21"/>
      <c r="BE150" s="21"/>
      <c r="BF150" s="20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54.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0"/>
      <c r="AJ151" s="20"/>
      <c r="AK151" s="21"/>
      <c r="AL151" s="221"/>
      <c r="AM151" s="20"/>
      <c r="AN151" s="20"/>
      <c r="AO151" s="21"/>
      <c r="AP151" s="21"/>
      <c r="AQ151" s="21"/>
      <c r="AR151" s="21"/>
      <c r="AS151" s="21"/>
      <c r="AT151" s="18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21"/>
      <c r="BE151" s="221"/>
      <c r="BF151" s="20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249.7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0"/>
      <c r="AJ152" s="20"/>
      <c r="AK152" s="21"/>
      <c r="AL152" s="221"/>
      <c r="AM152" s="20"/>
      <c r="AN152" s="20"/>
      <c r="AO152" s="21"/>
      <c r="AP152" s="21"/>
      <c r="AQ152" s="21"/>
      <c r="AR152" s="21"/>
      <c r="AS152" s="21"/>
      <c r="AT152" s="18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21"/>
      <c r="BE152" s="23"/>
      <c r="BF152" s="23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52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0"/>
      <c r="AJ153" s="20"/>
      <c r="AK153" s="21"/>
      <c r="AL153" s="221"/>
      <c r="AM153" s="20"/>
      <c r="AN153" s="20"/>
      <c r="AO153" s="21"/>
      <c r="AP153" s="21"/>
      <c r="AQ153" s="21"/>
      <c r="AR153" s="21"/>
      <c r="AS153" s="21"/>
      <c r="AT153" s="18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21"/>
      <c r="BE153" s="21"/>
      <c r="BF153" s="21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52.2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0"/>
      <c r="AJ154" s="20"/>
      <c r="AK154" s="21"/>
      <c r="AL154" s="221"/>
      <c r="AM154" s="20"/>
      <c r="AN154" s="20"/>
      <c r="AO154" s="21"/>
      <c r="AP154" s="21"/>
      <c r="AQ154" s="21"/>
      <c r="AR154" s="21"/>
      <c r="AS154" s="21"/>
      <c r="AT154" s="18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21"/>
      <c r="BE154" s="221"/>
      <c r="BF154" s="20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92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1"/>
      <c r="AJ155" s="20"/>
      <c r="AK155" s="21"/>
      <c r="AL155" s="221"/>
      <c r="AM155" s="21"/>
      <c r="AN155" s="20"/>
      <c r="AO155" s="21"/>
      <c r="AP155" s="21"/>
      <c r="AQ155" s="21"/>
      <c r="AR155" s="21"/>
      <c r="AS155" s="21"/>
      <c r="AT155" s="221"/>
      <c r="AU155" s="21"/>
      <c r="AV155" s="21"/>
      <c r="AW155" s="21"/>
      <c r="AX155" s="21"/>
      <c r="AY155" s="21"/>
      <c r="AZ155" s="21"/>
      <c r="BA155" s="21"/>
      <c r="BB155" s="20"/>
      <c r="BC155" s="21"/>
      <c r="BD155" s="20"/>
      <c r="BE155" s="21"/>
      <c r="BF155" s="21"/>
      <c r="BG155" s="20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29.7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0"/>
      <c r="P156" s="20"/>
      <c r="Q156" s="20"/>
      <c r="R156" s="20"/>
      <c r="S156" s="20"/>
      <c r="T156" s="20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1"/>
      <c r="AJ156" s="20"/>
      <c r="AK156" s="21"/>
      <c r="AL156" s="221"/>
      <c r="AM156" s="21"/>
      <c r="AN156" s="20"/>
      <c r="AO156" s="21"/>
      <c r="AP156" s="21"/>
      <c r="AQ156" s="21"/>
      <c r="AR156" s="21"/>
      <c r="AS156" s="21"/>
      <c r="AT156" s="2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21"/>
      <c r="BE156" s="21"/>
      <c r="BF156" s="21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54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3"/>
      <c r="AJ157" s="23"/>
      <c r="AK157" s="21"/>
      <c r="AL157" s="221"/>
      <c r="AM157" s="20"/>
      <c r="AN157" s="20"/>
      <c r="AO157" s="21"/>
      <c r="AP157" s="21"/>
      <c r="AQ157" s="21"/>
      <c r="AR157" s="21"/>
      <c r="AS157" s="21"/>
      <c r="AT157" s="221"/>
      <c r="AU157" s="20"/>
      <c r="AV157" s="21"/>
      <c r="AW157" s="21"/>
      <c r="AX157" s="21"/>
      <c r="AY157" s="21"/>
      <c r="AZ157" s="21"/>
      <c r="BA157" s="21"/>
      <c r="BB157" s="21"/>
      <c r="BC157" s="21"/>
      <c r="BD157" s="221"/>
      <c r="BE157" s="23"/>
      <c r="BF157" s="23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54.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3"/>
      <c r="AJ158" s="23"/>
      <c r="AK158" s="21"/>
      <c r="AL158" s="221"/>
      <c r="AM158" s="20"/>
      <c r="AN158" s="20"/>
      <c r="AO158" s="21"/>
      <c r="AP158" s="21"/>
      <c r="AQ158" s="21"/>
      <c r="AR158" s="21"/>
      <c r="AS158" s="21"/>
      <c r="AT158" s="221"/>
      <c r="AU158" s="20"/>
      <c r="AV158" s="21"/>
      <c r="AW158" s="21"/>
      <c r="AX158" s="21"/>
      <c r="AY158" s="21"/>
      <c r="AZ158" s="21"/>
      <c r="BA158" s="21"/>
      <c r="BB158" s="21"/>
      <c r="BC158" s="21"/>
      <c r="BD158" s="221"/>
      <c r="BE158" s="21"/>
      <c r="BF158" s="20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54.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3"/>
      <c r="AJ159" s="23"/>
      <c r="AK159" s="21"/>
      <c r="AL159" s="221"/>
      <c r="AM159" s="20"/>
      <c r="AN159" s="20"/>
      <c r="AO159" s="21"/>
      <c r="AP159" s="21"/>
      <c r="AQ159" s="21"/>
      <c r="AR159" s="21"/>
      <c r="AS159" s="21"/>
      <c r="AT159" s="221"/>
      <c r="AU159" s="20"/>
      <c r="AV159" s="21"/>
      <c r="AW159" s="21"/>
      <c r="AX159" s="21"/>
      <c r="AY159" s="21"/>
      <c r="AZ159" s="21"/>
      <c r="BA159" s="21"/>
      <c r="BB159" s="21"/>
      <c r="BC159" s="21"/>
      <c r="BD159" s="221"/>
      <c r="BE159" s="23"/>
      <c r="BF159" s="23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54.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3"/>
      <c r="AJ160" s="23"/>
      <c r="AK160" s="21"/>
      <c r="AL160" s="221"/>
      <c r="AM160" s="20"/>
      <c r="AN160" s="20"/>
      <c r="AO160" s="21"/>
      <c r="AP160" s="21"/>
      <c r="AQ160" s="21"/>
      <c r="AR160" s="21"/>
      <c r="AS160" s="21"/>
      <c r="AT160" s="221"/>
      <c r="AU160" s="20"/>
      <c r="AV160" s="21"/>
      <c r="AW160" s="21"/>
      <c r="AX160" s="21"/>
      <c r="AY160" s="21"/>
      <c r="AZ160" s="21"/>
      <c r="BA160" s="21"/>
      <c r="BB160" s="21"/>
      <c r="BC160" s="21"/>
      <c r="BD160" s="221"/>
      <c r="BE160" s="21"/>
      <c r="BF160" s="20"/>
      <c r="BG160" s="20"/>
      <c r="BH160" s="20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54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3"/>
      <c r="AJ161" s="23"/>
      <c r="AK161" s="21"/>
      <c r="AL161" s="221"/>
      <c r="AM161" s="20"/>
      <c r="AN161" s="20"/>
      <c r="AO161" s="21"/>
      <c r="AP161" s="21"/>
      <c r="AQ161" s="21"/>
      <c r="AR161" s="21"/>
      <c r="AS161" s="21"/>
      <c r="AT161" s="221"/>
      <c r="AU161" s="20"/>
      <c r="AV161" s="21"/>
      <c r="AW161" s="21"/>
      <c r="AX161" s="21"/>
      <c r="AY161" s="21"/>
      <c r="AZ161" s="21"/>
      <c r="BA161" s="21"/>
      <c r="BB161" s="21"/>
      <c r="BC161" s="21"/>
      <c r="BD161" s="221"/>
      <c r="BE161" s="23"/>
      <c r="BF161" s="23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154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3"/>
      <c r="AJ162" s="23"/>
      <c r="AK162" s="21"/>
      <c r="AL162" s="221"/>
      <c r="AM162" s="20"/>
      <c r="AN162" s="20"/>
      <c r="AO162" s="21"/>
      <c r="AP162" s="21"/>
      <c r="AQ162" s="21"/>
      <c r="AR162" s="21"/>
      <c r="AS162" s="21"/>
      <c r="AT162" s="221"/>
      <c r="AU162" s="20"/>
      <c r="AV162" s="21"/>
      <c r="AW162" s="21"/>
      <c r="AX162" s="21"/>
      <c r="AY162" s="21"/>
      <c r="AZ162" s="21"/>
      <c r="BA162" s="21"/>
      <c r="BB162" s="21"/>
      <c r="BC162" s="21"/>
      <c r="BD162" s="221"/>
      <c r="BE162" s="21"/>
      <c r="BF162" s="21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154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3"/>
      <c r="AJ163" s="23"/>
      <c r="AK163" s="21"/>
      <c r="AL163" s="221"/>
      <c r="AM163" s="20"/>
      <c r="AN163" s="20"/>
      <c r="AO163" s="21"/>
      <c r="AP163" s="21"/>
      <c r="AQ163" s="21"/>
      <c r="AR163" s="21"/>
      <c r="AS163" s="21"/>
      <c r="AT163" s="221"/>
      <c r="AU163" s="20"/>
      <c r="AV163" s="21"/>
      <c r="AW163" s="21"/>
      <c r="AX163" s="21"/>
      <c r="AY163" s="21"/>
      <c r="AZ163" s="21"/>
      <c r="BA163" s="21"/>
      <c r="BB163" s="21"/>
      <c r="BC163" s="21"/>
      <c r="BD163" s="221"/>
      <c r="BE163" s="23"/>
      <c r="BF163" s="23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249.7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3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3"/>
      <c r="AJ164" s="23"/>
      <c r="AK164" s="21"/>
      <c r="AL164" s="221"/>
      <c r="AM164" s="23"/>
      <c r="AN164" s="23"/>
      <c r="AO164" s="21"/>
      <c r="AP164" s="21"/>
      <c r="AQ164" s="21"/>
      <c r="AR164" s="21"/>
      <c r="AS164" s="21"/>
      <c r="AT164" s="221"/>
      <c r="AU164" s="23"/>
      <c r="AV164" s="21"/>
      <c r="AW164" s="21"/>
      <c r="AX164" s="21"/>
      <c r="AY164" s="21"/>
      <c r="AZ164" s="21"/>
      <c r="BA164" s="21"/>
      <c r="BB164" s="21"/>
      <c r="BC164" s="21"/>
      <c r="BD164" s="221"/>
      <c r="BE164" s="21"/>
      <c r="BF164" s="20"/>
      <c r="BG164" s="21"/>
      <c r="BH164" s="21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124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3"/>
      <c r="AJ165" s="23"/>
      <c r="AK165" s="21"/>
      <c r="AL165" s="221"/>
      <c r="AM165" s="20"/>
      <c r="AN165" s="20"/>
      <c r="AO165" s="21"/>
      <c r="AP165" s="21"/>
      <c r="AQ165" s="21"/>
      <c r="AR165" s="21"/>
      <c r="AS165" s="21"/>
      <c r="AT165" s="221"/>
      <c r="AU165" s="20"/>
      <c r="AV165" s="21"/>
      <c r="AW165" s="21"/>
      <c r="AX165" s="21"/>
      <c r="AY165" s="21"/>
      <c r="AZ165" s="21"/>
      <c r="BA165" s="21"/>
      <c r="BB165" s="21"/>
      <c r="BC165" s="21"/>
      <c r="BD165" s="221"/>
      <c r="BE165" s="21"/>
      <c r="BF165" s="21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124.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3"/>
      <c r="AJ166" s="23"/>
      <c r="AK166" s="21"/>
      <c r="AL166" s="221"/>
      <c r="AM166" s="20"/>
      <c r="AN166" s="20"/>
      <c r="AO166" s="21"/>
      <c r="AP166" s="21"/>
      <c r="AQ166" s="21"/>
      <c r="AR166" s="21"/>
      <c r="AS166" s="21"/>
      <c r="AT166" s="221"/>
      <c r="AU166" s="20"/>
      <c r="AV166" s="21"/>
      <c r="AW166" s="21"/>
      <c r="AX166" s="21"/>
      <c r="AY166" s="21"/>
      <c r="AZ166" s="21"/>
      <c r="BA166" s="21"/>
      <c r="BB166" s="21"/>
      <c r="BC166" s="21"/>
      <c r="BD166" s="221"/>
      <c r="BE166" s="21"/>
      <c r="BF166" s="21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124.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3"/>
      <c r="AJ167" s="23"/>
      <c r="AK167" s="21"/>
      <c r="AL167" s="221"/>
      <c r="AM167" s="20"/>
      <c r="AN167" s="20"/>
      <c r="AO167" s="21"/>
      <c r="AP167" s="21"/>
      <c r="AQ167" s="21"/>
      <c r="AR167" s="21"/>
      <c r="AS167" s="21"/>
      <c r="AT167" s="221"/>
      <c r="AU167" s="20"/>
      <c r="AV167" s="21"/>
      <c r="AW167" s="21"/>
      <c r="AX167" s="21"/>
      <c r="AY167" s="21"/>
      <c r="AZ167" s="21"/>
      <c r="BA167" s="21"/>
      <c r="BB167" s="21"/>
      <c r="BC167" s="21"/>
      <c r="BD167" s="221"/>
      <c r="BE167" s="21"/>
      <c r="BF167" s="21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124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3"/>
      <c r="AJ168" s="23"/>
      <c r="AK168" s="21"/>
      <c r="AL168" s="221"/>
      <c r="AM168" s="20"/>
      <c r="AN168" s="20"/>
      <c r="AO168" s="21"/>
      <c r="AP168" s="21"/>
      <c r="AQ168" s="21"/>
      <c r="AR168" s="21"/>
      <c r="AS168" s="21"/>
      <c r="AT168" s="221"/>
      <c r="AU168" s="20"/>
      <c r="AV168" s="21"/>
      <c r="AW168" s="21"/>
      <c r="AX168" s="21"/>
      <c r="AY168" s="21"/>
      <c r="AZ168" s="21"/>
      <c r="BA168" s="21"/>
      <c r="BB168" s="21"/>
      <c r="BC168" s="21"/>
      <c r="BD168" s="221"/>
      <c r="BE168" s="21"/>
      <c r="BF168" s="21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124.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3"/>
      <c r="AJ169" s="23"/>
      <c r="AK169" s="21"/>
      <c r="AL169" s="221"/>
      <c r="AM169" s="20"/>
      <c r="AN169" s="20"/>
      <c r="AO169" s="21"/>
      <c r="AP169" s="21"/>
      <c r="AQ169" s="21"/>
      <c r="AR169" s="21"/>
      <c r="AS169" s="21"/>
      <c r="AT169" s="221"/>
      <c r="AU169" s="20"/>
      <c r="AV169" s="21"/>
      <c r="AW169" s="21"/>
      <c r="AX169" s="21"/>
      <c r="AY169" s="21"/>
      <c r="AZ169" s="21"/>
      <c r="BA169" s="21"/>
      <c r="BB169" s="21"/>
      <c r="BC169" s="21"/>
      <c r="BD169" s="221"/>
      <c r="BE169" s="21"/>
      <c r="BF169" s="21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409.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3"/>
      <c r="AJ170" s="23"/>
      <c r="AK170" s="21"/>
      <c r="AL170" s="221"/>
      <c r="AM170" s="20"/>
      <c r="AN170" s="20"/>
      <c r="AO170" s="21"/>
      <c r="AP170" s="21"/>
      <c r="AQ170" s="21"/>
      <c r="AR170" s="21"/>
      <c r="AS170" s="21"/>
      <c r="AT170" s="221"/>
      <c r="AU170" s="20"/>
      <c r="AV170" s="21"/>
      <c r="AW170" s="21"/>
      <c r="AX170" s="21"/>
      <c r="AY170" s="21"/>
      <c r="AZ170" s="21"/>
      <c r="BA170" s="21"/>
      <c r="BB170" s="21"/>
      <c r="BC170" s="21"/>
      <c r="BD170" s="221"/>
      <c r="BE170" s="23"/>
      <c r="BF170" s="23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237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21"/>
      <c r="BE171" s="21"/>
      <c r="BF171" s="20"/>
      <c r="BG171" s="20"/>
      <c r="BH171" s="20"/>
      <c r="BI171" s="23"/>
      <c r="BJ171" s="20"/>
      <c r="BK171" s="21"/>
      <c r="BL171" s="20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39.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21"/>
      <c r="BE172" s="23"/>
      <c r="BF172" s="23"/>
      <c r="BG172" s="20"/>
      <c r="BH172" s="20"/>
      <c r="BI172" s="23"/>
      <c r="BJ172" s="20"/>
      <c r="BK172" s="21"/>
      <c r="BL172" s="20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237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3"/>
      <c r="AJ173" s="23"/>
      <c r="AK173" s="21"/>
      <c r="AL173" s="221"/>
      <c r="AM173" s="23"/>
      <c r="AN173" s="23"/>
      <c r="AO173" s="21"/>
      <c r="AP173" s="21"/>
      <c r="AQ173" s="21"/>
      <c r="AR173" s="21"/>
      <c r="AS173" s="21"/>
      <c r="AT173" s="221"/>
      <c r="AU173" s="23"/>
      <c r="AV173" s="21"/>
      <c r="AW173" s="21"/>
      <c r="AX173" s="21"/>
      <c r="AY173" s="21"/>
      <c r="AZ173" s="21"/>
      <c r="BA173" s="21"/>
      <c r="BB173" s="21"/>
      <c r="BC173" s="21"/>
      <c r="BD173" s="221"/>
      <c r="BE173" s="23"/>
      <c r="BF173" s="20"/>
      <c r="BG173" s="21"/>
      <c r="BH173" s="20"/>
      <c r="BI173" s="23"/>
      <c r="BJ173" s="20"/>
      <c r="BK173" s="20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122.2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3"/>
      <c r="P174" s="23"/>
      <c r="Q174" s="23"/>
      <c r="R174" s="23"/>
      <c r="S174" s="23"/>
      <c r="T174" s="23"/>
      <c r="U174" s="23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21"/>
      <c r="BE174" s="23"/>
      <c r="BF174" s="23"/>
      <c r="BG174" s="20"/>
      <c r="BH174" s="20"/>
      <c r="BI174" s="23"/>
      <c r="BJ174" s="20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122.2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21"/>
      <c r="BE175" s="23"/>
      <c r="BF175" s="23"/>
      <c r="BG175" s="20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122.2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3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21"/>
      <c r="BE176" s="23"/>
      <c r="BF176" s="23"/>
      <c r="BG176" s="20"/>
      <c r="BH176" s="20"/>
      <c r="BI176" s="23"/>
      <c r="BJ176" s="20"/>
      <c r="BK176" s="20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122.2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3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21"/>
      <c r="BE177" s="23"/>
      <c r="BF177" s="23"/>
      <c r="BG177" s="20"/>
      <c r="BH177" s="20"/>
      <c r="BI177" s="23"/>
      <c r="BJ177" s="20"/>
      <c r="BK177" s="20"/>
      <c r="BL177" s="23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122.2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21"/>
      <c r="BE178" s="23"/>
      <c r="BF178" s="23"/>
      <c r="BG178" s="20"/>
      <c r="BH178" s="20"/>
      <c r="BI178" s="23"/>
      <c r="BJ178" s="20"/>
      <c r="BK178" s="20"/>
      <c r="BL178" s="23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25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21"/>
      <c r="BE179" s="21"/>
      <c r="BF179" s="21"/>
      <c r="BG179" s="20"/>
      <c r="BH179" s="20"/>
      <c r="BI179" s="23"/>
      <c r="BJ179" s="20"/>
      <c r="BK179" s="20"/>
      <c r="BL179" s="23"/>
      <c r="BM179" s="21"/>
      <c r="BN179" s="181"/>
      <c r="BO179" s="24"/>
      <c r="BP179" s="21"/>
      <c r="BQ179" s="21"/>
      <c r="BR179" s="23"/>
      <c r="BS179" s="23"/>
      <c r="BT179" s="24"/>
      <c r="BU179" s="25"/>
    </row>
    <row r="180" spans="1:73" s="22" customFormat="1" ht="155.2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21"/>
      <c r="BE180" s="23"/>
      <c r="BF180" s="23"/>
      <c r="BG180" s="20"/>
      <c r="BH180" s="20"/>
      <c r="BI180" s="23"/>
      <c r="BJ180" s="20"/>
      <c r="BK180" s="20"/>
      <c r="BL180" s="23"/>
      <c r="BM180" s="21"/>
      <c r="BN180" s="181"/>
      <c r="BO180" s="24"/>
      <c r="BP180" s="21"/>
      <c r="BQ180" s="21"/>
      <c r="BR180" s="23"/>
      <c r="BS180" s="23"/>
      <c r="BT180" s="24"/>
      <c r="BU180" s="25"/>
    </row>
    <row r="181" spans="1:73" s="22" customFormat="1" ht="25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0"/>
      <c r="P181" s="20"/>
      <c r="Q181" s="21"/>
      <c r="R181" s="21"/>
      <c r="S181" s="21"/>
      <c r="T181" s="21"/>
      <c r="U181" s="20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0"/>
      <c r="BC181" s="21"/>
      <c r="BD181" s="221"/>
      <c r="BE181" s="21"/>
      <c r="BF181" s="21"/>
      <c r="BG181" s="20"/>
      <c r="BH181" s="20"/>
      <c r="BI181" s="23"/>
      <c r="BJ181" s="20"/>
      <c r="BK181" s="20"/>
      <c r="BL181" s="23"/>
      <c r="BM181" s="21"/>
      <c r="BN181" s="181"/>
      <c r="BO181" s="24"/>
      <c r="BP181" s="21"/>
      <c r="BQ181" s="21"/>
      <c r="BR181" s="23"/>
      <c r="BS181" s="23"/>
      <c r="BT181" s="24"/>
      <c r="BU181" s="25"/>
    </row>
    <row r="182" spans="1:73" s="22" customFormat="1" ht="162.7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0"/>
      <c r="P182" s="20"/>
      <c r="Q182" s="20"/>
      <c r="R182" s="20"/>
      <c r="S182" s="20"/>
      <c r="T182" s="20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21"/>
      <c r="BE182" s="23"/>
      <c r="BF182" s="23"/>
      <c r="BG182" s="20"/>
      <c r="BH182" s="20"/>
      <c r="BI182" s="23"/>
      <c r="BJ182" s="20"/>
      <c r="BK182" s="20"/>
      <c r="BL182" s="23"/>
      <c r="BM182" s="21"/>
      <c r="BN182" s="181"/>
      <c r="BO182" s="24"/>
      <c r="BP182" s="21"/>
      <c r="BQ182" s="21"/>
      <c r="BR182" s="23"/>
      <c r="BS182" s="23"/>
      <c r="BT182" s="24"/>
      <c r="BU182" s="25"/>
    </row>
    <row r="183" spans="1:73" s="22" customFormat="1" ht="162.7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21"/>
      <c r="BE183" s="23"/>
      <c r="BF183" s="23"/>
      <c r="BG183" s="20"/>
      <c r="BH183" s="20"/>
      <c r="BI183" s="23"/>
      <c r="BJ183" s="20"/>
      <c r="BK183" s="20"/>
      <c r="BL183" s="23"/>
      <c r="BM183" s="21"/>
      <c r="BN183" s="181"/>
      <c r="BO183" s="24"/>
      <c r="BP183" s="21"/>
      <c r="BQ183" s="21"/>
      <c r="BR183" s="23"/>
      <c r="BS183" s="23"/>
      <c r="BT183" s="24"/>
      <c r="BU183" s="25"/>
    </row>
    <row r="184" spans="1:73" s="22" customFormat="1" ht="294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3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0"/>
      <c r="AI184" s="23"/>
      <c r="AJ184" s="23"/>
      <c r="AK184" s="21"/>
      <c r="AL184" s="221"/>
      <c r="AM184" s="23"/>
      <c r="AN184" s="23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21"/>
      <c r="BE184" s="23"/>
      <c r="BF184" s="23"/>
      <c r="BG184" s="20"/>
      <c r="BH184" s="20"/>
      <c r="BI184" s="23"/>
      <c r="BJ184" s="20"/>
      <c r="BK184" s="20"/>
      <c r="BL184" s="23"/>
      <c r="BM184" s="21"/>
      <c r="BN184" s="181"/>
      <c r="BO184" s="24"/>
      <c r="BP184" s="21"/>
      <c r="BQ184" s="21"/>
      <c r="BR184" s="23"/>
      <c r="BS184" s="23"/>
      <c r="BT184" s="24"/>
      <c r="BU184" s="25"/>
    </row>
    <row r="185" spans="1:73" s="22" customFormat="1" ht="142.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0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21"/>
      <c r="BE185" s="23"/>
      <c r="BF185" s="23"/>
      <c r="BG185" s="20"/>
      <c r="BH185" s="20"/>
      <c r="BI185" s="23"/>
      <c r="BJ185" s="20"/>
      <c r="BK185" s="20"/>
      <c r="BL185" s="23"/>
      <c r="BM185" s="21"/>
      <c r="BN185" s="181"/>
      <c r="BO185" s="24"/>
      <c r="BP185" s="21"/>
      <c r="BQ185" s="21"/>
      <c r="BR185" s="23"/>
      <c r="BS185" s="23"/>
      <c r="BT185" s="24"/>
      <c r="BU185" s="25"/>
    </row>
    <row r="186" spans="1:73" s="22" customFormat="1" ht="142.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21"/>
      <c r="BE186" s="23"/>
      <c r="BF186" s="23"/>
      <c r="BG186" s="20"/>
      <c r="BH186" s="20"/>
      <c r="BI186" s="23"/>
      <c r="BJ186" s="20"/>
      <c r="BK186" s="20"/>
      <c r="BL186" s="23"/>
      <c r="BM186" s="21"/>
      <c r="BN186" s="181"/>
      <c r="BO186" s="24"/>
      <c r="BP186" s="21"/>
      <c r="BQ186" s="21"/>
      <c r="BR186" s="23"/>
      <c r="BS186" s="23"/>
      <c r="BT186" s="24"/>
      <c r="BU186" s="25"/>
    </row>
    <row r="187" spans="1:73" s="22" customFormat="1" ht="187.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3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0"/>
      <c r="AQ187" s="23"/>
      <c r="AR187" s="20"/>
      <c r="AS187" s="21"/>
      <c r="AT187" s="21"/>
      <c r="AU187" s="21"/>
      <c r="AV187" s="21"/>
      <c r="AW187" s="21"/>
      <c r="AX187" s="21"/>
      <c r="AY187" s="21"/>
      <c r="AZ187" s="21"/>
      <c r="BA187" s="21"/>
      <c r="BB187" s="20"/>
      <c r="BC187" s="23"/>
      <c r="BD187" s="20"/>
      <c r="BE187" s="23"/>
      <c r="BF187" s="20"/>
      <c r="BG187" s="20"/>
      <c r="BH187" s="20"/>
      <c r="BI187" s="23"/>
      <c r="BJ187" s="20"/>
      <c r="BK187" s="20"/>
      <c r="BL187" s="23"/>
      <c r="BM187" s="21"/>
      <c r="BN187" s="181"/>
      <c r="BO187" s="24"/>
      <c r="BP187" s="21"/>
      <c r="BQ187" s="21"/>
      <c r="BR187" s="23"/>
      <c r="BS187" s="23"/>
      <c r="BT187" s="24"/>
      <c r="BU187" s="25"/>
    </row>
    <row r="188" spans="1:73" s="22" customFormat="1" ht="187.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0"/>
      <c r="BC188" s="20"/>
      <c r="BD188" s="221"/>
      <c r="BE188" s="182"/>
      <c r="BF188" s="20"/>
      <c r="BG188" s="20"/>
      <c r="BH188" s="20"/>
      <c r="BI188" s="23"/>
      <c r="BJ188" s="20"/>
      <c r="BK188" s="20"/>
      <c r="BL188" s="23"/>
      <c r="BM188" s="21"/>
      <c r="BN188" s="181"/>
      <c r="BO188" s="24"/>
      <c r="BP188" s="21"/>
      <c r="BQ188" s="21"/>
      <c r="BR188" s="23"/>
      <c r="BS188" s="23"/>
      <c r="BT188" s="24"/>
      <c r="BU188" s="25"/>
    </row>
    <row r="189" spans="1:73" s="22" customFormat="1" ht="187.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0"/>
      <c r="P189" s="20"/>
      <c r="Q189" s="20"/>
      <c r="R189" s="20"/>
      <c r="S189" s="20"/>
      <c r="T189" s="20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0"/>
      <c r="BC189" s="20"/>
      <c r="BD189" s="221"/>
      <c r="BE189" s="182"/>
      <c r="BF189" s="20"/>
      <c r="BG189" s="20"/>
      <c r="BH189" s="20"/>
      <c r="BI189" s="23"/>
      <c r="BJ189" s="20"/>
      <c r="BK189" s="20"/>
      <c r="BL189" s="23"/>
      <c r="BM189" s="21"/>
      <c r="BN189" s="181"/>
      <c r="BO189" s="24"/>
      <c r="BP189" s="21"/>
      <c r="BQ189" s="21"/>
      <c r="BR189" s="23"/>
      <c r="BS189" s="23"/>
      <c r="BT189" s="24"/>
      <c r="BU189" s="25"/>
    </row>
    <row r="190" spans="1:73" s="22" customFormat="1" ht="187.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0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21"/>
      <c r="BE190" s="23"/>
      <c r="BF190" s="23"/>
      <c r="BG190" s="20"/>
      <c r="BH190" s="20"/>
      <c r="BI190" s="23"/>
      <c r="BJ190" s="20"/>
      <c r="BK190" s="20"/>
      <c r="BL190" s="23"/>
      <c r="BM190" s="21"/>
      <c r="BN190" s="181"/>
      <c r="BO190" s="24"/>
      <c r="BP190" s="21"/>
      <c r="BQ190" s="21"/>
      <c r="BR190" s="23"/>
      <c r="BS190" s="23"/>
      <c r="BT190" s="24"/>
      <c r="BU190" s="25"/>
    </row>
    <row r="191" spans="1:73" s="22" customFormat="1" ht="187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21"/>
      <c r="O191" s="23"/>
      <c r="P191" s="23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21"/>
      <c r="BE191" s="221"/>
      <c r="BF191" s="20"/>
      <c r="BG191" s="20"/>
      <c r="BH191" s="20"/>
      <c r="BI191" s="23"/>
      <c r="BJ191" s="20"/>
      <c r="BK191" s="20"/>
      <c r="BL191" s="23"/>
      <c r="BM191" s="21"/>
      <c r="BN191" s="181"/>
      <c r="BO191" s="24"/>
      <c r="BP191" s="21"/>
      <c r="BQ191" s="21"/>
      <c r="BR191" s="23"/>
      <c r="BS191" s="23"/>
      <c r="BT191" s="24"/>
      <c r="BU191" s="25"/>
    </row>
    <row r="192" spans="1:73" s="22" customFormat="1" ht="349.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21"/>
      <c r="BE192" s="221"/>
      <c r="BF192" s="20"/>
      <c r="BG192" s="20"/>
      <c r="BH192" s="20"/>
      <c r="BI192" s="23"/>
      <c r="BJ192" s="23"/>
      <c r="BK192" s="20"/>
      <c r="BL192" s="23"/>
      <c r="BM192" s="21"/>
      <c r="BN192" s="181"/>
      <c r="BO192" s="24"/>
      <c r="BP192" s="21"/>
      <c r="BQ192" s="21"/>
      <c r="BR192" s="23"/>
      <c r="BS192" s="23"/>
      <c r="BT192" s="24"/>
      <c r="BU192" s="25"/>
    </row>
    <row r="193" spans="1:73" s="22" customFormat="1" ht="167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3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181"/>
      <c r="AM193" s="21"/>
      <c r="AN193" s="21"/>
      <c r="AO193" s="21"/>
      <c r="AP193" s="21"/>
      <c r="AQ193" s="21"/>
      <c r="AR193" s="21"/>
      <c r="AS193" s="21"/>
      <c r="AT193" s="18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21"/>
      <c r="BE193" s="221"/>
      <c r="BF193" s="20"/>
      <c r="BG193" s="20"/>
      <c r="BH193" s="20"/>
      <c r="BI193" s="23"/>
      <c r="BJ193" s="20"/>
      <c r="BK193" s="20"/>
      <c r="BL193" s="23"/>
      <c r="BM193" s="21"/>
      <c r="BN193" s="181"/>
      <c r="BO193" s="24"/>
      <c r="BP193" s="21"/>
      <c r="BQ193" s="21"/>
      <c r="BR193" s="23"/>
      <c r="BS193" s="23"/>
      <c r="BT193" s="24"/>
      <c r="BU193" s="25"/>
    </row>
    <row r="194" spans="1:73" s="22" customFormat="1" ht="409.6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0"/>
      <c r="AI194" s="23"/>
      <c r="AJ194" s="20"/>
      <c r="AK194" s="21"/>
      <c r="AL194" s="221"/>
      <c r="AM194" s="23"/>
      <c r="AN194" s="20"/>
      <c r="AO194" s="23"/>
      <c r="AP194" s="20"/>
      <c r="AQ194" s="21"/>
      <c r="AR194" s="21"/>
      <c r="AS194" s="21"/>
      <c r="AT194" s="221"/>
      <c r="AU194" s="23"/>
      <c r="AV194" s="21"/>
      <c r="AW194" s="21"/>
      <c r="AX194" s="21"/>
      <c r="AY194" s="21"/>
      <c r="AZ194" s="21"/>
      <c r="BA194" s="21"/>
      <c r="BB194" s="21"/>
      <c r="BC194" s="21"/>
      <c r="BD194" s="221"/>
      <c r="BE194" s="23"/>
      <c r="BF194" s="20"/>
      <c r="BG194" s="23"/>
      <c r="BH194" s="20"/>
      <c r="BI194" s="23"/>
      <c r="BJ194" s="20"/>
      <c r="BK194" s="23"/>
      <c r="BL194" s="23"/>
      <c r="BM194" s="21"/>
      <c r="BN194" s="181"/>
      <c r="BO194" s="24"/>
      <c r="BP194" s="21"/>
      <c r="BQ194" s="21"/>
      <c r="BR194" s="23"/>
      <c r="BS194" s="23"/>
      <c r="BT194" s="24"/>
      <c r="BU194" s="25"/>
    </row>
    <row r="195" spans="1:73" s="22" customFormat="1" ht="134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0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3"/>
      <c r="AJ195" s="20"/>
      <c r="AK195" s="21"/>
      <c r="AL195" s="221"/>
      <c r="AM195" s="20"/>
      <c r="AN195" s="20"/>
      <c r="AO195" s="21"/>
      <c r="AP195" s="21"/>
      <c r="AQ195" s="21"/>
      <c r="AR195" s="21"/>
      <c r="AS195" s="21"/>
      <c r="AT195" s="221"/>
      <c r="AU195" s="20"/>
      <c r="AV195" s="21"/>
      <c r="AW195" s="21"/>
      <c r="AX195" s="21"/>
      <c r="AY195" s="21"/>
      <c r="AZ195" s="21"/>
      <c r="BA195" s="21"/>
      <c r="BB195" s="21"/>
      <c r="BC195" s="21"/>
      <c r="BD195" s="221"/>
      <c r="BE195" s="23"/>
      <c r="BF195" s="20"/>
      <c r="BG195" s="23"/>
      <c r="BH195" s="20"/>
      <c r="BI195" s="23"/>
      <c r="BJ195" s="20"/>
      <c r="BK195" s="23"/>
      <c r="BL195" s="23"/>
      <c r="BM195" s="21"/>
      <c r="BN195" s="181"/>
      <c r="BO195" s="24"/>
      <c r="BP195" s="21"/>
      <c r="BQ195" s="21"/>
      <c r="BR195" s="23"/>
      <c r="BS195" s="23"/>
      <c r="BT195" s="24"/>
      <c r="BU195" s="25"/>
    </row>
    <row r="196" spans="1:73" s="22" customFormat="1" ht="134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0"/>
      <c r="AI196" s="23"/>
      <c r="AJ196" s="20"/>
      <c r="AK196" s="21"/>
      <c r="AL196" s="221"/>
      <c r="AM196" s="20"/>
      <c r="AN196" s="20"/>
      <c r="AO196" s="21"/>
      <c r="AP196" s="21"/>
      <c r="AQ196" s="21"/>
      <c r="AR196" s="21"/>
      <c r="AS196" s="21"/>
      <c r="AT196" s="221"/>
      <c r="AU196" s="20"/>
      <c r="AV196" s="21"/>
      <c r="AW196" s="21"/>
      <c r="AX196" s="21"/>
      <c r="AY196" s="21"/>
      <c r="AZ196" s="21"/>
      <c r="BA196" s="21"/>
      <c r="BB196" s="21"/>
      <c r="BC196" s="21"/>
      <c r="BD196" s="221"/>
      <c r="BE196" s="23"/>
      <c r="BF196" s="20"/>
      <c r="BG196" s="23"/>
      <c r="BH196" s="20"/>
      <c r="BI196" s="23"/>
      <c r="BJ196" s="20"/>
      <c r="BK196" s="23"/>
      <c r="BL196" s="23"/>
      <c r="BM196" s="21"/>
      <c r="BN196" s="181"/>
      <c r="BO196" s="24"/>
      <c r="BP196" s="21"/>
      <c r="BQ196" s="21"/>
      <c r="BR196" s="23"/>
      <c r="BS196" s="23"/>
      <c r="BT196" s="24"/>
      <c r="BU196" s="25"/>
    </row>
    <row r="197" spans="1:73" s="22" customFormat="1" ht="134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0"/>
      <c r="P197" s="20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0"/>
      <c r="AI197" s="23"/>
      <c r="AJ197" s="20"/>
      <c r="AK197" s="21"/>
      <c r="AL197" s="221"/>
      <c r="AM197" s="20"/>
      <c r="AN197" s="20"/>
      <c r="AO197" s="21"/>
      <c r="AP197" s="21"/>
      <c r="AQ197" s="21"/>
      <c r="AR197" s="21"/>
      <c r="AS197" s="21"/>
      <c r="AT197" s="221"/>
      <c r="AU197" s="20"/>
      <c r="AV197" s="21"/>
      <c r="AW197" s="21"/>
      <c r="AX197" s="21"/>
      <c r="AY197" s="21"/>
      <c r="AZ197" s="21"/>
      <c r="BA197" s="21"/>
      <c r="BB197" s="21"/>
      <c r="BC197" s="21"/>
      <c r="BD197" s="221"/>
      <c r="BE197" s="23"/>
      <c r="BF197" s="20"/>
      <c r="BG197" s="23"/>
      <c r="BH197" s="20"/>
      <c r="BI197" s="23"/>
      <c r="BJ197" s="20"/>
      <c r="BK197" s="23"/>
      <c r="BL197" s="23"/>
      <c r="BM197" s="21"/>
      <c r="BN197" s="181"/>
      <c r="BO197" s="24"/>
      <c r="BP197" s="21"/>
      <c r="BQ197" s="21"/>
      <c r="BR197" s="23"/>
      <c r="BS197" s="23"/>
      <c r="BT197" s="24"/>
      <c r="BU197" s="25"/>
    </row>
    <row r="198" spans="1:73" s="22" customFormat="1" ht="134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0"/>
      <c r="Q198" s="20"/>
      <c r="R198" s="20"/>
      <c r="S198" s="20"/>
      <c r="T198" s="20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0"/>
      <c r="AI198" s="23"/>
      <c r="AJ198" s="20"/>
      <c r="AK198" s="21"/>
      <c r="AL198" s="221"/>
      <c r="AM198" s="20"/>
      <c r="AN198" s="20"/>
      <c r="AO198" s="21"/>
      <c r="AP198" s="21"/>
      <c r="AQ198" s="21"/>
      <c r="AR198" s="21"/>
      <c r="AS198" s="21"/>
      <c r="AT198" s="221"/>
      <c r="AU198" s="20"/>
      <c r="AV198" s="21"/>
      <c r="AW198" s="21"/>
      <c r="AX198" s="21"/>
      <c r="AY198" s="21"/>
      <c r="AZ198" s="21"/>
      <c r="BA198" s="21"/>
      <c r="BB198" s="21"/>
      <c r="BC198" s="21"/>
      <c r="BD198" s="221"/>
      <c r="BE198" s="23"/>
      <c r="BF198" s="20"/>
      <c r="BG198" s="23"/>
      <c r="BH198" s="20"/>
      <c r="BI198" s="23"/>
      <c r="BJ198" s="20"/>
      <c r="BK198" s="23"/>
      <c r="BL198" s="23"/>
      <c r="BM198" s="21"/>
      <c r="BN198" s="181"/>
      <c r="BO198" s="24"/>
      <c r="BP198" s="21"/>
      <c r="BQ198" s="21"/>
      <c r="BR198" s="23"/>
      <c r="BS198" s="23"/>
      <c r="BT198" s="24"/>
      <c r="BU198" s="25"/>
    </row>
    <row r="199" spans="1:73" s="22" customFormat="1" ht="134.2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0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0"/>
      <c r="AI199" s="23"/>
      <c r="AJ199" s="20"/>
      <c r="AK199" s="21"/>
      <c r="AL199" s="221"/>
      <c r="AM199" s="20"/>
      <c r="AN199" s="20"/>
      <c r="AO199" s="21"/>
      <c r="AP199" s="21"/>
      <c r="AQ199" s="21"/>
      <c r="AR199" s="21"/>
      <c r="AS199" s="21"/>
      <c r="AT199" s="221"/>
      <c r="AU199" s="20"/>
      <c r="AV199" s="21"/>
      <c r="AW199" s="21"/>
      <c r="AX199" s="21"/>
      <c r="AY199" s="21"/>
      <c r="AZ199" s="21"/>
      <c r="BA199" s="21"/>
      <c r="BB199" s="21"/>
      <c r="BC199" s="21"/>
      <c r="BD199" s="221"/>
      <c r="BE199" s="23"/>
      <c r="BF199" s="20"/>
      <c r="BG199" s="23"/>
      <c r="BH199" s="20"/>
      <c r="BI199" s="23"/>
      <c r="BJ199" s="20"/>
      <c r="BK199" s="23"/>
      <c r="BL199" s="23"/>
      <c r="BM199" s="21"/>
      <c r="BN199" s="181"/>
      <c r="BO199" s="24"/>
      <c r="BP199" s="21"/>
      <c r="BQ199" s="21"/>
      <c r="BR199" s="23"/>
      <c r="BS199" s="23"/>
      <c r="BT199" s="24"/>
      <c r="BU199" s="25"/>
    </row>
    <row r="200" spans="1:73" s="22" customFormat="1" ht="409.6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0"/>
      <c r="AI200" s="23"/>
      <c r="AJ200" s="23"/>
      <c r="AK200" s="21"/>
      <c r="AL200" s="221"/>
      <c r="AM200" s="23"/>
      <c r="AN200" s="23"/>
      <c r="AO200" s="21"/>
      <c r="AP200" s="21"/>
      <c r="AQ200" s="21"/>
      <c r="AR200" s="21"/>
      <c r="AS200" s="21"/>
      <c r="AT200" s="221"/>
      <c r="AU200" s="23"/>
      <c r="AV200" s="21"/>
      <c r="AW200" s="21"/>
      <c r="AX200" s="21"/>
      <c r="AY200" s="21"/>
      <c r="AZ200" s="21"/>
      <c r="BA200" s="21"/>
      <c r="BB200" s="21"/>
      <c r="BC200" s="21"/>
      <c r="BD200" s="221"/>
      <c r="BE200" s="23"/>
      <c r="BF200" s="23"/>
      <c r="BG200" s="20"/>
      <c r="BH200" s="20"/>
      <c r="BI200" s="23"/>
      <c r="BJ200" s="20"/>
      <c r="BK200" s="20"/>
      <c r="BL200" s="23"/>
      <c r="BM200" s="21"/>
      <c r="BN200" s="181"/>
      <c r="BO200" s="24"/>
      <c r="BP200" s="21"/>
      <c r="BQ200" s="21"/>
      <c r="BR200" s="23"/>
      <c r="BS200" s="23"/>
      <c r="BT200" s="24"/>
      <c r="BU200" s="25"/>
    </row>
    <row r="201" spans="1:73" s="22" customFormat="1" ht="134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21"/>
      <c r="BE201" s="221"/>
      <c r="BF201" s="20"/>
      <c r="BG201" s="20"/>
      <c r="BH201" s="20"/>
      <c r="BI201" s="23"/>
      <c r="BJ201" s="20"/>
      <c r="BK201" s="20"/>
      <c r="BL201" s="23"/>
      <c r="BM201" s="21"/>
      <c r="BN201" s="181"/>
      <c r="BO201" s="24"/>
      <c r="BP201" s="21"/>
      <c r="BQ201" s="21"/>
      <c r="BR201" s="23"/>
      <c r="BS201" s="23"/>
      <c r="BT201" s="24"/>
      <c r="BU201" s="25"/>
    </row>
    <row r="202" spans="1:73" s="22" customFormat="1" ht="134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21"/>
      <c r="BE202" s="221"/>
      <c r="BF202" s="20"/>
      <c r="BG202" s="20"/>
      <c r="BH202" s="20"/>
      <c r="BI202" s="23"/>
      <c r="BJ202" s="20"/>
      <c r="BK202" s="20"/>
      <c r="BL202" s="23"/>
      <c r="BM202" s="21"/>
      <c r="BN202" s="181"/>
      <c r="BO202" s="24"/>
      <c r="BP202" s="21"/>
      <c r="BQ202" s="21"/>
      <c r="BR202" s="23"/>
      <c r="BS202" s="23"/>
      <c r="BT202" s="24"/>
      <c r="BU202" s="25"/>
    </row>
    <row r="203" spans="1:73" s="22" customFormat="1" ht="134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0"/>
      <c r="Q203" s="20"/>
      <c r="R203" s="20"/>
      <c r="S203" s="20"/>
      <c r="T203" s="20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21"/>
      <c r="BE203" s="221"/>
      <c r="BF203" s="20"/>
      <c r="BG203" s="20"/>
      <c r="BH203" s="20"/>
      <c r="BI203" s="23"/>
      <c r="BJ203" s="20"/>
      <c r="BK203" s="20"/>
      <c r="BL203" s="23"/>
      <c r="BM203" s="21"/>
      <c r="BN203" s="181"/>
      <c r="BO203" s="24"/>
      <c r="BP203" s="21"/>
      <c r="BQ203" s="21"/>
      <c r="BR203" s="23"/>
      <c r="BS203" s="23"/>
      <c r="BT203" s="24"/>
      <c r="BU203" s="25"/>
    </row>
    <row r="204" spans="1:73" s="22" customFormat="1" ht="134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3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21"/>
      <c r="BE204" s="221"/>
      <c r="BF204" s="20"/>
      <c r="BG204" s="20"/>
      <c r="BH204" s="20"/>
      <c r="BI204" s="23"/>
      <c r="BJ204" s="20"/>
      <c r="BK204" s="20"/>
      <c r="BL204" s="23"/>
      <c r="BM204" s="21"/>
      <c r="BN204" s="181"/>
      <c r="BO204" s="24"/>
      <c r="BP204" s="21"/>
      <c r="BQ204" s="21"/>
      <c r="BR204" s="23"/>
      <c r="BS204" s="23"/>
      <c r="BT204" s="24"/>
      <c r="BU204" s="25"/>
    </row>
    <row r="205" spans="1:73" s="22" customFormat="1" ht="409.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3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0"/>
      <c r="AK205" s="23"/>
      <c r="AL205" s="20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21"/>
      <c r="BE205" s="23"/>
      <c r="BF205" s="23"/>
      <c r="BG205" s="20"/>
      <c r="BH205" s="20"/>
      <c r="BI205" s="23"/>
      <c r="BJ205" s="20"/>
      <c r="BK205" s="20"/>
      <c r="BL205" s="23"/>
      <c r="BM205" s="21"/>
      <c r="BN205" s="181"/>
      <c r="BO205" s="24"/>
      <c r="BP205" s="21"/>
      <c r="BQ205" s="21"/>
      <c r="BR205" s="23"/>
      <c r="BS205" s="23"/>
      <c r="BT205" s="24"/>
      <c r="BU205" s="25"/>
    </row>
    <row r="206" spans="1:73" s="22" customFormat="1" ht="132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0"/>
      <c r="P206" s="20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21"/>
      <c r="BE206" s="221"/>
      <c r="BF206" s="20"/>
      <c r="BG206" s="20"/>
      <c r="BH206" s="20"/>
      <c r="BI206" s="23"/>
      <c r="BJ206" s="20"/>
      <c r="BK206" s="20"/>
      <c r="BL206" s="23"/>
      <c r="BM206" s="21"/>
      <c r="BN206" s="181"/>
      <c r="BO206" s="24"/>
      <c r="BP206" s="21"/>
      <c r="BQ206" s="21"/>
      <c r="BR206" s="23"/>
      <c r="BS206" s="23"/>
      <c r="BT206" s="24"/>
      <c r="BU206" s="25"/>
    </row>
    <row r="207" spans="1:73" s="22" customFormat="1" ht="132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21"/>
      <c r="BE207" s="221"/>
      <c r="BF207" s="20"/>
      <c r="BG207" s="20"/>
      <c r="BH207" s="20"/>
      <c r="BI207" s="23"/>
      <c r="BJ207" s="20"/>
      <c r="BK207" s="20"/>
      <c r="BL207" s="23"/>
      <c r="BM207" s="21"/>
      <c r="BN207" s="181"/>
      <c r="BO207" s="24"/>
      <c r="BP207" s="21"/>
      <c r="BQ207" s="21"/>
      <c r="BR207" s="23"/>
      <c r="BS207" s="23"/>
      <c r="BT207" s="24"/>
      <c r="BU207" s="25"/>
    </row>
    <row r="208" spans="1:73" s="22" customFormat="1" ht="409.6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21"/>
      <c r="BE208" s="23"/>
      <c r="BF208" s="23"/>
      <c r="BG208" s="20"/>
      <c r="BH208" s="20"/>
      <c r="BI208" s="23"/>
      <c r="BJ208" s="20"/>
      <c r="BK208" s="20"/>
      <c r="BL208" s="23"/>
      <c r="BM208" s="21"/>
      <c r="BN208" s="181"/>
      <c r="BO208" s="24"/>
      <c r="BP208" s="21"/>
      <c r="BQ208" s="21"/>
      <c r="BR208" s="23"/>
      <c r="BS208" s="23"/>
      <c r="BT208" s="24"/>
      <c r="BU208" s="25"/>
    </row>
    <row r="209" spans="1:73" s="22" customFormat="1" ht="169.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21"/>
      <c r="BE209" s="221"/>
      <c r="BF209" s="20"/>
      <c r="BG209" s="20"/>
      <c r="BH209" s="20"/>
      <c r="BI209" s="23"/>
      <c r="BJ209" s="20"/>
      <c r="BK209" s="20"/>
      <c r="BL209" s="23"/>
      <c r="BM209" s="21"/>
      <c r="BN209" s="181"/>
      <c r="BO209" s="24"/>
      <c r="BP209" s="21"/>
      <c r="BQ209" s="21"/>
      <c r="BR209" s="23"/>
      <c r="BS209" s="23"/>
      <c r="BT209" s="24"/>
      <c r="BU209" s="25"/>
    </row>
    <row r="210" spans="1:73" s="22" customFormat="1" ht="162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21"/>
      <c r="BE210" s="221"/>
      <c r="BF210" s="20"/>
      <c r="BG210" s="20"/>
      <c r="BH210" s="20"/>
      <c r="BI210" s="23"/>
      <c r="BJ210" s="20"/>
      <c r="BK210" s="23"/>
      <c r="BL210" s="23"/>
      <c r="BM210" s="21"/>
      <c r="BN210" s="181"/>
      <c r="BO210" s="24"/>
      <c r="BP210" s="21"/>
      <c r="BQ210" s="21"/>
      <c r="BR210" s="23"/>
      <c r="BS210" s="23"/>
      <c r="BT210" s="24"/>
      <c r="BU210" s="25"/>
    </row>
    <row r="211" spans="1:73" s="22" customFormat="1" ht="162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0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21"/>
      <c r="BE211" s="221"/>
      <c r="BF211" s="20"/>
      <c r="BG211" s="20"/>
      <c r="BH211" s="20"/>
      <c r="BI211" s="23"/>
      <c r="BJ211" s="20"/>
      <c r="BK211" s="20"/>
      <c r="BL211" s="23"/>
      <c r="BM211" s="21"/>
      <c r="BN211" s="181"/>
      <c r="BO211" s="24"/>
      <c r="BP211" s="21"/>
      <c r="BQ211" s="21"/>
      <c r="BR211" s="23"/>
      <c r="BS211" s="23"/>
      <c r="BT211" s="24"/>
      <c r="BU211" s="25"/>
    </row>
    <row r="212" spans="1:73" s="22" customFormat="1" ht="409.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21"/>
      <c r="BE212" s="23"/>
      <c r="BF212" s="23"/>
      <c r="BG212" s="20"/>
      <c r="BH212" s="20"/>
      <c r="BI212" s="23"/>
      <c r="BJ212" s="20"/>
      <c r="BK212" s="20"/>
      <c r="BL212" s="23"/>
      <c r="BM212" s="21"/>
      <c r="BN212" s="181"/>
      <c r="BO212" s="24"/>
      <c r="BP212" s="21"/>
      <c r="BQ212" s="21"/>
      <c r="BR212" s="23"/>
      <c r="BS212" s="23"/>
      <c r="BT212" s="24"/>
      <c r="BU212" s="25"/>
    </row>
    <row r="213" spans="1:73" s="22" customFormat="1" ht="154.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3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21"/>
      <c r="BE213" s="221"/>
      <c r="BF213" s="20"/>
      <c r="BG213" s="20"/>
      <c r="BH213" s="20"/>
      <c r="BI213" s="23"/>
      <c r="BJ213" s="20"/>
      <c r="BK213" s="20"/>
      <c r="BL213" s="23"/>
      <c r="BM213" s="21"/>
      <c r="BN213" s="181"/>
      <c r="BO213" s="24"/>
      <c r="BP213" s="21"/>
      <c r="BQ213" s="21"/>
      <c r="BR213" s="23"/>
      <c r="BS213" s="23"/>
      <c r="BT213" s="24"/>
      <c r="BU213" s="25"/>
    </row>
    <row r="214" spans="1:73" s="22" customFormat="1" ht="186.7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3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21"/>
      <c r="BE214" s="221"/>
      <c r="BF214" s="20"/>
      <c r="BG214" s="20"/>
      <c r="BH214" s="20"/>
      <c r="BI214" s="23"/>
      <c r="BJ214" s="20"/>
      <c r="BK214" s="20"/>
      <c r="BL214" s="23"/>
      <c r="BM214" s="21"/>
      <c r="BN214" s="181"/>
      <c r="BO214" s="24"/>
      <c r="BP214" s="21"/>
      <c r="BQ214" s="21"/>
      <c r="BR214" s="23"/>
      <c r="BS214" s="23"/>
      <c r="BT214" s="24"/>
      <c r="BU214" s="25"/>
    </row>
    <row r="215" spans="1:73" s="22" customFormat="1" ht="177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21"/>
      <c r="BE215" s="23"/>
      <c r="BF215" s="23"/>
      <c r="BG215" s="20"/>
      <c r="BH215" s="20"/>
      <c r="BI215" s="23"/>
      <c r="BJ215" s="20"/>
      <c r="BK215" s="20"/>
      <c r="BL215" s="23"/>
      <c r="BM215" s="21"/>
      <c r="BN215" s="181"/>
      <c r="BO215" s="24"/>
      <c r="BP215" s="21"/>
      <c r="BQ215" s="21"/>
      <c r="BR215" s="23"/>
      <c r="BS215" s="23"/>
      <c r="BT215" s="24"/>
      <c r="BU215" s="25"/>
    </row>
    <row r="216" spans="1:73" s="22" customFormat="1" ht="177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21"/>
      <c r="BE216" s="182"/>
      <c r="BF216" s="23"/>
      <c r="BG216" s="20"/>
      <c r="BH216" s="20"/>
      <c r="BI216" s="23"/>
      <c r="BJ216" s="20"/>
      <c r="BK216" s="20"/>
      <c r="BL216" s="23"/>
      <c r="BM216" s="21"/>
      <c r="BN216" s="181"/>
      <c r="BO216" s="24"/>
      <c r="BP216" s="21"/>
      <c r="BQ216" s="21"/>
      <c r="BR216" s="23"/>
      <c r="BS216" s="23"/>
      <c r="BT216" s="24"/>
      <c r="BU216" s="25"/>
    </row>
    <row r="217" spans="1:73" s="22" customFormat="1" ht="244.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83"/>
      <c r="BE217" s="23"/>
      <c r="BF217" s="23"/>
      <c r="BG217" s="20"/>
      <c r="BH217" s="20"/>
      <c r="BI217" s="23"/>
      <c r="BJ217" s="20"/>
      <c r="BK217" s="20"/>
      <c r="BL217" s="23"/>
      <c r="BM217" s="21"/>
      <c r="BN217" s="181"/>
      <c r="BO217" s="24"/>
      <c r="BP217" s="21"/>
      <c r="BQ217" s="21"/>
      <c r="BR217" s="23"/>
      <c r="BS217" s="23"/>
      <c r="BT217" s="24"/>
      <c r="BU217" s="25"/>
    </row>
    <row r="218" spans="1:73" s="22" customFormat="1" ht="244.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0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21"/>
      <c r="BE218" s="182"/>
      <c r="BF218" s="23"/>
      <c r="BG218" s="20"/>
      <c r="BH218" s="20"/>
      <c r="BI218" s="23"/>
      <c r="BJ218" s="20"/>
      <c r="BK218" s="20"/>
      <c r="BL218" s="23"/>
      <c r="BM218" s="21"/>
      <c r="BN218" s="181"/>
      <c r="BO218" s="24"/>
      <c r="BP218" s="21"/>
      <c r="BQ218" s="21"/>
      <c r="BR218" s="23"/>
      <c r="BS218" s="23"/>
      <c r="BT218" s="24"/>
      <c r="BU218" s="25"/>
    </row>
    <row r="219" spans="1:73" s="22" customFormat="1" ht="231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3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21"/>
      <c r="BE219" s="23"/>
      <c r="BF219" s="23"/>
      <c r="BG219" s="20"/>
      <c r="BH219" s="20"/>
      <c r="BI219" s="23"/>
      <c r="BJ219" s="20"/>
      <c r="BK219" s="20"/>
      <c r="BL219" s="23"/>
      <c r="BM219" s="21"/>
      <c r="BN219" s="181"/>
      <c r="BO219" s="24"/>
      <c r="BP219" s="21"/>
      <c r="BQ219" s="21"/>
      <c r="BR219" s="23"/>
      <c r="BS219" s="23"/>
      <c r="BT219" s="24"/>
      <c r="BU219" s="25"/>
    </row>
    <row r="220" spans="1:73" s="22" customFormat="1" ht="231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0"/>
      <c r="P220" s="20"/>
      <c r="Q220" s="20"/>
      <c r="R220" s="21"/>
      <c r="S220" s="20"/>
      <c r="T220" s="21"/>
      <c r="U220" s="20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0"/>
      <c r="AQ220" s="20"/>
      <c r="AR220" s="20"/>
      <c r="AS220" s="21"/>
      <c r="AT220" s="21"/>
      <c r="AU220" s="21"/>
      <c r="AV220" s="21"/>
      <c r="AW220" s="21"/>
      <c r="AX220" s="21"/>
      <c r="AY220" s="21"/>
      <c r="AZ220" s="21"/>
      <c r="BA220" s="21"/>
      <c r="BB220" s="20"/>
      <c r="BC220" s="20"/>
      <c r="BD220" s="20"/>
      <c r="BE220" s="221"/>
      <c r="BF220" s="20"/>
      <c r="BG220" s="20"/>
      <c r="BH220" s="20"/>
      <c r="BI220" s="23"/>
      <c r="BJ220" s="20"/>
      <c r="BK220" s="20"/>
      <c r="BL220" s="23"/>
      <c r="BM220" s="21"/>
      <c r="BN220" s="181"/>
      <c r="BO220" s="24"/>
      <c r="BP220" s="21"/>
      <c r="BQ220" s="21"/>
      <c r="BR220" s="23"/>
      <c r="BS220" s="23"/>
      <c r="BT220" s="24"/>
      <c r="BU220" s="25"/>
    </row>
    <row r="221" spans="1:73" s="22" customFormat="1" ht="159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0"/>
      <c r="P221" s="20"/>
      <c r="Q221" s="20"/>
      <c r="R221" s="21"/>
      <c r="S221" s="20"/>
      <c r="T221" s="21"/>
      <c r="U221" s="20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21"/>
      <c r="BE221" s="221"/>
      <c r="BF221" s="20"/>
      <c r="BG221" s="20"/>
      <c r="BH221" s="20"/>
      <c r="BI221" s="23"/>
      <c r="BJ221" s="20"/>
      <c r="BK221" s="20"/>
      <c r="BL221" s="23"/>
      <c r="BM221" s="21"/>
      <c r="BN221" s="181"/>
      <c r="BO221" s="24"/>
      <c r="BP221" s="21"/>
      <c r="BQ221" s="21"/>
      <c r="BR221" s="23"/>
      <c r="BS221" s="23"/>
      <c r="BT221" s="24"/>
      <c r="BU221" s="25"/>
    </row>
    <row r="222" spans="1:73" s="22" customFormat="1" ht="159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21"/>
      <c r="BE222" s="221"/>
      <c r="BF222" s="20"/>
      <c r="BG222" s="20"/>
      <c r="BH222" s="20"/>
      <c r="BI222" s="23"/>
      <c r="BJ222" s="20"/>
      <c r="BK222" s="20"/>
      <c r="BL222" s="23"/>
      <c r="BM222" s="21"/>
      <c r="BN222" s="181"/>
      <c r="BO222" s="24"/>
      <c r="BP222" s="21"/>
      <c r="BQ222" s="21"/>
      <c r="BR222" s="23"/>
      <c r="BS222" s="23"/>
      <c r="BT222" s="24"/>
      <c r="BU222" s="25"/>
    </row>
    <row r="223" spans="1:73" s="22" customFormat="1" ht="408.7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0"/>
      <c r="AI223" s="20"/>
      <c r="AJ223" s="20"/>
      <c r="AK223" s="21"/>
      <c r="AL223" s="221"/>
      <c r="AM223" s="21"/>
      <c r="AN223" s="20"/>
      <c r="AO223" s="21"/>
      <c r="AP223" s="20"/>
      <c r="AQ223" s="21"/>
      <c r="AR223" s="21"/>
      <c r="AS223" s="21"/>
      <c r="AT223" s="2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21"/>
      <c r="BE223" s="21"/>
      <c r="BF223" s="20"/>
      <c r="BG223" s="20"/>
      <c r="BH223" s="20"/>
      <c r="BI223" s="23"/>
      <c r="BJ223" s="20"/>
      <c r="BK223" s="20"/>
      <c r="BL223" s="23"/>
      <c r="BM223" s="21"/>
      <c r="BN223" s="181"/>
      <c r="BO223" s="24"/>
      <c r="BP223" s="21"/>
      <c r="BQ223" s="21"/>
      <c r="BR223" s="23"/>
      <c r="BS223" s="23"/>
      <c r="BT223" s="24"/>
      <c r="BU223" s="25"/>
    </row>
    <row r="224" spans="1:73" s="22" customFormat="1" ht="138.7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0"/>
      <c r="P224" s="20"/>
      <c r="Q224" s="21"/>
      <c r="R224" s="21"/>
      <c r="S224" s="21"/>
      <c r="T224" s="21"/>
      <c r="U224" s="20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18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21"/>
      <c r="BE224" s="221"/>
      <c r="BF224" s="20"/>
      <c r="BG224" s="20"/>
      <c r="BH224" s="20"/>
      <c r="BI224" s="23"/>
      <c r="BJ224" s="20"/>
      <c r="BK224" s="20"/>
      <c r="BL224" s="23"/>
      <c r="BM224" s="21"/>
      <c r="BN224" s="181"/>
      <c r="BO224" s="24"/>
      <c r="BP224" s="21"/>
      <c r="BQ224" s="21"/>
      <c r="BR224" s="23"/>
      <c r="BS224" s="23"/>
      <c r="BT224" s="24"/>
      <c r="BU224" s="25"/>
    </row>
    <row r="225" spans="1:73" s="22" customFormat="1" ht="138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18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21"/>
      <c r="BE225" s="221"/>
      <c r="BF225" s="20"/>
      <c r="BG225" s="20"/>
      <c r="BH225" s="20"/>
      <c r="BI225" s="23"/>
      <c r="BJ225" s="20"/>
      <c r="BK225" s="20"/>
      <c r="BL225" s="23"/>
      <c r="BM225" s="21"/>
      <c r="BN225" s="181"/>
      <c r="BO225" s="24"/>
      <c r="BP225" s="21"/>
      <c r="BQ225" s="21"/>
      <c r="BR225" s="23"/>
      <c r="BS225" s="23"/>
      <c r="BT225" s="24"/>
      <c r="BU225" s="25"/>
    </row>
    <row r="226" spans="1:73" s="22" customFormat="1" ht="138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18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21"/>
      <c r="BE226" s="221"/>
      <c r="BF226" s="20"/>
      <c r="BG226" s="20"/>
      <c r="BH226" s="20"/>
      <c r="BI226" s="23"/>
      <c r="BJ226" s="20"/>
      <c r="BK226" s="20"/>
      <c r="BL226" s="23"/>
      <c r="BM226" s="21"/>
      <c r="BN226" s="181"/>
      <c r="BO226" s="24"/>
      <c r="BP226" s="21"/>
      <c r="BQ226" s="21"/>
      <c r="BR226" s="23"/>
      <c r="BS226" s="23"/>
      <c r="BT226" s="24"/>
      <c r="BU226" s="25"/>
    </row>
    <row r="227" spans="1:73" s="22" customFormat="1" ht="138.7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18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21"/>
      <c r="BE227" s="221"/>
      <c r="BF227" s="20"/>
      <c r="BG227" s="20"/>
      <c r="BH227" s="20"/>
      <c r="BI227" s="23"/>
      <c r="BJ227" s="20"/>
      <c r="BK227" s="20"/>
      <c r="BL227" s="23"/>
      <c r="BM227" s="21"/>
      <c r="BN227" s="181"/>
      <c r="BO227" s="24"/>
      <c r="BP227" s="21"/>
      <c r="BQ227" s="21"/>
      <c r="BR227" s="23"/>
      <c r="BS227" s="23"/>
      <c r="BT227" s="24"/>
      <c r="BU227" s="25"/>
    </row>
    <row r="228" spans="1:73" s="22" customFormat="1" ht="138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18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21"/>
      <c r="BE228" s="221"/>
      <c r="BF228" s="20"/>
      <c r="BG228" s="20"/>
      <c r="BH228" s="20"/>
      <c r="BI228" s="23"/>
      <c r="BJ228" s="20"/>
      <c r="BK228" s="20"/>
      <c r="BL228" s="23"/>
      <c r="BM228" s="21"/>
      <c r="BN228" s="181"/>
      <c r="BO228" s="24"/>
      <c r="BP228" s="21"/>
      <c r="BQ228" s="21"/>
      <c r="BR228" s="23"/>
      <c r="BS228" s="23"/>
      <c r="BT228" s="24"/>
      <c r="BU228" s="25"/>
    </row>
    <row r="229" spans="1:73" s="22" customFormat="1" ht="282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0"/>
      <c r="AI229" s="21"/>
      <c r="AJ229" s="20"/>
      <c r="AK229" s="21"/>
      <c r="AL229" s="2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0"/>
      <c r="BC229" s="20"/>
      <c r="BD229" s="20"/>
      <c r="BE229" s="23"/>
      <c r="BF229" s="23"/>
      <c r="BG229" s="20"/>
      <c r="BH229" s="20"/>
      <c r="BI229" s="21"/>
      <c r="BJ229" s="20"/>
      <c r="BK229" s="23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37.2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21"/>
      <c r="BE230" s="23"/>
      <c r="BF230" s="23"/>
      <c r="BG230" s="20"/>
      <c r="BH230" s="20"/>
      <c r="BI230" s="23"/>
      <c r="BJ230" s="20"/>
      <c r="BK230" s="23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22.2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21"/>
      <c r="BE231" s="23"/>
      <c r="BF231" s="23"/>
      <c r="BG231" s="20"/>
      <c r="BH231" s="20"/>
      <c r="BI231" s="23"/>
      <c r="BJ231" s="20"/>
      <c r="BK231" s="23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22.2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20"/>
      <c r="N232" s="20"/>
      <c r="O232" s="20"/>
      <c r="P232" s="20"/>
      <c r="Q232" s="20"/>
      <c r="R232" s="20"/>
      <c r="S232" s="20"/>
      <c r="T232" s="20"/>
      <c r="U232" s="20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21"/>
      <c r="BE232" s="23"/>
      <c r="BF232" s="23"/>
      <c r="BG232" s="20"/>
      <c r="BH232" s="20"/>
      <c r="BI232" s="23"/>
      <c r="BJ232" s="20"/>
      <c r="BK232" s="23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22.2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21"/>
      <c r="BE233" s="23"/>
      <c r="BF233" s="23"/>
      <c r="BG233" s="20"/>
      <c r="BH233" s="20"/>
      <c r="BI233" s="23"/>
      <c r="BJ233" s="20"/>
      <c r="BK233" s="23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84.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21"/>
      <c r="BE234" s="21"/>
      <c r="BF234" s="21"/>
      <c r="BG234" s="20"/>
      <c r="BH234" s="20"/>
      <c r="BI234" s="23"/>
      <c r="BJ234" s="20"/>
      <c r="BK234" s="23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84.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21"/>
      <c r="BE235" s="23"/>
      <c r="BF235" s="23"/>
      <c r="BG235" s="20"/>
      <c r="BH235" s="20"/>
      <c r="BI235" s="23"/>
      <c r="BJ235" s="20"/>
      <c r="BK235" s="23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409.6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3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21"/>
      <c r="BE236" s="23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204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0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21"/>
      <c r="BE237" s="20"/>
      <c r="BF237" s="20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201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3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181"/>
      <c r="AM238" s="21"/>
      <c r="AN238" s="21"/>
      <c r="AO238" s="21"/>
      <c r="AP238" s="21"/>
      <c r="AQ238" s="21"/>
      <c r="AR238" s="21"/>
      <c r="AS238" s="21"/>
      <c r="AT238" s="181"/>
      <c r="AU238" s="21"/>
      <c r="AV238" s="181"/>
      <c r="AW238" s="21"/>
      <c r="AX238" s="21"/>
      <c r="AY238" s="21"/>
      <c r="AZ238" s="21"/>
      <c r="BA238" s="21"/>
      <c r="BB238" s="21"/>
      <c r="BC238" s="21"/>
      <c r="BD238" s="221"/>
      <c r="BE238" s="23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409.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0"/>
      <c r="AI239" s="21"/>
      <c r="AJ239" s="21"/>
      <c r="AK239" s="21"/>
      <c r="AL239" s="221"/>
      <c r="AM239" s="21"/>
      <c r="AN239" s="20"/>
      <c r="AO239" s="21"/>
      <c r="AP239" s="21"/>
      <c r="AQ239" s="21"/>
      <c r="AR239" s="21"/>
      <c r="AS239" s="21"/>
      <c r="AT239" s="221"/>
      <c r="AU239" s="21"/>
      <c r="AV239" s="181"/>
      <c r="AW239" s="21"/>
      <c r="AX239" s="21"/>
      <c r="AY239" s="21"/>
      <c r="AZ239" s="21"/>
      <c r="BA239" s="21"/>
      <c r="BB239" s="21"/>
      <c r="BC239" s="21"/>
      <c r="BD239" s="221"/>
      <c r="BE239" s="21"/>
      <c r="BF239" s="21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52.2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181"/>
      <c r="AM240" s="21"/>
      <c r="AN240" s="21"/>
      <c r="AO240" s="21"/>
      <c r="AP240" s="21"/>
      <c r="AQ240" s="21"/>
      <c r="AR240" s="21"/>
      <c r="AS240" s="21"/>
      <c r="AT240" s="181"/>
      <c r="AU240" s="21"/>
      <c r="AV240" s="181"/>
      <c r="AW240" s="21"/>
      <c r="AX240" s="21"/>
      <c r="AY240" s="21"/>
      <c r="AZ240" s="21"/>
      <c r="BA240" s="21"/>
      <c r="BB240" s="21"/>
      <c r="BC240" s="21"/>
      <c r="BD240" s="221"/>
      <c r="BE240" s="182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52.2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181"/>
      <c r="AM241" s="21"/>
      <c r="AN241" s="21"/>
      <c r="AO241" s="21"/>
      <c r="AP241" s="21"/>
      <c r="AQ241" s="21"/>
      <c r="AR241" s="21"/>
      <c r="AS241" s="21"/>
      <c r="AT241" s="181"/>
      <c r="AU241" s="21"/>
      <c r="AV241" s="181"/>
      <c r="AW241" s="21"/>
      <c r="AX241" s="21"/>
      <c r="AY241" s="21"/>
      <c r="AZ241" s="21"/>
      <c r="BA241" s="21"/>
      <c r="BB241" s="21"/>
      <c r="BC241" s="21"/>
      <c r="BD241" s="221"/>
      <c r="BE241" s="182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52.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181"/>
      <c r="AM242" s="21"/>
      <c r="AN242" s="21"/>
      <c r="AO242" s="21"/>
      <c r="AP242" s="21"/>
      <c r="AQ242" s="21"/>
      <c r="AR242" s="21"/>
      <c r="AS242" s="21"/>
      <c r="AT242" s="181"/>
      <c r="AU242" s="21"/>
      <c r="AV242" s="181"/>
      <c r="AW242" s="21"/>
      <c r="AX242" s="21"/>
      <c r="AY242" s="21"/>
      <c r="AZ242" s="21"/>
      <c r="BA242" s="21"/>
      <c r="BB242" s="21"/>
      <c r="BC242" s="21"/>
      <c r="BD242" s="221"/>
      <c r="BE242" s="182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52.2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181"/>
      <c r="AM243" s="21"/>
      <c r="AN243" s="21"/>
      <c r="AO243" s="21"/>
      <c r="AP243" s="21"/>
      <c r="AQ243" s="21"/>
      <c r="AR243" s="21"/>
      <c r="AS243" s="21"/>
      <c r="AT243" s="181"/>
      <c r="AU243" s="21"/>
      <c r="AV243" s="181"/>
      <c r="AW243" s="21"/>
      <c r="AX243" s="21"/>
      <c r="AY243" s="21"/>
      <c r="AZ243" s="21"/>
      <c r="BA243" s="21"/>
      <c r="BB243" s="21"/>
      <c r="BC243" s="21"/>
      <c r="BD243" s="221"/>
      <c r="BE243" s="182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52.2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181"/>
      <c r="AM244" s="21"/>
      <c r="AN244" s="21"/>
      <c r="AO244" s="21"/>
      <c r="AP244" s="21"/>
      <c r="AQ244" s="21"/>
      <c r="AR244" s="21"/>
      <c r="AS244" s="21"/>
      <c r="AT244" s="181"/>
      <c r="AU244" s="21"/>
      <c r="AV244" s="181"/>
      <c r="AW244" s="21"/>
      <c r="AX244" s="21"/>
      <c r="AY244" s="21"/>
      <c r="AZ244" s="21"/>
      <c r="BA244" s="21"/>
      <c r="BB244" s="21"/>
      <c r="BC244" s="21"/>
      <c r="BD244" s="221"/>
      <c r="BE244" s="182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409.6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0"/>
      <c r="AI245" s="21"/>
      <c r="AJ245" s="21"/>
      <c r="AK245" s="21"/>
      <c r="AL245" s="221"/>
      <c r="AM245" s="21"/>
      <c r="AN245" s="21"/>
      <c r="AO245" s="21"/>
      <c r="AP245" s="21"/>
      <c r="AQ245" s="21"/>
      <c r="AR245" s="21"/>
      <c r="AS245" s="21"/>
      <c r="AT245" s="221"/>
      <c r="AU245" s="21"/>
      <c r="AV245" s="221"/>
      <c r="AW245" s="23"/>
      <c r="AX245" s="21"/>
      <c r="AY245" s="21"/>
      <c r="AZ245" s="21"/>
      <c r="BA245" s="21"/>
      <c r="BB245" s="21"/>
      <c r="BC245" s="21"/>
      <c r="BD245" s="221"/>
      <c r="BE245" s="21"/>
      <c r="BF245" s="21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52.2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0"/>
      <c r="AI246" s="23"/>
      <c r="AJ246" s="20"/>
      <c r="AK246" s="21"/>
      <c r="AL246" s="221"/>
      <c r="AM246" s="23"/>
      <c r="AN246" s="20"/>
      <c r="AO246" s="21"/>
      <c r="AP246" s="21"/>
      <c r="AQ246" s="21"/>
      <c r="AR246" s="21"/>
      <c r="AS246" s="21"/>
      <c r="AT246" s="221"/>
      <c r="AU246" s="23"/>
      <c r="AV246" s="221"/>
      <c r="AW246" s="23"/>
      <c r="AX246" s="21"/>
      <c r="AY246" s="21"/>
      <c r="AZ246" s="21"/>
      <c r="BA246" s="21"/>
      <c r="BB246" s="21"/>
      <c r="BC246" s="21"/>
      <c r="BD246" s="221"/>
      <c r="BE246" s="23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52.2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0"/>
      <c r="AI247" s="23"/>
      <c r="AJ247" s="20"/>
      <c r="AK247" s="21"/>
      <c r="AL247" s="221"/>
      <c r="AM247" s="23"/>
      <c r="AN247" s="20"/>
      <c r="AO247" s="21"/>
      <c r="AP247" s="21"/>
      <c r="AQ247" s="21"/>
      <c r="AR247" s="21"/>
      <c r="AS247" s="21"/>
      <c r="AT247" s="221"/>
      <c r="AU247" s="23"/>
      <c r="AV247" s="221"/>
      <c r="AW247" s="23"/>
      <c r="AX247" s="21"/>
      <c r="AY247" s="21"/>
      <c r="AZ247" s="21"/>
      <c r="BA247" s="21"/>
      <c r="BB247" s="21"/>
      <c r="BC247" s="21"/>
      <c r="BD247" s="221"/>
      <c r="BE247" s="23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52.2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0"/>
      <c r="AI248" s="23"/>
      <c r="AJ248" s="20"/>
      <c r="AK248" s="21"/>
      <c r="AL248" s="221"/>
      <c r="AM248" s="23"/>
      <c r="AN248" s="20"/>
      <c r="AO248" s="21"/>
      <c r="AP248" s="21"/>
      <c r="AQ248" s="21"/>
      <c r="AR248" s="21"/>
      <c r="AS248" s="21"/>
      <c r="AT248" s="221"/>
      <c r="AU248" s="23"/>
      <c r="AV248" s="221"/>
      <c r="AW248" s="23"/>
      <c r="AX248" s="21"/>
      <c r="AY248" s="21"/>
      <c r="AZ248" s="21"/>
      <c r="BA248" s="21"/>
      <c r="BB248" s="21"/>
      <c r="BC248" s="21"/>
      <c r="BD248" s="221"/>
      <c r="BE248" s="23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52.2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0"/>
      <c r="AI249" s="23"/>
      <c r="AJ249" s="20"/>
      <c r="AK249" s="21"/>
      <c r="AL249" s="221"/>
      <c r="AM249" s="23"/>
      <c r="AN249" s="20"/>
      <c r="AO249" s="21"/>
      <c r="AP249" s="21"/>
      <c r="AQ249" s="21"/>
      <c r="AR249" s="21"/>
      <c r="AS249" s="21"/>
      <c r="AT249" s="221"/>
      <c r="AU249" s="23"/>
      <c r="AV249" s="221"/>
      <c r="AW249" s="23"/>
      <c r="AX249" s="21"/>
      <c r="AY249" s="21"/>
      <c r="AZ249" s="21"/>
      <c r="BA249" s="21"/>
      <c r="BB249" s="21"/>
      <c r="BC249" s="21"/>
      <c r="BD249" s="221"/>
      <c r="BE249" s="23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349.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3"/>
      <c r="P250" s="20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0"/>
      <c r="AI250" s="23"/>
      <c r="AJ250" s="23"/>
      <c r="AK250" s="21"/>
      <c r="AL250" s="221"/>
      <c r="AM250" s="20"/>
      <c r="AN250" s="20"/>
      <c r="AO250" s="21"/>
      <c r="AP250" s="21"/>
      <c r="AQ250" s="21"/>
      <c r="AR250" s="21"/>
      <c r="AS250" s="21"/>
      <c r="AT250" s="221"/>
      <c r="AU250" s="23"/>
      <c r="AV250" s="221"/>
      <c r="AW250" s="20"/>
      <c r="AX250" s="21"/>
      <c r="AY250" s="21"/>
      <c r="AZ250" s="21"/>
      <c r="BA250" s="21"/>
      <c r="BB250" s="21"/>
      <c r="BC250" s="21"/>
      <c r="BD250" s="221"/>
      <c r="BE250" s="23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237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0"/>
      <c r="P251" s="20"/>
      <c r="Q251" s="23"/>
      <c r="R251" s="23"/>
      <c r="S251" s="20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21"/>
      <c r="BE251" s="182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409.6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3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0"/>
      <c r="BC252" s="20"/>
      <c r="BD252" s="221"/>
      <c r="BE252" s="23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80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21"/>
      <c r="BE253" s="21"/>
      <c r="BF253" s="21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80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21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80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21"/>
      <c r="BE255" s="21"/>
      <c r="BF255" s="20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80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21"/>
      <c r="BE256" s="182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409.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21"/>
      <c r="BE257" s="21"/>
      <c r="BF257" s="21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44.7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21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336.7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0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21"/>
      <c r="BE259" s="182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2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0"/>
      <c r="BC260" s="20"/>
      <c r="BD260" s="20"/>
      <c r="BE260" s="182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22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21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229.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21"/>
      <c r="BE262" s="21"/>
      <c r="BF262" s="21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52.2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181"/>
      <c r="AM263" s="21"/>
      <c r="AN263" s="21"/>
      <c r="AO263" s="21"/>
      <c r="AP263" s="21"/>
      <c r="AQ263" s="21"/>
      <c r="AR263" s="21"/>
      <c r="AS263" s="21"/>
      <c r="AT263" s="18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21"/>
      <c r="BE263" s="182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249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0"/>
      <c r="AI264" s="23"/>
      <c r="AJ264" s="23"/>
      <c r="AK264" s="21"/>
      <c r="AL264" s="221"/>
      <c r="AM264" s="23"/>
      <c r="AN264" s="20"/>
      <c r="AO264" s="21"/>
      <c r="AP264" s="21"/>
      <c r="AQ264" s="21"/>
      <c r="AR264" s="21"/>
      <c r="AS264" s="21"/>
      <c r="AT264" s="221"/>
      <c r="AU264" s="23"/>
      <c r="AV264" s="21"/>
      <c r="AW264" s="21"/>
      <c r="AX264" s="21"/>
      <c r="AY264" s="21"/>
      <c r="AZ264" s="21"/>
      <c r="BA264" s="21"/>
      <c r="BB264" s="21"/>
      <c r="BC264" s="21"/>
      <c r="BD264" s="221"/>
      <c r="BE264" s="21"/>
      <c r="BF264" s="21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249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0"/>
      <c r="AI265" s="23"/>
      <c r="AJ265" s="23"/>
      <c r="AK265" s="21"/>
      <c r="AL265" s="221"/>
      <c r="AM265" s="23"/>
      <c r="AN265" s="20"/>
      <c r="AO265" s="21"/>
      <c r="AP265" s="21"/>
      <c r="AQ265" s="21"/>
      <c r="AR265" s="21"/>
      <c r="AS265" s="21"/>
      <c r="AT265" s="221"/>
      <c r="AU265" s="23"/>
      <c r="AV265" s="21"/>
      <c r="AW265" s="21"/>
      <c r="AX265" s="21"/>
      <c r="AY265" s="21"/>
      <c r="AZ265" s="21"/>
      <c r="BA265" s="21"/>
      <c r="BB265" s="21"/>
      <c r="BC265" s="21"/>
      <c r="BD265" s="221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234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21"/>
      <c r="BE266" s="21"/>
      <c r="BF266" s="21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47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21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409.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21"/>
      <c r="BE268" s="21"/>
      <c r="BF268" s="21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52.2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21"/>
      <c r="BE269" s="182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409.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21"/>
      <c r="BE270" s="21"/>
      <c r="BF270" s="21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44.7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21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41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21"/>
      <c r="BE272" s="21"/>
      <c r="BF272" s="20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41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21"/>
      <c r="BE273" s="182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01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0"/>
      <c r="BC274" s="20"/>
      <c r="BD274" s="221"/>
      <c r="BE274" s="21"/>
      <c r="BF274" s="21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24.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21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24.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21"/>
      <c r="BE276" s="182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59.7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21"/>
      <c r="BE277" s="21"/>
      <c r="BF277" s="21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59.7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21"/>
      <c r="BE278" s="182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409.6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21"/>
      <c r="BE279" s="21"/>
      <c r="BF279" s="21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41.7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21"/>
      <c r="BE280" s="182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237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21"/>
      <c r="BE281" s="21"/>
      <c r="BF281" s="21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74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21"/>
      <c r="BE282" s="182"/>
      <c r="BF282" s="20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59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0"/>
      <c r="BC283" s="20"/>
      <c r="BD283" s="221"/>
      <c r="BE283" s="21"/>
      <c r="BF283" s="21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59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21"/>
      <c r="BE284" s="182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59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21"/>
      <c r="BE285" s="182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249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3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21"/>
      <c r="BE286" s="23"/>
      <c r="BF286" s="23"/>
      <c r="BG286" s="20"/>
      <c r="BH286" s="20"/>
      <c r="BI286" s="23"/>
      <c r="BJ286" s="20"/>
      <c r="BK286" s="23"/>
      <c r="BL286" s="20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27.2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0"/>
      <c r="AQ287" s="23"/>
      <c r="AR287" s="20"/>
      <c r="AS287" s="21"/>
      <c r="AT287" s="21"/>
      <c r="AU287" s="21"/>
      <c r="AV287" s="21"/>
      <c r="AW287" s="21"/>
      <c r="AX287" s="21"/>
      <c r="AY287" s="21"/>
      <c r="AZ287" s="21"/>
      <c r="BA287" s="21"/>
      <c r="BB287" s="20"/>
      <c r="BC287" s="21"/>
      <c r="BD287" s="221"/>
      <c r="BE287" s="21"/>
      <c r="BF287" s="21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50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0"/>
      <c r="P288" s="20"/>
      <c r="Q288" s="20"/>
      <c r="R288" s="20"/>
      <c r="S288" s="20"/>
      <c r="T288" s="20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0"/>
      <c r="AQ288" s="23"/>
      <c r="AR288" s="20"/>
      <c r="AS288" s="21"/>
      <c r="AT288" s="21"/>
      <c r="AU288" s="21"/>
      <c r="AV288" s="21"/>
      <c r="AW288" s="21"/>
      <c r="AX288" s="21"/>
      <c r="AY288" s="21"/>
      <c r="AZ288" s="21"/>
      <c r="BA288" s="21"/>
      <c r="BB288" s="20"/>
      <c r="BC288" s="20"/>
      <c r="BD288" s="221"/>
      <c r="BE288" s="182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42.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0"/>
      <c r="AQ289" s="23"/>
      <c r="AR289" s="20"/>
      <c r="AS289" s="21"/>
      <c r="AT289" s="21"/>
      <c r="AU289" s="21"/>
      <c r="AV289" s="21"/>
      <c r="AW289" s="21"/>
      <c r="AX289" s="21"/>
      <c r="AY289" s="21"/>
      <c r="AZ289" s="21"/>
      <c r="BA289" s="21"/>
      <c r="BB289" s="20"/>
      <c r="BC289" s="20"/>
      <c r="BD289" s="221"/>
      <c r="BE289" s="182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59.7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21"/>
      <c r="AU290" s="20"/>
      <c r="AV290" s="21"/>
      <c r="AW290" s="21"/>
      <c r="AX290" s="21"/>
      <c r="AY290" s="21"/>
      <c r="AZ290" s="21"/>
      <c r="BA290" s="21"/>
      <c r="BB290" s="21"/>
      <c r="BC290" s="21"/>
      <c r="BD290" s="221"/>
      <c r="BE290" s="182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59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26"/>
      <c r="N291" s="20"/>
      <c r="O291" s="20"/>
      <c r="P291" s="20"/>
      <c r="Q291" s="20"/>
      <c r="R291" s="20"/>
      <c r="S291" s="20"/>
      <c r="T291" s="20"/>
      <c r="U291" s="20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21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59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28"/>
      <c r="N292" s="20"/>
      <c r="O292" s="20"/>
      <c r="P292" s="20"/>
      <c r="Q292" s="20"/>
      <c r="R292" s="20"/>
      <c r="S292" s="20"/>
      <c r="T292" s="20"/>
      <c r="U292" s="20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21"/>
      <c r="BE292" s="182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409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21"/>
      <c r="BE293" s="21"/>
      <c r="BF293" s="21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56.7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21"/>
      <c r="BE294" s="182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409.6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21"/>
      <c r="BE295" s="21"/>
      <c r="BF295" s="21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52.2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21"/>
      <c r="BE296" s="182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209.2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21"/>
      <c r="BE297" s="21"/>
      <c r="BF297" s="21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09.2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181"/>
      <c r="AM298" s="21"/>
      <c r="AN298" s="21"/>
      <c r="AO298" s="21"/>
      <c r="AP298" s="21"/>
      <c r="AQ298" s="21"/>
      <c r="AR298" s="21"/>
      <c r="AS298" s="21"/>
      <c r="AT298" s="18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21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89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0"/>
      <c r="AI299" s="23"/>
      <c r="AJ299" s="23"/>
      <c r="AK299" s="21"/>
      <c r="AL299" s="221"/>
      <c r="AM299" s="20"/>
      <c r="AN299" s="20"/>
      <c r="AO299" s="21"/>
      <c r="AP299" s="21"/>
      <c r="AQ299" s="21"/>
      <c r="AR299" s="21"/>
      <c r="AS299" s="21"/>
      <c r="AT299" s="221"/>
      <c r="AU299" s="23"/>
      <c r="AV299" s="21"/>
      <c r="AW299" s="21"/>
      <c r="AX299" s="21"/>
      <c r="AY299" s="21"/>
      <c r="AZ299" s="21"/>
      <c r="BA299" s="21"/>
      <c r="BB299" s="21"/>
      <c r="BC299" s="21"/>
      <c r="BD299" s="221"/>
      <c r="BE299" s="21"/>
      <c r="BF299" s="21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89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0"/>
      <c r="AI300" s="23"/>
      <c r="AJ300" s="23"/>
      <c r="AK300" s="21"/>
      <c r="AL300" s="221"/>
      <c r="AM300" s="20"/>
      <c r="AN300" s="20"/>
      <c r="AO300" s="21"/>
      <c r="AP300" s="21"/>
      <c r="AQ300" s="21"/>
      <c r="AR300" s="21"/>
      <c r="AS300" s="21"/>
      <c r="AT300" s="221"/>
      <c r="AU300" s="23"/>
      <c r="AV300" s="21"/>
      <c r="AW300" s="21"/>
      <c r="AX300" s="21"/>
      <c r="AY300" s="21"/>
      <c r="AZ300" s="21"/>
      <c r="BA300" s="21"/>
      <c r="BB300" s="21"/>
      <c r="BC300" s="21"/>
      <c r="BD300" s="221"/>
      <c r="BE300" s="23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204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21"/>
      <c r="BE301" s="21"/>
      <c r="BF301" s="21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47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21"/>
      <c r="BE302" s="182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52.2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3"/>
      <c r="P303" s="20"/>
      <c r="Q303" s="23"/>
      <c r="R303" s="23"/>
      <c r="S303" s="23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21"/>
      <c r="BE303" s="182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92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21"/>
      <c r="O304" s="20"/>
      <c r="P304" s="20"/>
      <c r="Q304" s="20"/>
      <c r="R304" s="20"/>
      <c r="S304" s="20"/>
      <c r="T304" s="20"/>
      <c r="U304" s="20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21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92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21"/>
      <c r="O305" s="20"/>
      <c r="P305" s="20"/>
      <c r="Q305" s="20"/>
      <c r="R305" s="20"/>
      <c r="S305" s="20"/>
      <c r="T305" s="20"/>
      <c r="U305" s="20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21"/>
      <c r="BE305" s="182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409.6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0"/>
      <c r="AI306" s="21"/>
      <c r="AJ306" s="21"/>
      <c r="AK306" s="21"/>
      <c r="AL306" s="221"/>
      <c r="AM306" s="21"/>
      <c r="AN306" s="21"/>
      <c r="AO306" s="21"/>
      <c r="AP306" s="21"/>
      <c r="AQ306" s="21"/>
      <c r="AR306" s="21"/>
      <c r="AS306" s="21"/>
      <c r="AT306" s="2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21"/>
      <c r="BE306" s="21"/>
      <c r="BF306" s="21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92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21"/>
      <c r="BE307" s="182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92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21"/>
      <c r="BE308" s="182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92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21"/>
      <c r="BE309" s="182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92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21"/>
      <c r="BE310" s="182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92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21"/>
      <c r="BE311" s="21"/>
      <c r="BF311" s="21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92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21"/>
      <c r="BE312" s="182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92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21"/>
      <c r="O313" s="20"/>
      <c r="P313" s="20"/>
      <c r="Q313" s="20"/>
      <c r="R313" s="20"/>
      <c r="S313" s="20"/>
      <c r="T313" s="20"/>
      <c r="U313" s="20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21"/>
      <c r="BE313" s="182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92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21"/>
      <c r="BE314" s="21"/>
      <c r="BF314" s="20"/>
      <c r="BG314" s="20"/>
      <c r="BH314" s="20"/>
      <c r="BI314" s="23"/>
      <c r="BJ314" s="20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92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21"/>
      <c r="BE315" s="182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92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0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21"/>
      <c r="BE316" s="182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409.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0"/>
      <c r="AI317" s="21"/>
      <c r="AJ317" s="21"/>
      <c r="AK317" s="21"/>
      <c r="AL317" s="221"/>
      <c r="AM317" s="21"/>
      <c r="AN317" s="20"/>
      <c r="AO317" s="21"/>
      <c r="AP317" s="21"/>
      <c r="AQ317" s="21"/>
      <c r="AR317" s="21"/>
      <c r="AS317" s="21"/>
      <c r="AT317" s="2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21"/>
      <c r="BE317" s="21"/>
      <c r="BF317" s="21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92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21"/>
      <c r="BE318" s="182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92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21"/>
      <c r="BE319" s="182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92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21"/>
      <c r="BE320" s="182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92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21"/>
      <c r="BE321" s="182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92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21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21"/>
      <c r="BE322" s="182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92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21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21"/>
      <c r="BE323" s="182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92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21"/>
      <c r="AM324" s="21"/>
      <c r="AN324" s="20"/>
      <c r="AO324" s="21"/>
      <c r="AP324" s="21"/>
      <c r="AQ324" s="21"/>
      <c r="AR324" s="21"/>
      <c r="AS324" s="21"/>
      <c r="AT324" s="2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21"/>
      <c r="BE324" s="21"/>
      <c r="BF324" s="21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92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21"/>
      <c r="BE325" s="182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92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0"/>
      <c r="P326" s="20"/>
      <c r="Q326" s="20"/>
      <c r="R326" s="20"/>
      <c r="S326" s="20"/>
      <c r="T326" s="20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21"/>
      <c r="BE326" s="182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92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21"/>
      <c r="BE327" s="182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92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21"/>
      <c r="O328" s="20"/>
      <c r="P328" s="20"/>
      <c r="Q328" s="20"/>
      <c r="R328" s="20"/>
      <c r="S328" s="20"/>
      <c r="T328" s="20"/>
      <c r="U328" s="20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21"/>
      <c r="BE328" s="182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92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21"/>
      <c r="O329" s="20"/>
      <c r="P329" s="20"/>
      <c r="Q329" s="20"/>
      <c r="R329" s="20"/>
      <c r="S329" s="20"/>
      <c r="T329" s="20"/>
      <c r="U329" s="20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21"/>
      <c r="BE329" s="182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92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21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21"/>
      <c r="BE330" s="182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209.2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3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21"/>
      <c r="BE331" s="23"/>
      <c r="BF331" s="23"/>
      <c r="BG331" s="20"/>
      <c r="BH331" s="20"/>
      <c r="BI331" s="23"/>
      <c r="BJ331" s="20"/>
      <c r="BK331" s="23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62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0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21"/>
      <c r="BE332" s="23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51.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0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21"/>
      <c r="BE333" s="2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214.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3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21"/>
      <c r="BE334" s="23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409.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3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0"/>
      <c r="AI335" s="23"/>
      <c r="AJ335" s="20"/>
      <c r="AK335" s="21"/>
      <c r="AL335" s="221"/>
      <c r="AM335" s="23"/>
      <c r="AN335" s="20"/>
      <c r="AO335" s="21"/>
      <c r="AP335" s="21"/>
      <c r="AQ335" s="21"/>
      <c r="AR335" s="21"/>
      <c r="AS335" s="21"/>
      <c r="AT335" s="221"/>
      <c r="AU335" s="23"/>
      <c r="AV335" s="21"/>
      <c r="AW335" s="21"/>
      <c r="AX335" s="21"/>
      <c r="AY335" s="21"/>
      <c r="AZ335" s="21"/>
      <c r="BA335" s="21"/>
      <c r="BB335" s="21"/>
      <c r="BC335" s="21"/>
      <c r="BD335" s="221"/>
      <c r="BE335" s="23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26.7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3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21"/>
      <c r="BE336" s="182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26.7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3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21"/>
      <c r="BE337" s="182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26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66"/>
      <c r="M338" s="66"/>
      <c r="N338" s="66"/>
      <c r="O338" s="28"/>
      <c r="P338" s="66"/>
      <c r="Q338" s="66"/>
      <c r="R338" s="66"/>
      <c r="S338" s="66"/>
      <c r="T338" s="66"/>
      <c r="U338" s="28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21"/>
      <c r="BE338" s="182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26.7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3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21"/>
      <c r="BE339" s="182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39.2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3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21"/>
      <c r="BE340" s="23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54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0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21"/>
      <c r="BE341" s="182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19.7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0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0"/>
      <c r="AI342" s="23"/>
      <c r="AJ342" s="23"/>
      <c r="AK342" s="21"/>
      <c r="AL342" s="221"/>
      <c r="AM342" s="20"/>
      <c r="AN342" s="20"/>
      <c r="AO342" s="21"/>
      <c r="AP342" s="21"/>
      <c r="AQ342" s="21"/>
      <c r="AR342" s="21"/>
      <c r="AS342" s="21"/>
      <c r="AT342" s="221"/>
      <c r="AU342" s="23"/>
      <c r="AV342" s="21"/>
      <c r="AW342" s="21"/>
      <c r="AX342" s="21"/>
      <c r="AY342" s="21"/>
      <c r="AZ342" s="21"/>
      <c r="BA342" s="21"/>
      <c r="BB342" s="21"/>
      <c r="BC342" s="21"/>
      <c r="BD342" s="221"/>
      <c r="BE342" s="23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409.6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0"/>
      <c r="AI343" s="21"/>
      <c r="AJ343" s="21"/>
      <c r="AK343" s="21"/>
      <c r="AL343" s="221"/>
      <c r="AM343" s="21"/>
      <c r="AN343" s="21"/>
      <c r="AO343" s="21"/>
      <c r="AP343" s="21"/>
      <c r="AQ343" s="21"/>
      <c r="AR343" s="21"/>
      <c r="AS343" s="21"/>
      <c r="AT343" s="2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21"/>
      <c r="BE343" s="21"/>
      <c r="BF343" s="21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62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21"/>
      <c r="BE344" s="23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51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21"/>
      <c r="BE345" s="182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36.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21"/>
      <c r="BE346" s="23"/>
      <c r="BF346" s="23"/>
      <c r="BG346" s="20"/>
      <c r="BH346" s="20"/>
      <c r="BI346" s="23"/>
      <c r="BJ346" s="20"/>
      <c r="BK346" s="23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49.2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21"/>
      <c r="BE347" s="182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11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0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21"/>
      <c r="BE348" s="182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14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21"/>
      <c r="O349" s="23"/>
      <c r="P349" s="20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21"/>
      <c r="BE349" s="182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89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3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0"/>
      <c r="BC350" s="20"/>
      <c r="BD350" s="221"/>
      <c r="BE350" s="23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94.2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21"/>
      <c r="AU351" s="20"/>
      <c r="AV351" s="21"/>
      <c r="AW351" s="21"/>
      <c r="AX351" s="21"/>
      <c r="AY351" s="21"/>
      <c r="AZ351" s="21"/>
      <c r="BA351" s="21"/>
      <c r="BB351" s="21"/>
      <c r="BC351" s="21"/>
      <c r="BD351" s="221"/>
      <c r="BE351" s="182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94.2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3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21"/>
      <c r="AU352" s="20"/>
      <c r="AV352" s="21"/>
      <c r="AW352" s="21"/>
      <c r="AX352" s="21"/>
      <c r="AY352" s="21"/>
      <c r="AZ352" s="21"/>
      <c r="BA352" s="21"/>
      <c r="BB352" s="21"/>
      <c r="BC352" s="21"/>
      <c r="BD352" s="221"/>
      <c r="BE352" s="182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64.2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221"/>
      <c r="BE353" s="182"/>
      <c r="BF353" s="23"/>
      <c r="BG353" s="20"/>
      <c r="BH353" s="20"/>
      <c r="BI353" s="23"/>
      <c r="BJ353" s="20"/>
      <c r="BK353" s="21"/>
      <c r="BL353" s="20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94.2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21"/>
      <c r="AU354" s="20"/>
      <c r="AV354" s="21"/>
      <c r="AW354" s="21"/>
      <c r="AX354" s="21"/>
      <c r="AY354" s="21"/>
      <c r="AZ354" s="21"/>
      <c r="BA354" s="21"/>
      <c r="BB354" s="21"/>
      <c r="BC354" s="21"/>
      <c r="BD354" s="221"/>
      <c r="BE354" s="182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94.2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21"/>
      <c r="BE355" s="182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31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0"/>
      <c r="BC356" s="20"/>
      <c r="BD356" s="20"/>
      <c r="BE356" s="182"/>
      <c r="BF356" s="23"/>
      <c r="BG356" s="20"/>
      <c r="BH356" s="20"/>
      <c r="BI356" s="29"/>
      <c r="BJ356" s="20"/>
      <c r="BK356" s="29"/>
      <c r="BL356" s="20"/>
      <c r="BM356" s="20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31.7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221"/>
      <c r="BE357" s="182"/>
      <c r="BF357" s="23"/>
      <c r="BG357" s="20"/>
      <c r="BH357" s="20"/>
      <c r="BI357" s="29"/>
      <c r="BJ357" s="20"/>
      <c r="BK357" s="29"/>
      <c r="BL357" s="20"/>
      <c r="BM357" s="20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82.2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3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0"/>
      <c r="BC358" s="20"/>
      <c r="BD358" s="221"/>
      <c r="BE358" s="23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82.2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3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0"/>
      <c r="BC359" s="20"/>
      <c r="BD359" s="221"/>
      <c r="BE359" s="182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77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3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0"/>
      <c r="BC360" s="20"/>
      <c r="BD360" s="221"/>
      <c r="BE360" s="23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77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21"/>
      <c r="BE361" s="182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77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3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21"/>
      <c r="BE362" s="182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67.2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3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18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0"/>
      <c r="BC363" s="20"/>
      <c r="BD363" s="221"/>
      <c r="BE363" s="23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67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18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21"/>
      <c r="BE364" s="182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67.2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3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221"/>
      <c r="BE365" s="182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408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0"/>
      <c r="AI366" s="20"/>
      <c r="AJ366" s="20"/>
      <c r="AK366" s="21"/>
      <c r="AL366" s="221"/>
      <c r="AM366" s="20"/>
      <c r="AN366" s="20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221"/>
      <c r="BE366" s="23"/>
      <c r="BF366" s="20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38.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3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181"/>
      <c r="AE367" s="21"/>
      <c r="AF367" s="21"/>
      <c r="AG367" s="21"/>
      <c r="AH367" s="20"/>
      <c r="AI367" s="20"/>
      <c r="AJ367" s="20"/>
      <c r="AK367" s="21"/>
      <c r="AL367" s="221"/>
      <c r="AM367" s="20"/>
      <c r="AN367" s="20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221"/>
      <c r="BE367" s="23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53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0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181"/>
      <c r="AE368" s="21"/>
      <c r="AF368" s="21"/>
      <c r="AG368" s="21"/>
      <c r="AH368" s="20"/>
      <c r="AI368" s="20"/>
      <c r="AJ368" s="20"/>
      <c r="AK368" s="21"/>
      <c r="AL368" s="221"/>
      <c r="AM368" s="20"/>
      <c r="AN368" s="20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221"/>
      <c r="BE368" s="182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408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21"/>
      <c r="O369" s="20"/>
      <c r="P369" s="20"/>
      <c r="Q369" s="20"/>
      <c r="R369" s="20"/>
      <c r="S369" s="20"/>
      <c r="T369" s="20"/>
      <c r="U369" s="20"/>
      <c r="V369" s="21"/>
      <c r="W369" s="21"/>
      <c r="X369" s="21"/>
      <c r="Y369" s="21"/>
      <c r="Z369" s="21"/>
      <c r="AA369" s="21"/>
      <c r="AB369" s="21"/>
      <c r="AC369" s="21"/>
      <c r="AD369" s="181"/>
      <c r="AE369" s="21"/>
      <c r="AF369" s="21"/>
      <c r="AG369" s="21"/>
      <c r="AH369" s="21"/>
      <c r="AI369" s="21"/>
      <c r="AJ369" s="21"/>
      <c r="AK369" s="21"/>
      <c r="AL369" s="18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221"/>
      <c r="BE369" s="182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408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21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21"/>
      <c r="AE370" s="23"/>
      <c r="AF370" s="23"/>
      <c r="AG370" s="23"/>
      <c r="AH370" s="20"/>
      <c r="AI370" s="21"/>
      <c r="AJ370" s="21"/>
      <c r="AK370" s="21"/>
      <c r="AL370" s="221"/>
      <c r="AM370" s="20"/>
      <c r="AN370" s="20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221"/>
      <c r="BE370" s="182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408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3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0"/>
      <c r="BC371" s="20"/>
      <c r="BD371" s="221"/>
      <c r="BE371" s="23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59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221"/>
      <c r="BE372" s="182"/>
      <c r="BF372" s="23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59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3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221"/>
      <c r="BE373" s="182"/>
      <c r="BF373" s="23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41.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221"/>
      <c r="BE374" s="182"/>
      <c r="BF374" s="23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408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0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21"/>
      <c r="AE375" s="23"/>
      <c r="AF375" s="23"/>
      <c r="AG375" s="23"/>
      <c r="AH375" s="23"/>
      <c r="AI375" s="21"/>
      <c r="AJ375" s="21"/>
      <c r="AK375" s="21"/>
      <c r="AL375" s="221"/>
      <c r="AM375" s="20"/>
      <c r="AN375" s="20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221"/>
      <c r="BE375" s="23"/>
      <c r="BF375" s="23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63.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21"/>
      <c r="O376" s="23"/>
      <c r="P376" s="20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21"/>
      <c r="AE376" s="23"/>
      <c r="AF376" s="23"/>
      <c r="AG376" s="23"/>
      <c r="AH376" s="23"/>
      <c r="AI376" s="21"/>
      <c r="AJ376" s="21"/>
      <c r="AK376" s="21"/>
      <c r="AL376" s="221"/>
      <c r="AM376" s="20"/>
      <c r="AN376" s="20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221"/>
      <c r="BE376" s="20"/>
      <c r="BF376" s="20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409.6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3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0"/>
      <c r="AI377" s="23"/>
      <c r="AJ377" s="23"/>
      <c r="AK377" s="21"/>
      <c r="AL377" s="221"/>
      <c r="AM377" s="23"/>
      <c r="AN377" s="23"/>
      <c r="AO377" s="21"/>
      <c r="AP377" s="21"/>
      <c r="AQ377" s="21"/>
      <c r="AR377" s="21"/>
      <c r="AS377" s="21"/>
      <c r="AT377" s="221"/>
      <c r="AU377" s="23"/>
      <c r="AV377" s="21"/>
      <c r="AW377" s="21"/>
      <c r="AX377" s="21"/>
      <c r="AY377" s="21"/>
      <c r="AZ377" s="21"/>
      <c r="BA377" s="21"/>
      <c r="BB377" s="21"/>
      <c r="BC377" s="21"/>
      <c r="BD377" s="221"/>
      <c r="BE377" s="20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32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0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221"/>
      <c r="BE378" s="20"/>
      <c r="BF378" s="20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32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3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21"/>
      <c r="BE379" s="20"/>
      <c r="BF379" s="20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32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3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21"/>
      <c r="BE380" s="20"/>
      <c r="BF380" s="20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32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3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221"/>
      <c r="BE381" s="20"/>
      <c r="BF381" s="20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54.2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3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21"/>
      <c r="BE382" s="23"/>
      <c r="BF382" s="23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219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0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221"/>
      <c r="BE383" s="20"/>
      <c r="BF383" s="20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31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3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221"/>
      <c r="BE384" s="23"/>
      <c r="BF384" s="23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49.2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0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221"/>
      <c r="BE385" s="23"/>
      <c r="BF385" s="23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52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3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21"/>
      <c r="BE386" s="23"/>
      <c r="BF386" s="23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71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0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21"/>
      <c r="BE387" s="20"/>
      <c r="BF387" s="20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409.6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3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21"/>
      <c r="BE388" s="23"/>
      <c r="BF388" s="23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69.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181"/>
      <c r="AU389" s="21"/>
      <c r="AV389" s="181"/>
      <c r="AW389" s="21"/>
      <c r="AX389" s="21"/>
      <c r="AY389" s="21"/>
      <c r="AZ389" s="21"/>
      <c r="BA389" s="21"/>
      <c r="BB389" s="21"/>
      <c r="BC389" s="21"/>
      <c r="BD389" s="221"/>
      <c r="BE389" s="182"/>
      <c r="BF389" s="23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34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3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181"/>
      <c r="AU390" s="21"/>
      <c r="AV390" s="181"/>
      <c r="AW390" s="21"/>
      <c r="AX390" s="21"/>
      <c r="AY390" s="21"/>
      <c r="AZ390" s="21"/>
      <c r="BA390" s="21"/>
      <c r="BB390" s="21"/>
      <c r="BC390" s="21"/>
      <c r="BD390" s="221"/>
      <c r="BE390" s="23"/>
      <c r="BF390" s="23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82.2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0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181"/>
      <c r="AU391" s="21"/>
      <c r="AV391" s="181"/>
      <c r="AW391" s="21"/>
      <c r="AX391" s="21"/>
      <c r="AY391" s="21"/>
      <c r="AZ391" s="21"/>
      <c r="BA391" s="21"/>
      <c r="BB391" s="21"/>
      <c r="BC391" s="21"/>
      <c r="BD391" s="221"/>
      <c r="BE391" s="221"/>
      <c r="BF391" s="20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57.2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3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181"/>
      <c r="AU392" s="21"/>
      <c r="AV392" s="181"/>
      <c r="AW392" s="21"/>
      <c r="AX392" s="21"/>
      <c r="AY392" s="21"/>
      <c r="AZ392" s="21"/>
      <c r="BA392" s="21"/>
      <c r="BB392" s="20"/>
      <c r="BC392" s="20"/>
      <c r="BD392" s="221"/>
      <c r="BE392" s="23"/>
      <c r="BF392" s="23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44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181"/>
      <c r="AU393" s="21"/>
      <c r="AV393" s="181"/>
      <c r="AW393" s="21"/>
      <c r="AX393" s="21"/>
      <c r="AY393" s="21"/>
      <c r="AZ393" s="21"/>
      <c r="BA393" s="21"/>
      <c r="BB393" s="20"/>
      <c r="BC393" s="20"/>
      <c r="BD393" s="221"/>
      <c r="BE393" s="221"/>
      <c r="BF393" s="20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52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3"/>
      <c r="P394" s="23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181"/>
      <c r="AU394" s="21"/>
      <c r="AV394" s="181"/>
      <c r="AW394" s="21"/>
      <c r="AX394" s="21"/>
      <c r="AY394" s="21"/>
      <c r="AZ394" s="21"/>
      <c r="BA394" s="21"/>
      <c r="BB394" s="21"/>
      <c r="BC394" s="21"/>
      <c r="BD394" s="221"/>
      <c r="BE394" s="23"/>
      <c r="BF394" s="23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62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0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181"/>
      <c r="AU395" s="21"/>
      <c r="AV395" s="181"/>
      <c r="AW395" s="21"/>
      <c r="AX395" s="21"/>
      <c r="AY395" s="21"/>
      <c r="AZ395" s="21"/>
      <c r="BA395" s="21"/>
      <c r="BB395" s="21"/>
      <c r="BC395" s="21"/>
      <c r="BD395" s="221"/>
      <c r="BE395" s="182"/>
      <c r="BF395" s="23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54.2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3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1"/>
      <c r="AM396" s="21"/>
      <c r="AN396" s="21"/>
      <c r="AO396" s="21"/>
      <c r="AP396" s="21"/>
      <c r="AQ396" s="21"/>
      <c r="AR396" s="21"/>
      <c r="AS396" s="21"/>
      <c r="AT396" s="181"/>
      <c r="AU396" s="21"/>
      <c r="AV396" s="181"/>
      <c r="AW396" s="21"/>
      <c r="AX396" s="21"/>
      <c r="AY396" s="21"/>
      <c r="AZ396" s="21"/>
      <c r="BA396" s="21"/>
      <c r="BB396" s="21"/>
      <c r="BC396" s="21"/>
      <c r="BD396" s="221"/>
      <c r="BE396" s="23"/>
      <c r="BF396" s="20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66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0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181"/>
      <c r="AU397" s="21"/>
      <c r="AV397" s="181"/>
      <c r="AW397" s="21"/>
      <c r="AX397" s="21"/>
      <c r="AY397" s="21"/>
      <c r="AZ397" s="21"/>
      <c r="BA397" s="21"/>
      <c r="BB397" s="21"/>
      <c r="BC397" s="21"/>
      <c r="BD397" s="221"/>
      <c r="BE397" s="182"/>
      <c r="BF397" s="23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81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0"/>
      <c r="Q398" s="23"/>
      <c r="R398" s="23"/>
      <c r="S398" s="20"/>
      <c r="T398" s="20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1"/>
      <c r="AM398" s="21"/>
      <c r="AN398" s="21"/>
      <c r="AO398" s="21"/>
      <c r="AP398" s="21"/>
      <c r="AQ398" s="21"/>
      <c r="AR398" s="21"/>
      <c r="AS398" s="21"/>
      <c r="AT398" s="181"/>
      <c r="AU398" s="21"/>
      <c r="AV398" s="181"/>
      <c r="AW398" s="21"/>
      <c r="AX398" s="21"/>
      <c r="AY398" s="21"/>
      <c r="AZ398" s="21"/>
      <c r="BA398" s="21"/>
      <c r="BB398" s="21"/>
      <c r="BC398" s="21"/>
      <c r="BD398" s="221"/>
      <c r="BE398" s="182"/>
      <c r="BF398" s="23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71" customFormat="1" ht="197.25" customHeight="1" x14ac:dyDescent="0.25">
      <c r="A399" s="17"/>
      <c r="B399" s="18"/>
      <c r="C399" s="18"/>
      <c r="D399" s="19"/>
      <c r="E399" s="19"/>
      <c r="F399" s="66"/>
      <c r="G399" s="18"/>
      <c r="H399" s="18"/>
      <c r="I399" s="18"/>
      <c r="J399" s="18"/>
      <c r="K399" s="18"/>
      <c r="L399" s="66"/>
      <c r="M399" s="66"/>
      <c r="N399" s="66"/>
      <c r="O399" s="19"/>
      <c r="P399" s="19"/>
      <c r="Q399" s="19"/>
      <c r="R399" s="19"/>
      <c r="S399" s="19"/>
      <c r="T399" s="19"/>
      <c r="U399" s="19"/>
      <c r="V399" s="27"/>
      <c r="W399" s="27"/>
      <c r="X399" s="27"/>
      <c r="Y399" s="27"/>
      <c r="Z399" s="27"/>
      <c r="AA399" s="27"/>
      <c r="AB399" s="27"/>
      <c r="AC399" s="27"/>
      <c r="AD399" s="27"/>
      <c r="AE399" s="27"/>
      <c r="AF399" s="27"/>
      <c r="AG399" s="27"/>
      <c r="AH399" s="27"/>
      <c r="AI399" s="27"/>
      <c r="AJ399" s="27"/>
      <c r="AK399" s="27"/>
      <c r="AL399" s="27"/>
      <c r="AM399" s="27"/>
      <c r="AN399" s="27"/>
      <c r="AO399" s="27"/>
      <c r="AP399" s="27"/>
      <c r="AQ399" s="27"/>
      <c r="AR399" s="27"/>
      <c r="AS399" s="27"/>
      <c r="AT399" s="27"/>
      <c r="AU399" s="27"/>
      <c r="AV399" s="27"/>
      <c r="AW399" s="27"/>
      <c r="AX399" s="27"/>
      <c r="AY399" s="27"/>
      <c r="AZ399" s="27"/>
      <c r="BA399" s="27"/>
      <c r="BB399" s="27"/>
      <c r="BC399" s="27"/>
      <c r="BD399" s="183"/>
      <c r="BE399" s="183"/>
      <c r="BF399" s="66"/>
      <c r="BG399" s="66"/>
      <c r="BH399" s="66"/>
      <c r="BI399" s="28"/>
      <c r="BJ399" s="66"/>
      <c r="BK399" s="66"/>
      <c r="BL399" s="28"/>
      <c r="BM399" s="27"/>
      <c r="BN399" s="27"/>
      <c r="BO399" s="17"/>
      <c r="BP399" s="27"/>
      <c r="BQ399" s="27"/>
      <c r="BR399" s="28"/>
      <c r="BS399" s="28"/>
      <c r="BT399" s="17"/>
      <c r="BU399" s="70"/>
    </row>
    <row r="400" spans="1:73" s="22" customFormat="1" ht="136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0"/>
      <c r="P400" s="20"/>
      <c r="Q400" s="23"/>
      <c r="R400" s="23"/>
      <c r="S400" s="23"/>
      <c r="T400" s="23"/>
      <c r="U400" s="20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21"/>
      <c r="BE400" s="221"/>
      <c r="BF400" s="20"/>
      <c r="BG400" s="20"/>
      <c r="BH400" s="20"/>
      <c r="BI400" s="23"/>
      <c r="BJ400" s="20"/>
      <c r="BK400" s="20"/>
      <c r="BL400" s="23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43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0"/>
      <c r="P401" s="20"/>
      <c r="Q401" s="23"/>
      <c r="R401" s="23"/>
      <c r="S401" s="23"/>
      <c r="T401" s="23"/>
      <c r="U401" s="20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21"/>
      <c r="BE401" s="20"/>
      <c r="BF401" s="20"/>
      <c r="BG401" s="20"/>
      <c r="BH401" s="20"/>
      <c r="BI401" s="23"/>
      <c r="BJ401" s="20"/>
      <c r="BK401" s="20"/>
      <c r="BL401" s="23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243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0"/>
      <c r="P402" s="20"/>
      <c r="Q402" s="23"/>
      <c r="R402" s="23"/>
      <c r="S402" s="23"/>
      <c r="T402" s="23"/>
      <c r="U402" s="20"/>
      <c r="V402" s="21"/>
      <c r="W402" s="21"/>
      <c r="X402" s="21"/>
      <c r="Y402" s="21"/>
      <c r="Z402" s="21"/>
      <c r="AA402" s="21"/>
      <c r="AB402" s="21"/>
      <c r="AC402" s="21"/>
      <c r="AD402" s="181"/>
      <c r="AE402" s="21"/>
      <c r="AF402" s="21"/>
      <c r="AG402" s="21"/>
      <c r="AH402" s="21"/>
      <c r="AI402" s="21"/>
      <c r="AJ402" s="21"/>
      <c r="AK402" s="21"/>
      <c r="AL402" s="181"/>
      <c r="AM402" s="21"/>
      <c r="AN402" s="21"/>
      <c r="AO402" s="21"/>
      <c r="AP402" s="21"/>
      <c r="AQ402" s="21"/>
      <c r="AR402" s="21"/>
      <c r="AS402" s="21"/>
      <c r="AT402" s="181"/>
      <c r="AU402" s="21"/>
      <c r="AV402" s="181"/>
      <c r="AW402" s="21"/>
      <c r="AX402" s="21"/>
      <c r="AY402" s="21"/>
      <c r="AZ402" s="21"/>
      <c r="BA402" s="21"/>
      <c r="BB402" s="21"/>
      <c r="BC402" s="21"/>
      <c r="BD402" s="221"/>
      <c r="BE402" s="221"/>
      <c r="BF402" s="20"/>
      <c r="BG402" s="20"/>
      <c r="BH402" s="20"/>
      <c r="BI402" s="23"/>
      <c r="BJ402" s="20"/>
      <c r="BK402" s="20"/>
      <c r="BL402" s="23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79.2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21"/>
      <c r="O403" s="28"/>
      <c r="P403" s="18"/>
      <c r="Q403" s="28"/>
      <c r="R403" s="28"/>
      <c r="S403" s="28"/>
      <c r="T403" s="28"/>
      <c r="U403" s="28"/>
      <c r="V403" s="21"/>
      <c r="W403" s="21"/>
      <c r="X403" s="21"/>
      <c r="Y403" s="21"/>
      <c r="Z403" s="21"/>
      <c r="AA403" s="21"/>
      <c r="AB403" s="21"/>
      <c r="AC403" s="21"/>
      <c r="AD403" s="181"/>
      <c r="AE403" s="21"/>
      <c r="AF403" s="21"/>
      <c r="AG403" s="21"/>
      <c r="AH403" s="20"/>
      <c r="AI403" s="29"/>
      <c r="AJ403" s="29"/>
      <c r="AK403" s="21"/>
      <c r="AL403" s="221"/>
      <c r="AM403" s="29"/>
      <c r="AN403" s="29"/>
      <c r="AO403" s="21"/>
      <c r="AP403" s="21"/>
      <c r="AQ403" s="21"/>
      <c r="AR403" s="21"/>
      <c r="AS403" s="21"/>
      <c r="AT403" s="221"/>
      <c r="AU403" s="29"/>
      <c r="AV403" s="221"/>
      <c r="AW403" s="29"/>
      <c r="AX403" s="21"/>
      <c r="AY403" s="21"/>
      <c r="AZ403" s="21"/>
      <c r="BA403" s="21"/>
      <c r="BB403" s="20"/>
      <c r="BC403" s="23"/>
      <c r="BD403" s="221"/>
      <c r="BE403" s="29"/>
      <c r="BF403" s="29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264.7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9"/>
      <c r="P404" s="29"/>
      <c r="Q404" s="29"/>
      <c r="R404" s="29"/>
      <c r="S404" s="29"/>
      <c r="T404" s="29"/>
      <c r="U404" s="29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21"/>
      <c r="BE404" s="221"/>
      <c r="BF404" s="20"/>
      <c r="BG404" s="20"/>
      <c r="BH404" s="20"/>
      <c r="BI404" s="23"/>
      <c r="BJ404" s="20"/>
      <c r="BK404" s="20"/>
      <c r="BL404" s="23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249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21"/>
      <c r="BE405" s="182"/>
      <c r="BF405" s="23"/>
      <c r="BG405" s="20"/>
      <c r="BH405" s="20"/>
      <c r="BI405" s="23"/>
      <c r="BJ405" s="20"/>
      <c r="BK405" s="20"/>
      <c r="BL405" s="23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246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9"/>
      <c r="P406" s="29"/>
      <c r="Q406" s="29"/>
      <c r="R406" s="29"/>
      <c r="S406" s="29"/>
      <c r="T406" s="29"/>
      <c r="U406" s="29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181"/>
      <c r="AM406" s="21"/>
      <c r="AN406" s="21"/>
      <c r="AO406" s="21"/>
      <c r="AP406" s="21"/>
      <c r="AQ406" s="21"/>
      <c r="AR406" s="21"/>
      <c r="AS406" s="21"/>
      <c r="AT406" s="181"/>
      <c r="AU406" s="21"/>
      <c r="AV406" s="181"/>
      <c r="AW406" s="21"/>
      <c r="AX406" s="21"/>
      <c r="AY406" s="21"/>
      <c r="AZ406" s="21"/>
      <c r="BA406" s="21"/>
      <c r="BB406" s="20"/>
      <c r="BC406" s="29"/>
      <c r="BD406" s="29"/>
      <c r="BE406" s="29"/>
      <c r="BF406" s="29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92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0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0"/>
      <c r="AE407" s="23"/>
      <c r="AF407" s="23"/>
      <c r="AG407" s="23"/>
      <c r="AH407" s="23"/>
      <c r="AI407" s="29"/>
      <c r="AJ407" s="29"/>
      <c r="AK407" s="21"/>
      <c r="AL407" s="221"/>
      <c r="AM407" s="23"/>
      <c r="AN407" s="23"/>
      <c r="AO407" s="21"/>
      <c r="AP407" s="21"/>
      <c r="AQ407" s="21"/>
      <c r="AR407" s="21"/>
      <c r="AS407" s="21"/>
      <c r="AT407" s="221"/>
      <c r="AU407" s="23"/>
      <c r="AV407" s="221"/>
      <c r="AW407" s="23"/>
      <c r="AX407" s="21"/>
      <c r="AY407" s="21"/>
      <c r="AZ407" s="21"/>
      <c r="BA407" s="21"/>
      <c r="BB407" s="20"/>
      <c r="BC407" s="23"/>
      <c r="BD407" s="221"/>
      <c r="BE407" s="23"/>
      <c r="BF407" s="23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23.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0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181"/>
      <c r="AE408" s="21"/>
      <c r="AF408" s="21"/>
      <c r="AG408" s="21"/>
      <c r="AH408" s="20"/>
      <c r="AI408" s="29"/>
      <c r="AJ408" s="29"/>
      <c r="AK408" s="21"/>
      <c r="AL408" s="221"/>
      <c r="AM408" s="29"/>
      <c r="AN408" s="29"/>
      <c r="AO408" s="21"/>
      <c r="AP408" s="21"/>
      <c r="AQ408" s="21"/>
      <c r="AR408" s="21"/>
      <c r="AS408" s="21"/>
      <c r="AT408" s="221"/>
      <c r="AU408" s="29"/>
      <c r="AV408" s="221"/>
      <c r="AW408" s="29"/>
      <c r="AX408" s="21"/>
      <c r="AY408" s="21"/>
      <c r="AZ408" s="21"/>
      <c r="BA408" s="21"/>
      <c r="BB408" s="20"/>
      <c r="BC408" s="23"/>
      <c r="BD408" s="221"/>
      <c r="BE408" s="23"/>
      <c r="BF408" s="23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23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21"/>
      <c r="O409" s="23"/>
      <c r="P409" s="20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181"/>
      <c r="AE409" s="21"/>
      <c r="AF409" s="21"/>
      <c r="AG409" s="21"/>
      <c r="AH409" s="20"/>
      <c r="AI409" s="29"/>
      <c r="AJ409" s="29"/>
      <c r="AK409" s="21"/>
      <c r="AL409" s="221"/>
      <c r="AM409" s="29"/>
      <c r="AN409" s="29"/>
      <c r="AO409" s="21"/>
      <c r="AP409" s="21"/>
      <c r="AQ409" s="21"/>
      <c r="AR409" s="21"/>
      <c r="AS409" s="21"/>
      <c r="AT409" s="221"/>
      <c r="AU409" s="29"/>
      <c r="AV409" s="221"/>
      <c r="AW409" s="29"/>
      <c r="AX409" s="21"/>
      <c r="AY409" s="21"/>
      <c r="AZ409" s="21"/>
      <c r="BA409" s="21"/>
      <c r="BB409" s="20"/>
      <c r="BC409" s="23"/>
      <c r="BD409" s="221"/>
      <c r="BE409" s="29"/>
      <c r="BF409" s="29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408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3"/>
      <c r="P410" s="23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181"/>
      <c r="AE410" s="21"/>
      <c r="AF410" s="21"/>
      <c r="AG410" s="21"/>
      <c r="AH410" s="20"/>
      <c r="AI410" s="29"/>
      <c r="AJ410" s="29"/>
      <c r="AK410" s="21"/>
      <c r="AL410" s="221"/>
      <c r="AM410" s="29"/>
      <c r="AN410" s="29"/>
      <c r="AO410" s="21"/>
      <c r="AP410" s="21"/>
      <c r="AQ410" s="21"/>
      <c r="AR410" s="21"/>
      <c r="AS410" s="21"/>
      <c r="AT410" s="221"/>
      <c r="AU410" s="29"/>
      <c r="AV410" s="221"/>
      <c r="AW410" s="29"/>
      <c r="AX410" s="21"/>
      <c r="AY410" s="21"/>
      <c r="AZ410" s="21"/>
      <c r="BA410" s="21"/>
      <c r="BB410" s="20"/>
      <c r="BC410" s="23"/>
      <c r="BD410" s="221"/>
      <c r="BE410" s="23"/>
      <c r="BF410" s="23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86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0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181"/>
      <c r="AE411" s="21"/>
      <c r="AF411" s="21"/>
      <c r="AG411" s="21"/>
      <c r="AH411" s="20"/>
      <c r="AI411" s="29"/>
      <c r="AJ411" s="29"/>
      <c r="AK411" s="21"/>
      <c r="AL411" s="221"/>
      <c r="AM411" s="29"/>
      <c r="AN411" s="29"/>
      <c r="AO411" s="21"/>
      <c r="AP411" s="21"/>
      <c r="AQ411" s="21"/>
      <c r="AR411" s="21"/>
      <c r="AS411" s="21"/>
      <c r="AT411" s="221"/>
      <c r="AU411" s="29"/>
      <c r="AV411" s="221"/>
      <c r="AW411" s="29"/>
      <c r="AX411" s="21"/>
      <c r="AY411" s="21"/>
      <c r="AZ411" s="21"/>
      <c r="BA411" s="21"/>
      <c r="BB411" s="20"/>
      <c r="BC411" s="23"/>
      <c r="BD411" s="221"/>
      <c r="BE411" s="29"/>
      <c r="BF411" s="29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409.6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21"/>
      <c r="O412" s="28"/>
      <c r="P412" s="18"/>
      <c r="Q412" s="28"/>
      <c r="R412" s="28"/>
      <c r="S412" s="28"/>
      <c r="T412" s="28"/>
      <c r="U412" s="28"/>
      <c r="V412" s="21"/>
      <c r="W412" s="21"/>
      <c r="X412" s="21"/>
      <c r="Y412" s="21"/>
      <c r="Z412" s="21"/>
      <c r="AA412" s="21"/>
      <c r="AB412" s="21"/>
      <c r="AC412" s="21"/>
      <c r="AD412" s="181"/>
      <c r="AE412" s="21"/>
      <c r="AF412" s="21"/>
      <c r="AG412" s="21"/>
      <c r="AH412" s="20"/>
      <c r="AI412" s="29"/>
      <c r="AJ412" s="29"/>
      <c r="AK412" s="21"/>
      <c r="AL412" s="221"/>
      <c r="AM412" s="29"/>
      <c r="AN412" s="29"/>
      <c r="AO412" s="21"/>
      <c r="AP412" s="21"/>
      <c r="AQ412" s="21"/>
      <c r="AR412" s="21"/>
      <c r="AS412" s="21"/>
      <c r="AT412" s="221"/>
      <c r="AU412" s="29"/>
      <c r="AV412" s="221"/>
      <c r="AW412" s="29"/>
      <c r="AX412" s="21"/>
      <c r="AY412" s="21"/>
      <c r="AZ412" s="21"/>
      <c r="BA412" s="21"/>
      <c r="BB412" s="20"/>
      <c r="BC412" s="23"/>
      <c r="BD412" s="221"/>
      <c r="BE412" s="29"/>
      <c r="BF412" s="29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216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21"/>
      <c r="O413" s="28"/>
      <c r="P413" s="18"/>
      <c r="Q413" s="28"/>
      <c r="R413" s="28"/>
      <c r="S413" s="28"/>
      <c r="T413" s="28"/>
      <c r="U413" s="28"/>
      <c r="V413" s="21"/>
      <c r="W413" s="21"/>
      <c r="X413" s="21"/>
      <c r="Y413" s="21"/>
      <c r="Z413" s="21"/>
      <c r="AA413" s="21"/>
      <c r="AB413" s="21"/>
      <c r="AC413" s="21"/>
      <c r="AD413" s="181"/>
      <c r="AE413" s="21"/>
      <c r="AF413" s="21"/>
      <c r="AG413" s="21"/>
      <c r="AH413" s="20"/>
      <c r="AI413" s="29"/>
      <c r="AJ413" s="29"/>
      <c r="AK413" s="21"/>
      <c r="AL413" s="221"/>
      <c r="AM413" s="29"/>
      <c r="AN413" s="29"/>
      <c r="AO413" s="21"/>
      <c r="AP413" s="21"/>
      <c r="AQ413" s="21"/>
      <c r="AR413" s="21"/>
      <c r="AS413" s="21"/>
      <c r="AT413" s="221"/>
      <c r="AU413" s="29"/>
      <c r="AV413" s="221"/>
      <c r="AW413" s="29"/>
      <c r="AX413" s="21"/>
      <c r="AY413" s="21"/>
      <c r="AZ413" s="21"/>
      <c r="BA413" s="21"/>
      <c r="BB413" s="20"/>
      <c r="BC413" s="23"/>
      <c r="BD413" s="221"/>
      <c r="BE413" s="29"/>
      <c r="BF413" s="29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54.2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3"/>
      <c r="P414" s="20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221"/>
      <c r="AE414" s="29"/>
      <c r="AF414" s="29"/>
      <c r="AG414" s="29"/>
      <c r="AH414" s="29"/>
      <c r="AI414" s="21"/>
      <c r="AJ414" s="21"/>
      <c r="AK414" s="21"/>
      <c r="AL414" s="221"/>
      <c r="AM414" s="29"/>
      <c r="AN414" s="29"/>
      <c r="AO414" s="21"/>
      <c r="AP414" s="21"/>
      <c r="AQ414" s="21"/>
      <c r="AR414" s="21"/>
      <c r="AS414" s="21"/>
      <c r="AT414" s="221"/>
      <c r="AU414" s="29"/>
      <c r="AV414" s="221"/>
      <c r="AW414" s="29"/>
      <c r="AX414" s="21"/>
      <c r="AY414" s="21"/>
      <c r="AZ414" s="21"/>
      <c r="BA414" s="21"/>
      <c r="BB414" s="20"/>
      <c r="BC414" s="23"/>
      <c r="BD414" s="221"/>
      <c r="BE414" s="23"/>
      <c r="BF414" s="23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47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21"/>
      <c r="O415" s="23"/>
      <c r="P415" s="23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21"/>
      <c r="AE415" s="29"/>
      <c r="AF415" s="29"/>
      <c r="AG415" s="29"/>
      <c r="AH415" s="29"/>
      <c r="AI415" s="21"/>
      <c r="AJ415" s="21"/>
      <c r="AK415" s="21"/>
      <c r="AL415" s="221"/>
      <c r="AM415" s="29"/>
      <c r="AN415" s="29"/>
      <c r="AO415" s="21"/>
      <c r="AP415" s="21"/>
      <c r="AQ415" s="21"/>
      <c r="AR415" s="21"/>
      <c r="AS415" s="21"/>
      <c r="AT415" s="221"/>
      <c r="AU415" s="29"/>
      <c r="AV415" s="221"/>
      <c r="AW415" s="29"/>
      <c r="AX415" s="21"/>
      <c r="AY415" s="21"/>
      <c r="AZ415" s="21"/>
      <c r="BA415" s="21"/>
      <c r="BB415" s="20"/>
      <c r="BC415" s="23"/>
      <c r="BD415" s="221"/>
      <c r="BE415" s="29"/>
      <c r="BF415" s="29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244.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3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221"/>
      <c r="AE416" s="63"/>
      <c r="AF416" s="63"/>
      <c r="AG416" s="63"/>
      <c r="AH416" s="63"/>
      <c r="AI416" s="21"/>
      <c r="AJ416" s="21"/>
      <c r="AK416" s="21"/>
      <c r="AL416" s="221"/>
      <c r="AM416" s="63"/>
      <c r="AN416" s="63"/>
      <c r="AO416" s="21"/>
      <c r="AP416" s="21"/>
      <c r="AQ416" s="21"/>
      <c r="AR416" s="21"/>
      <c r="AS416" s="21"/>
      <c r="AT416" s="221"/>
      <c r="AU416" s="29"/>
      <c r="AV416" s="221"/>
      <c r="AW416" s="23"/>
      <c r="AX416" s="21"/>
      <c r="AY416" s="21"/>
      <c r="AZ416" s="21"/>
      <c r="BA416" s="21"/>
      <c r="BB416" s="20"/>
      <c r="BC416" s="23"/>
      <c r="BD416" s="221"/>
      <c r="BE416" s="23"/>
      <c r="BF416" s="23"/>
      <c r="BG416" s="21"/>
      <c r="BH416" s="20"/>
      <c r="BI416" s="23"/>
      <c r="BJ416" s="20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244.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0"/>
      <c r="Q417" s="23"/>
      <c r="R417" s="23"/>
      <c r="S417" s="20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221"/>
      <c r="AE417" s="63"/>
      <c r="AF417" s="63"/>
      <c r="AG417" s="63"/>
      <c r="AH417" s="63"/>
      <c r="AI417" s="21"/>
      <c r="AJ417" s="21"/>
      <c r="AK417" s="21"/>
      <c r="AL417" s="221"/>
      <c r="AM417" s="63"/>
      <c r="AN417" s="63"/>
      <c r="AO417" s="21"/>
      <c r="AP417" s="21"/>
      <c r="AQ417" s="21"/>
      <c r="AR417" s="21"/>
      <c r="AS417" s="21"/>
      <c r="AT417" s="221"/>
      <c r="AU417" s="29"/>
      <c r="AV417" s="221"/>
      <c r="AW417" s="23"/>
      <c r="AX417" s="21"/>
      <c r="AY417" s="21"/>
      <c r="AZ417" s="21"/>
      <c r="BA417" s="21"/>
      <c r="BB417" s="20"/>
      <c r="BC417" s="23"/>
      <c r="BD417" s="221"/>
      <c r="BE417" s="23"/>
      <c r="BF417" s="23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244.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1"/>
      <c r="W418" s="21"/>
      <c r="X418" s="21"/>
      <c r="Y418" s="21"/>
      <c r="Z418" s="21"/>
      <c r="AA418" s="21"/>
      <c r="AB418" s="21"/>
      <c r="AC418" s="21"/>
      <c r="AD418" s="221"/>
      <c r="AE418" s="63"/>
      <c r="AF418" s="63"/>
      <c r="AG418" s="63"/>
      <c r="AH418" s="63"/>
      <c r="AI418" s="21"/>
      <c r="AJ418" s="21"/>
      <c r="AK418" s="21"/>
      <c r="AL418" s="221"/>
      <c r="AM418" s="63"/>
      <c r="AN418" s="63"/>
      <c r="AO418" s="21"/>
      <c r="AP418" s="21"/>
      <c r="AQ418" s="21"/>
      <c r="AR418" s="21"/>
      <c r="AS418" s="21"/>
      <c r="AT418" s="221"/>
      <c r="AU418" s="29"/>
      <c r="AV418" s="221"/>
      <c r="AW418" s="23"/>
      <c r="AX418" s="21"/>
      <c r="AY418" s="21"/>
      <c r="AZ418" s="21"/>
      <c r="BA418" s="21"/>
      <c r="BB418" s="20"/>
      <c r="BC418" s="23"/>
      <c r="BD418" s="221"/>
      <c r="BE418" s="23"/>
      <c r="BF418" s="23"/>
      <c r="BG418" s="21"/>
      <c r="BH418" s="20"/>
      <c r="BI418" s="23"/>
      <c r="BJ418" s="23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44.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3"/>
      <c r="P419" s="20"/>
      <c r="Q419" s="23"/>
      <c r="R419" s="23"/>
      <c r="S419" s="23"/>
      <c r="T419" s="23"/>
      <c r="U419" s="23"/>
      <c r="V419" s="21"/>
      <c r="W419" s="21"/>
      <c r="X419" s="21"/>
      <c r="Y419" s="21"/>
      <c r="Z419" s="21"/>
      <c r="AA419" s="21"/>
      <c r="AB419" s="21"/>
      <c r="AC419" s="21"/>
      <c r="AD419" s="221"/>
      <c r="AE419" s="63"/>
      <c r="AF419" s="63"/>
      <c r="AG419" s="63"/>
      <c r="AH419" s="63"/>
      <c r="AI419" s="21"/>
      <c r="AJ419" s="21"/>
      <c r="AK419" s="21"/>
      <c r="AL419" s="221"/>
      <c r="AM419" s="63"/>
      <c r="AN419" s="63"/>
      <c r="AO419" s="21"/>
      <c r="AP419" s="21"/>
      <c r="AQ419" s="21"/>
      <c r="AR419" s="21"/>
      <c r="AS419" s="21"/>
      <c r="AT419" s="221"/>
      <c r="AU419" s="29"/>
      <c r="AV419" s="221"/>
      <c r="AW419" s="23"/>
      <c r="AX419" s="21"/>
      <c r="AY419" s="21"/>
      <c r="AZ419" s="21"/>
      <c r="BA419" s="21"/>
      <c r="BB419" s="20"/>
      <c r="BC419" s="23"/>
      <c r="BD419" s="221"/>
      <c r="BE419" s="23"/>
      <c r="BF419" s="23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408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3"/>
      <c r="P420" s="20"/>
      <c r="Q420" s="20"/>
      <c r="R420" s="20"/>
      <c r="S420" s="20"/>
      <c r="T420" s="20"/>
      <c r="U420" s="23"/>
      <c r="V420" s="21"/>
      <c r="W420" s="21"/>
      <c r="X420" s="21"/>
      <c r="Y420" s="21"/>
      <c r="Z420" s="21"/>
      <c r="AA420" s="21"/>
      <c r="AB420" s="21"/>
      <c r="AC420" s="21"/>
      <c r="AD420" s="221"/>
      <c r="AE420" s="63"/>
      <c r="AF420" s="63"/>
      <c r="AG420" s="63"/>
      <c r="AH420" s="63"/>
      <c r="AI420" s="21"/>
      <c r="AJ420" s="21"/>
      <c r="AK420" s="21"/>
      <c r="AL420" s="221"/>
      <c r="AM420" s="63"/>
      <c r="AN420" s="63"/>
      <c r="AO420" s="21"/>
      <c r="AP420" s="21"/>
      <c r="AQ420" s="21"/>
      <c r="AR420" s="21"/>
      <c r="AS420" s="21"/>
      <c r="AT420" s="221"/>
      <c r="AU420" s="29"/>
      <c r="AV420" s="221"/>
      <c r="AW420" s="23"/>
      <c r="AX420" s="21"/>
      <c r="AY420" s="21"/>
      <c r="AZ420" s="21"/>
      <c r="BA420" s="21"/>
      <c r="BB420" s="20"/>
      <c r="BC420" s="23"/>
      <c r="BD420" s="221"/>
      <c r="BE420" s="23"/>
      <c r="BF420" s="20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246.7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3"/>
      <c r="P421" s="20"/>
      <c r="Q421" s="23"/>
      <c r="R421" s="23"/>
      <c r="S421" s="23"/>
      <c r="T421" s="23"/>
      <c r="U421" s="23"/>
      <c r="V421" s="21"/>
      <c r="W421" s="21"/>
      <c r="X421" s="21"/>
      <c r="Y421" s="21"/>
      <c r="Z421" s="21"/>
      <c r="AA421" s="21"/>
      <c r="AB421" s="21"/>
      <c r="AC421" s="21"/>
      <c r="AD421" s="221"/>
      <c r="AE421" s="63"/>
      <c r="AF421" s="63"/>
      <c r="AG421" s="63"/>
      <c r="AH421" s="63"/>
      <c r="AI421" s="21"/>
      <c r="AJ421" s="21"/>
      <c r="AK421" s="21"/>
      <c r="AL421" s="221"/>
      <c r="AM421" s="63"/>
      <c r="AN421" s="63"/>
      <c r="AO421" s="21"/>
      <c r="AP421" s="21"/>
      <c r="AQ421" s="21"/>
      <c r="AR421" s="21"/>
      <c r="AS421" s="21"/>
      <c r="AT421" s="221"/>
      <c r="AU421" s="29"/>
      <c r="AV421" s="221"/>
      <c r="AW421" s="23"/>
      <c r="AX421" s="21"/>
      <c r="AY421" s="21"/>
      <c r="AZ421" s="21"/>
      <c r="BA421" s="21"/>
      <c r="BB421" s="20"/>
      <c r="BC421" s="23"/>
      <c r="BD421" s="221"/>
      <c r="BE421" s="23"/>
      <c r="BF421" s="20"/>
      <c r="BG421" s="21"/>
      <c r="BH421" s="20"/>
      <c r="BI421" s="23"/>
      <c r="BJ421" s="23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58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3"/>
      <c r="P422" s="20"/>
      <c r="Q422" s="23"/>
      <c r="R422" s="23"/>
      <c r="S422" s="23"/>
      <c r="T422" s="23"/>
      <c r="U422" s="23"/>
      <c r="V422" s="21"/>
      <c r="W422" s="21"/>
      <c r="X422" s="21"/>
      <c r="Y422" s="21"/>
      <c r="Z422" s="21"/>
      <c r="AA422" s="21"/>
      <c r="AB422" s="21"/>
      <c r="AC422" s="21"/>
      <c r="AD422" s="221"/>
      <c r="AE422" s="63"/>
      <c r="AF422" s="63"/>
      <c r="AG422" s="63"/>
      <c r="AH422" s="20"/>
      <c r="AI422" s="21"/>
      <c r="AJ422" s="21"/>
      <c r="AK422" s="21"/>
      <c r="AL422" s="221"/>
      <c r="AM422" s="63"/>
      <c r="AN422" s="20"/>
      <c r="AO422" s="21"/>
      <c r="AP422" s="21"/>
      <c r="AQ422" s="21"/>
      <c r="AR422" s="21"/>
      <c r="AS422" s="21"/>
      <c r="AT422" s="221"/>
      <c r="AU422" s="23"/>
      <c r="AV422" s="221"/>
      <c r="AW422" s="23"/>
      <c r="AX422" s="21"/>
      <c r="AY422" s="21"/>
      <c r="AZ422" s="21"/>
      <c r="BA422" s="21"/>
      <c r="BB422" s="20"/>
      <c r="BC422" s="23"/>
      <c r="BD422" s="221"/>
      <c r="BE422" s="23"/>
      <c r="BF422" s="20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01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21"/>
      <c r="O423" s="29"/>
      <c r="P423" s="29"/>
      <c r="Q423" s="29"/>
      <c r="R423" s="29"/>
      <c r="S423" s="29"/>
      <c r="T423" s="29"/>
      <c r="U423" s="29"/>
      <c r="V423" s="21"/>
      <c r="W423" s="21"/>
      <c r="X423" s="21"/>
      <c r="Y423" s="21"/>
      <c r="Z423" s="21"/>
      <c r="AA423" s="21"/>
      <c r="AB423" s="21"/>
      <c r="AC423" s="21"/>
      <c r="AD423" s="221"/>
      <c r="AE423" s="63"/>
      <c r="AF423" s="63"/>
      <c r="AG423" s="63"/>
      <c r="AH423" s="20"/>
      <c r="AI423" s="21"/>
      <c r="AJ423" s="21"/>
      <c r="AK423" s="21"/>
      <c r="AL423" s="221"/>
      <c r="AM423" s="63"/>
      <c r="AN423" s="20"/>
      <c r="AO423" s="21"/>
      <c r="AP423" s="21"/>
      <c r="AQ423" s="21"/>
      <c r="AR423" s="21"/>
      <c r="AS423" s="21"/>
      <c r="AT423" s="221"/>
      <c r="AU423" s="23"/>
      <c r="AV423" s="221"/>
      <c r="AW423" s="23"/>
      <c r="AX423" s="21"/>
      <c r="AY423" s="21"/>
      <c r="AZ423" s="21"/>
      <c r="BA423" s="21"/>
      <c r="BB423" s="20"/>
      <c r="BC423" s="23"/>
      <c r="BD423" s="221"/>
      <c r="BE423" s="23"/>
      <c r="BF423" s="20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191.2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3"/>
      <c r="P424" s="20"/>
      <c r="Q424" s="23"/>
      <c r="R424" s="23"/>
      <c r="S424" s="23"/>
      <c r="T424" s="23"/>
      <c r="U424" s="23"/>
      <c r="V424" s="21"/>
      <c r="W424" s="21"/>
      <c r="X424" s="21"/>
      <c r="Y424" s="21"/>
      <c r="Z424" s="21"/>
      <c r="AA424" s="21"/>
      <c r="AB424" s="21"/>
      <c r="AC424" s="21"/>
      <c r="AD424" s="221"/>
      <c r="AE424" s="63"/>
      <c r="AF424" s="63"/>
      <c r="AG424" s="63"/>
      <c r="AH424" s="20"/>
      <c r="AI424" s="21"/>
      <c r="AJ424" s="21"/>
      <c r="AK424" s="21"/>
      <c r="AL424" s="221"/>
      <c r="AM424" s="63"/>
      <c r="AN424" s="20"/>
      <c r="AO424" s="21"/>
      <c r="AP424" s="21"/>
      <c r="AQ424" s="21"/>
      <c r="AR424" s="21"/>
      <c r="AS424" s="21"/>
      <c r="AT424" s="221"/>
      <c r="AU424" s="23"/>
      <c r="AV424" s="221"/>
      <c r="AW424" s="23"/>
      <c r="AX424" s="21"/>
      <c r="AY424" s="21"/>
      <c r="AZ424" s="21"/>
      <c r="BA424" s="21"/>
      <c r="BB424" s="20"/>
      <c r="BC424" s="23"/>
      <c r="BD424" s="221"/>
      <c r="BE424" s="23"/>
      <c r="BF424" s="23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191.2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21"/>
      <c r="O425" s="28"/>
      <c r="P425" s="18"/>
      <c r="Q425" s="28"/>
      <c r="R425" s="28"/>
      <c r="S425" s="28"/>
      <c r="T425" s="28"/>
      <c r="U425" s="28"/>
      <c r="V425" s="21"/>
      <c r="W425" s="21"/>
      <c r="X425" s="21"/>
      <c r="Y425" s="21"/>
      <c r="Z425" s="21"/>
      <c r="AA425" s="21"/>
      <c r="AB425" s="21"/>
      <c r="AC425" s="21"/>
      <c r="AD425" s="221"/>
      <c r="AE425" s="63"/>
      <c r="AF425" s="63"/>
      <c r="AG425" s="63"/>
      <c r="AH425" s="20"/>
      <c r="AI425" s="21"/>
      <c r="AJ425" s="21"/>
      <c r="AK425" s="21"/>
      <c r="AL425" s="221"/>
      <c r="AM425" s="63"/>
      <c r="AN425" s="20"/>
      <c r="AO425" s="21"/>
      <c r="AP425" s="21"/>
      <c r="AQ425" s="21"/>
      <c r="AR425" s="21"/>
      <c r="AS425" s="21"/>
      <c r="AT425" s="221"/>
      <c r="AU425" s="23"/>
      <c r="AV425" s="221"/>
      <c r="AW425" s="23"/>
      <c r="AX425" s="21"/>
      <c r="AY425" s="21"/>
      <c r="AZ425" s="21"/>
      <c r="BA425" s="21"/>
      <c r="BB425" s="20"/>
      <c r="BC425" s="23"/>
      <c r="BD425" s="221"/>
      <c r="BE425" s="23"/>
      <c r="BF425" s="20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47.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21"/>
      <c r="O426" s="23"/>
      <c r="P426" s="23"/>
      <c r="Q426" s="23"/>
      <c r="R426" s="23"/>
      <c r="S426" s="23"/>
      <c r="T426" s="23"/>
      <c r="U426" s="28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1"/>
      <c r="AM426" s="21"/>
      <c r="AN426" s="21"/>
      <c r="AO426" s="21"/>
      <c r="AP426" s="21"/>
      <c r="AQ426" s="21"/>
      <c r="AR426" s="21"/>
      <c r="AS426" s="21"/>
      <c r="AT426" s="181"/>
      <c r="AU426" s="21"/>
      <c r="AV426" s="181"/>
      <c r="AW426" s="21"/>
      <c r="AX426" s="21"/>
      <c r="AY426" s="21"/>
      <c r="AZ426" s="21"/>
      <c r="BA426" s="21"/>
      <c r="BB426" s="20"/>
      <c r="BC426" s="23"/>
      <c r="BD426" s="221"/>
      <c r="BE426" s="23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271.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21"/>
      <c r="O427" s="28"/>
      <c r="P427" s="18"/>
      <c r="Q427" s="28"/>
      <c r="R427" s="28"/>
      <c r="S427" s="28"/>
      <c r="T427" s="28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1"/>
      <c r="AM427" s="21"/>
      <c r="AN427" s="21"/>
      <c r="AO427" s="21"/>
      <c r="AP427" s="21"/>
      <c r="AQ427" s="21"/>
      <c r="AR427" s="21"/>
      <c r="AS427" s="21"/>
      <c r="AT427" s="181"/>
      <c r="AU427" s="21"/>
      <c r="AV427" s="181"/>
      <c r="AW427" s="21"/>
      <c r="AX427" s="21"/>
      <c r="AY427" s="21"/>
      <c r="AZ427" s="21"/>
      <c r="BA427" s="21"/>
      <c r="BB427" s="20"/>
      <c r="BC427" s="23"/>
      <c r="BD427" s="221"/>
      <c r="BE427" s="23"/>
      <c r="BF427" s="20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261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21"/>
      <c r="O428" s="28"/>
      <c r="P428" s="18"/>
      <c r="Q428" s="28"/>
      <c r="R428" s="28"/>
      <c r="S428" s="28"/>
      <c r="T428" s="28"/>
      <c r="U428" s="28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1"/>
      <c r="AM428" s="21"/>
      <c r="AN428" s="21"/>
      <c r="AO428" s="21"/>
      <c r="AP428" s="21"/>
      <c r="AQ428" s="21"/>
      <c r="AR428" s="21"/>
      <c r="AS428" s="21"/>
      <c r="AT428" s="181"/>
      <c r="AU428" s="21"/>
      <c r="AV428" s="181"/>
      <c r="AW428" s="21"/>
      <c r="AX428" s="21"/>
      <c r="AY428" s="21"/>
      <c r="AZ428" s="21"/>
      <c r="BA428" s="21"/>
      <c r="BB428" s="20"/>
      <c r="BC428" s="23"/>
      <c r="BD428" s="221"/>
      <c r="BE428" s="23"/>
      <c r="BF428" s="20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204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1"/>
      <c r="AM429" s="21"/>
      <c r="AN429" s="21"/>
      <c r="AO429" s="21"/>
      <c r="AP429" s="21"/>
      <c r="AQ429" s="21"/>
      <c r="AR429" s="21"/>
      <c r="AS429" s="21"/>
      <c r="AT429" s="181"/>
      <c r="AU429" s="21"/>
      <c r="AV429" s="181"/>
      <c r="AW429" s="21"/>
      <c r="AX429" s="21"/>
      <c r="AY429" s="21"/>
      <c r="AZ429" s="21"/>
      <c r="BA429" s="21"/>
      <c r="BB429" s="20"/>
      <c r="BC429" s="23"/>
      <c r="BD429" s="221"/>
      <c r="BE429" s="20"/>
      <c r="BF429" s="20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204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21"/>
      <c r="O430" s="20"/>
      <c r="P430" s="20"/>
      <c r="Q430" s="20"/>
      <c r="R430" s="20"/>
      <c r="S430" s="20"/>
      <c r="T430" s="20"/>
      <c r="U430" s="20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1"/>
      <c r="AM430" s="21"/>
      <c r="AN430" s="21"/>
      <c r="AO430" s="21"/>
      <c r="AP430" s="21"/>
      <c r="AQ430" s="21"/>
      <c r="AR430" s="21"/>
      <c r="AS430" s="21"/>
      <c r="AT430" s="181"/>
      <c r="AU430" s="21"/>
      <c r="AV430" s="181"/>
      <c r="AW430" s="21"/>
      <c r="AX430" s="21"/>
      <c r="AY430" s="21"/>
      <c r="AZ430" s="21"/>
      <c r="BA430" s="21"/>
      <c r="BB430" s="20"/>
      <c r="BC430" s="23"/>
      <c r="BD430" s="221"/>
      <c r="BE430" s="23"/>
      <c r="BF430" s="20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204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21"/>
      <c r="O431" s="28"/>
      <c r="P431" s="18"/>
      <c r="Q431" s="28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1"/>
      <c r="AM431" s="21"/>
      <c r="AN431" s="21"/>
      <c r="AO431" s="21"/>
      <c r="AP431" s="21"/>
      <c r="AQ431" s="21"/>
      <c r="AR431" s="21"/>
      <c r="AS431" s="21"/>
      <c r="AT431" s="181"/>
      <c r="AU431" s="21"/>
      <c r="AV431" s="181"/>
      <c r="AW431" s="21"/>
      <c r="AX431" s="21"/>
      <c r="AY431" s="21"/>
      <c r="AZ431" s="21"/>
      <c r="BA431" s="21"/>
      <c r="BB431" s="20"/>
      <c r="BC431" s="23"/>
      <c r="BD431" s="221"/>
      <c r="BE431" s="23"/>
      <c r="BF431" s="20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283.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3"/>
      <c r="P432" s="20"/>
      <c r="Q432" s="23"/>
      <c r="R432" s="23"/>
      <c r="S432" s="23"/>
      <c r="T432" s="23"/>
      <c r="U432" s="23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1"/>
      <c r="AM432" s="21"/>
      <c r="AN432" s="21"/>
      <c r="AO432" s="21"/>
      <c r="AP432" s="21"/>
      <c r="AQ432" s="21"/>
      <c r="AR432" s="21"/>
      <c r="AS432" s="21"/>
      <c r="AT432" s="181"/>
      <c r="AU432" s="21"/>
      <c r="AV432" s="181"/>
      <c r="AW432" s="21"/>
      <c r="AX432" s="21"/>
      <c r="AY432" s="21"/>
      <c r="AZ432" s="21"/>
      <c r="BA432" s="21"/>
      <c r="BB432" s="20"/>
      <c r="BC432" s="23"/>
      <c r="BD432" s="221"/>
      <c r="BE432" s="23"/>
      <c r="BF432" s="20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409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3"/>
      <c r="P433" s="20"/>
      <c r="Q433" s="23"/>
      <c r="R433" s="23"/>
      <c r="S433" s="23"/>
      <c r="T433" s="23"/>
      <c r="U433" s="23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0"/>
      <c r="AI433" s="23"/>
      <c r="AJ433" s="23"/>
      <c r="AK433" s="21"/>
      <c r="AL433" s="221"/>
      <c r="AM433" s="23"/>
      <c r="AN433" s="23"/>
      <c r="AO433" s="21"/>
      <c r="AP433" s="21"/>
      <c r="AQ433" s="21"/>
      <c r="AR433" s="21"/>
      <c r="AS433" s="21"/>
      <c r="AT433" s="221"/>
      <c r="AU433" s="23"/>
      <c r="AV433" s="221"/>
      <c r="AW433" s="23"/>
      <c r="AX433" s="21"/>
      <c r="AY433" s="21"/>
      <c r="AZ433" s="21"/>
      <c r="BA433" s="21"/>
      <c r="BB433" s="20"/>
      <c r="BC433" s="23"/>
      <c r="BD433" s="221"/>
      <c r="BE433" s="23"/>
      <c r="BF433" s="23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14.7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8"/>
      <c r="P434" s="18"/>
      <c r="Q434" s="28"/>
      <c r="R434" s="28"/>
      <c r="S434" s="28"/>
      <c r="T434" s="28"/>
      <c r="U434" s="28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1"/>
      <c r="AM434" s="21"/>
      <c r="AN434" s="21"/>
      <c r="AO434" s="21"/>
      <c r="AP434" s="21"/>
      <c r="AQ434" s="21"/>
      <c r="AR434" s="21"/>
      <c r="AS434" s="21"/>
      <c r="AT434" s="181"/>
      <c r="AU434" s="21"/>
      <c r="AV434" s="181"/>
      <c r="AW434" s="21"/>
      <c r="AX434" s="21"/>
      <c r="AY434" s="21"/>
      <c r="AZ434" s="21"/>
      <c r="BA434" s="21"/>
      <c r="BB434" s="20"/>
      <c r="BC434" s="23"/>
      <c r="BD434" s="221"/>
      <c r="BE434" s="23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114.7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21"/>
      <c r="O435" s="28"/>
      <c r="P435" s="18"/>
      <c r="Q435" s="28"/>
      <c r="R435" s="28"/>
      <c r="S435" s="28"/>
      <c r="T435" s="28"/>
      <c r="U435" s="28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1"/>
      <c r="AM435" s="21"/>
      <c r="AN435" s="21"/>
      <c r="AO435" s="21"/>
      <c r="AP435" s="21"/>
      <c r="AQ435" s="21"/>
      <c r="AR435" s="21"/>
      <c r="AS435" s="21"/>
      <c r="AT435" s="181"/>
      <c r="AU435" s="21"/>
      <c r="AV435" s="181"/>
      <c r="AW435" s="21"/>
      <c r="AX435" s="21"/>
      <c r="AY435" s="21"/>
      <c r="AZ435" s="21"/>
      <c r="BA435" s="21"/>
      <c r="BB435" s="20"/>
      <c r="BC435" s="23"/>
      <c r="BD435" s="221"/>
      <c r="BE435" s="23"/>
      <c r="BF435" s="20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14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21"/>
      <c r="O436" s="28"/>
      <c r="P436" s="18"/>
      <c r="Q436" s="28"/>
      <c r="R436" s="28"/>
      <c r="S436" s="28"/>
      <c r="T436" s="28"/>
      <c r="U436" s="28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1"/>
      <c r="AM436" s="21"/>
      <c r="AN436" s="21"/>
      <c r="AO436" s="21"/>
      <c r="AP436" s="21"/>
      <c r="AQ436" s="21"/>
      <c r="AR436" s="21"/>
      <c r="AS436" s="21"/>
      <c r="AT436" s="181"/>
      <c r="AU436" s="21"/>
      <c r="AV436" s="181"/>
      <c r="AW436" s="21"/>
      <c r="AX436" s="21"/>
      <c r="AY436" s="21"/>
      <c r="AZ436" s="21"/>
      <c r="BA436" s="21"/>
      <c r="BB436" s="20"/>
      <c r="BC436" s="23"/>
      <c r="BD436" s="221"/>
      <c r="BE436" s="23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114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21"/>
      <c r="O437" s="28"/>
      <c r="P437" s="18"/>
      <c r="Q437" s="28"/>
      <c r="R437" s="28"/>
      <c r="S437" s="28"/>
      <c r="T437" s="28"/>
      <c r="U437" s="28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1"/>
      <c r="AM437" s="21"/>
      <c r="AN437" s="21"/>
      <c r="AO437" s="21"/>
      <c r="AP437" s="21"/>
      <c r="AQ437" s="21"/>
      <c r="AR437" s="21"/>
      <c r="AS437" s="21"/>
      <c r="AT437" s="181"/>
      <c r="AU437" s="21"/>
      <c r="AV437" s="181"/>
      <c r="AW437" s="21"/>
      <c r="AX437" s="21"/>
      <c r="AY437" s="21"/>
      <c r="AZ437" s="21"/>
      <c r="BA437" s="21"/>
      <c r="BB437" s="20"/>
      <c r="BC437" s="23"/>
      <c r="BD437" s="221"/>
      <c r="BE437" s="23"/>
      <c r="BF437" s="20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114.7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21"/>
      <c r="O438" s="28"/>
      <c r="P438" s="18"/>
      <c r="Q438" s="28"/>
      <c r="R438" s="28"/>
      <c r="S438" s="28"/>
      <c r="T438" s="28"/>
      <c r="U438" s="28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1"/>
      <c r="AM438" s="21"/>
      <c r="AN438" s="21"/>
      <c r="AO438" s="21"/>
      <c r="AP438" s="21"/>
      <c r="AQ438" s="21"/>
      <c r="AR438" s="21"/>
      <c r="AS438" s="21"/>
      <c r="AT438" s="181"/>
      <c r="AU438" s="21"/>
      <c r="AV438" s="181"/>
      <c r="AW438" s="21"/>
      <c r="AX438" s="21"/>
      <c r="AY438" s="21"/>
      <c r="AZ438" s="21"/>
      <c r="BA438" s="21"/>
      <c r="BB438" s="20"/>
      <c r="BC438" s="23"/>
      <c r="BD438" s="221"/>
      <c r="BE438" s="23"/>
      <c r="BF438" s="20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204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3"/>
      <c r="P439" s="20"/>
      <c r="Q439" s="23"/>
      <c r="R439" s="23"/>
      <c r="S439" s="23"/>
      <c r="T439" s="23"/>
      <c r="U439" s="23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1"/>
      <c r="AM439" s="21"/>
      <c r="AN439" s="21"/>
      <c r="AO439" s="21"/>
      <c r="AP439" s="21"/>
      <c r="AQ439" s="21"/>
      <c r="AR439" s="21"/>
      <c r="AS439" s="21"/>
      <c r="AT439" s="181"/>
      <c r="AU439" s="21"/>
      <c r="AV439" s="181"/>
      <c r="AW439" s="21"/>
      <c r="AX439" s="21"/>
      <c r="AY439" s="21"/>
      <c r="AZ439" s="21"/>
      <c r="BA439" s="21"/>
      <c r="BB439" s="20"/>
      <c r="BC439" s="23"/>
      <c r="BD439" s="221"/>
      <c r="BE439" s="23"/>
      <c r="BF439" s="20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204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21"/>
      <c r="O440" s="28"/>
      <c r="P440" s="18"/>
      <c r="Q440" s="28"/>
      <c r="R440" s="28"/>
      <c r="S440" s="28"/>
      <c r="T440" s="28"/>
      <c r="U440" s="28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1"/>
      <c r="AM440" s="21"/>
      <c r="AN440" s="21"/>
      <c r="AO440" s="21"/>
      <c r="AP440" s="21"/>
      <c r="AQ440" s="21"/>
      <c r="AR440" s="21"/>
      <c r="AS440" s="21"/>
      <c r="AT440" s="181"/>
      <c r="AU440" s="21"/>
      <c r="AV440" s="181"/>
      <c r="AW440" s="21"/>
      <c r="AX440" s="21"/>
      <c r="AY440" s="21"/>
      <c r="AZ440" s="21"/>
      <c r="BA440" s="21"/>
      <c r="BB440" s="20"/>
      <c r="BC440" s="23"/>
      <c r="BD440" s="221"/>
      <c r="BE440" s="23"/>
      <c r="BF440" s="20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216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0"/>
      <c r="AK441" s="63"/>
      <c r="AL441" s="181"/>
      <c r="AM441" s="21"/>
      <c r="AN441" s="21"/>
      <c r="AO441" s="21"/>
      <c r="AP441" s="21"/>
      <c r="AQ441" s="21"/>
      <c r="AR441" s="21"/>
      <c r="AS441" s="21"/>
      <c r="AT441" s="181"/>
      <c r="AU441" s="21"/>
      <c r="AV441" s="181"/>
      <c r="AW441" s="21"/>
      <c r="AX441" s="21"/>
      <c r="AY441" s="21"/>
      <c r="AZ441" s="21"/>
      <c r="BA441" s="21"/>
      <c r="BB441" s="20"/>
      <c r="BC441" s="63"/>
      <c r="BD441" s="221"/>
      <c r="BE441" s="63"/>
      <c r="BF441" s="20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58.2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63"/>
      <c r="P442" s="63"/>
      <c r="Q442" s="63"/>
      <c r="R442" s="63"/>
      <c r="S442" s="63"/>
      <c r="T442" s="63"/>
      <c r="U442" s="63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1"/>
      <c r="AM442" s="21"/>
      <c r="AN442" s="21"/>
      <c r="AO442" s="21"/>
      <c r="AP442" s="21"/>
      <c r="AQ442" s="21"/>
      <c r="AR442" s="21"/>
      <c r="AS442" s="21"/>
      <c r="AT442" s="181"/>
      <c r="AU442" s="21"/>
      <c r="AV442" s="181"/>
      <c r="AW442" s="21"/>
      <c r="AX442" s="21"/>
      <c r="AY442" s="21"/>
      <c r="AZ442" s="21"/>
      <c r="BA442" s="21"/>
      <c r="BB442" s="20"/>
      <c r="BC442" s="23"/>
      <c r="BD442" s="221"/>
      <c r="BE442" s="23"/>
      <c r="BF442" s="20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41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63"/>
      <c r="P443" s="63"/>
      <c r="Q443" s="63"/>
      <c r="R443" s="63"/>
      <c r="S443" s="63"/>
      <c r="T443" s="63"/>
      <c r="U443" s="63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1"/>
      <c r="AM443" s="21"/>
      <c r="AN443" s="21"/>
      <c r="AO443" s="21"/>
      <c r="AP443" s="21"/>
      <c r="AQ443" s="21"/>
      <c r="AR443" s="21"/>
      <c r="AS443" s="21"/>
      <c r="AT443" s="181"/>
      <c r="AU443" s="21"/>
      <c r="AV443" s="181"/>
      <c r="AW443" s="21"/>
      <c r="AX443" s="21"/>
      <c r="AY443" s="21"/>
      <c r="AZ443" s="21"/>
      <c r="BA443" s="21"/>
      <c r="BB443" s="20"/>
      <c r="BC443" s="23"/>
      <c r="BD443" s="221"/>
      <c r="BE443" s="23"/>
      <c r="BF443" s="20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256.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3"/>
      <c r="P444" s="20"/>
      <c r="Q444" s="23"/>
      <c r="R444" s="23"/>
      <c r="S444" s="23"/>
      <c r="T444" s="23"/>
      <c r="U444" s="23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0"/>
      <c r="AI444" s="23"/>
      <c r="AJ444" s="23"/>
      <c r="AK444" s="21"/>
      <c r="AL444" s="221"/>
      <c r="AM444" s="23"/>
      <c r="AN444" s="23"/>
      <c r="AO444" s="21"/>
      <c r="AP444" s="21"/>
      <c r="AQ444" s="21"/>
      <c r="AR444" s="21"/>
      <c r="AS444" s="21"/>
      <c r="AT444" s="221"/>
      <c r="AU444" s="29"/>
      <c r="AV444" s="221"/>
      <c r="AW444" s="23"/>
      <c r="AX444" s="21"/>
      <c r="AY444" s="21"/>
      <c r="AZ444" s="21"/>
      <c r="BA444" s="21"/>
      <c r="BB444" s="20"/>
      <c r="BC444" s="23"/>
      <c r="BD444" s="221"/>
      <c r="BE444" s="23"/>
      <c r="BF444" s="23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53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3"/>
      <c r="P445" s="23"/>
      <c r="Q445" s="23"/>
      <c r="R445" s="23"/>
      <c r="S445" s="23"/>
      <c r="T445" s="23"/>
      <c r="U445" s="23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0"/>
      <c r="AI445" s="23"/>
      <c r="AJ445" s="23"/>
      <c r="AK445" s="21"/>
      <c r="AL445" s="221"/>
      <c r="AM445" s="23"/>
      <c r="AN445" s="23"/>
      <c r="AO445" s="21"/>
      <c r="AP445" s="21"/>
      <c r="AQ445" s="21"/>
      <c r="AR445" s="21"/>
      <c r="AS445" s="21"/>
      <c r="AT445" s="221"/>
      <c r="AU445" s="29"/>
      <c r="AV445" s="221"/>
      <c r="AW445" s="23"/>
      <c r="AX445" s="21"/>
      <c r="AY445" s="21"/>
      <c r="AZ445" s="21"/>
      <c r="BA445" s="21"/>
      <c r="BB445" s="20"/>
      <c r="BC445" s="23"/>
      <c r="BD445" s="221"/>
      <c r="BE445" s="23"/>
      <c r="BF445" s="20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64.2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21"/>
      <c r="O446" s="28"/>
      <c r="P446" s="18"/>
      <c r="Q446" s="28"/>
      <c r="R446" s="28"/>
      <c r="S446" s="28"/>
      <c r="T446" s="28"/>
      <c r="U446" s="28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0"/>
      <c r="AI446" s="23"/>
      <c r="AJ446" s="23"/>
      <c r="AK446" s="21"/>
      <c r="AL446" s="221"/>
      <c r="AM446" s="23"/>
      <c r="AN446" s="23"/>
      <c r="AO446" s="21"/>
      <c r="AP446" s="21"/>
      <c r="AQ446" s="21"/>
      <c r="AR446" s="21"/>
      <c r="AS446" s="21"/>
      <c r="AT446" s="221"/>
      <c r="AU446" s="29"/>
      <c r="AV446" s="221"/>
      <c r="AW446" s="23"/>
      <c r="AX446" s="21"/>
      <c r="AY446" s="21"/>
      <c r="AZ446" s="21"/>
      <c r="BA446" s="21"/>
      <c r="BB446" s="20"/>
      <c r="BC446" s="23"/>
      <c r="BD446" s="221"/>
      <c r="BE446" s="23"/>
      <c r="BF446" s="20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389.2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9"/>
      <c r="P447" s="29"/>
      <c r="Q447" s="29"/>
      <c r="R447" s="29"/>
      <c r="S447" s="29"/>
      <c r="T447" s="29"/>
      <c r="U447" s="29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0"/>
      <c r="AI447" s="29"/>
      <c r="AJ447" s="29"/>
      <c r="AK447" s="21"/>
      <c r="AL447" s="221"/>
      <c r="AM447" s="29"/>
      <c r="AN447" s="29"/>
      <c r="AO447" s="21"/>
      <c r="AP447" s="21"/>
      <c r="AQ447" s="21"/>
      <c r="AR447" s="21"/>
      <c r="AS447" s="21"/>
      <c r="AT447" s="221"/>
      <c r="AU447" s="29"/>
      <c r="AV447" s="221"/>
      <c r="AW447" s="29"/>
      <c r="AX447" s="21"/>
      <c r="AY447" s="21"/>
      <c r="AZ447" s="21"/>
      <c r="BA447" s="21"/>
      <c r="BB447" s="20"/>
      <c r="BC447" s="23"/>
      <c r="BD447" s="221"/>
      <c r="BE447" s="29"/>
      <c r="BF447" s="29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21.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9"/>
      <c r="P448" s="29"/>
      <c r="Q448" s="29"/>
      <c r="R448" s="29"/>
      <c r="S448" s="29"/>
      <c r="T448" s="29"/>
      <c r="U448" s="29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0"/>
      <c r="AI448" s="23"/>
      <c r="AJ448" s="23"/>
      <c r="AK448" s="21"/>
      <c r="AL448" s="221"/>
      <c r="AM448" s="23"/>
      <c r="AN448" s="23"/>
      <c r="AO448" s="21"/>
      <c r="AP448" s="21"/>
      <c r="AQ448" s="21"/>
      <c r="AR448" s="21"/>
      <c r="AS448" s="21"/>
      <c r="AT448" s="221"/>
      <c r="AU448" s="23"/>
      <c r="AV448" s="221"/>
      <c r="AW448" s="23"/>
      <c r="AX448" s="21"/>
      <c r="AY448" s="21"/>
      <c r="AZ448" s="21"/>
      <c r="BA448" s="21"/>
      <c r="BB448" s="20"/>
      <c r="BC448" s="23"/>
      <c r="BD448" s="221"/>
      <c r="BE448" s="23"/>
      <c r="BF448" s="23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21.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9"/>
      <c r="P449" s="29"/>
      <c r="Q449" s="29"/>
      <c r="R449" s="29"/>
      <c r="S449" s="29"/>
      <c r="T449" s="29"/>
      <c r="U449" s="29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0"/>
      <c r="AI449" s="23"/>
      <c r="AJ449" s="23"/>
      <c r="AK449" s="21"/>
      <c r="AL449" s="221"/>
      <c r="AM449" s="23"/>
      <c r="AN449" s="23"/>
      <c r="AO449" s="21"/>
      <c r="AP449" s="21"/>
      <c r="AQ449" s="21"/>
      <c r="AR449" s="21"/>
      <c r="AS449" s="21"/>
      <c r="AT449" s="221"/>
      <c r="AU449" s="23"/>
      <c r="AV449" s="221"/>
      <c r="AW449" s="23"/>
      <c r="AX449" s="21"/>
      <c r="AY449" s="21"/>
      <c r="AZ449" s="21"/>
      <c r="BA449" s="21"/>
      <c r="BB449" s="20"/>
      <c r="BC449" s="23"/>
      <c r="BD449" s="221"/>
      <c r="BE449" s="23"/>
      <c r="BF449" s="23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21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9"/>
      <c r="P450" s="29"/>
      <c r="Q450" s="29"/>
      <c r="R450" s="29"/>
      <c r="S450" s="29"/>
      <c r="T450" s="29"/>
      <c r="U450" s="29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0"/>
      <c r="AI450" s="23"/>
      <c r="AJ450" s="23"/>
      <c r="AK450" s="21"/>
      <c r="AL450" s="221"/>
      <c r="AM450" s="23"/>
      <c r="AN450" s="23"/>
      <c r="AO450" s="21"/>
      <c r="AP450" s="21"/>
      <c r="AQ450" s="21"/>
      <c r="AR450" s="21"/>
      <c r="AS450" s="21"/>
      <c r="AT450" s="221"/>
      <c r="AU450" s="23"/>
      <c r="AV450" s="221"/>
      <c r="AW450" s="23"/>
      <c r="AX450" s="21"/>
      <c r="AY450" s="21"/>
      <c r="AZ450" s="21"/>
      <c r="BA450" s="21"/>
      <c r="BB450" s="20"/>
      <c r="BC450" s="23"/>
      <c r="BD450" s="221"/>
      <c r="BE450" s="23"/>
      <c r="BF450" s="23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21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9"/>
      <c r="P451" s="29"/>
      <c r="Q451" s="29"/>
      <c r="R451" s="29"/>
      <c r="S451" s="29"/>
      <c r="T451" s="29"/>
      <c r="U451" s="29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0"/>
      <c r="AI451" s="23"/>
      <c r="AJ451" s="23"/>
      <c r="AK451" s="21"/>
      <c r="AL451" s="221"/>
      <c r="AM451" s="23"/>
      <c r="AN451" s="23"/>
      <c r="AO451" s="21"/>
      <c r="AP451" s="21"/>
      <c r="AQ451" s="21"/>
      <c r="AR451" s="21"/>
      <c r="AS451" s="21"/>
      <c r="AT451" s="221"/>
      <c r="AU451" s="23"/>
      <c r="AV451" s="221"/>
      <c r="AW451" s="23"/>
      <c r="AX451" s="21"/>
      <c r="AY451" s="21"/>
      <c r="AZ451" s="21"/>
      <c r="BA451" s="21"/>
      <c r="BB451" s="20"/>
      <c r="BC451" s="23"/>
      <c r="BD451" s="221"/>
      <c r="BE451" s="23"/>
      <c r="BF451" s="23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21.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9"/>
      <c r="P452" s="29"/>
      <c r="Q452" s="29"/>
      <c r="R452" s="29"/>
      <c r="S452" s="29"/>
      <c r="T452" s="29"/>
      <c r="U452" s="29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0"/>
      <c r="AI452" s="23"/>
      <c r="AJ452" s="23"/>
      <c r="AK452" s="21"/>
      <c r="AL452" s="221"/>
      <c r="AM452" s="23"/>
      <c r="AN452" s="23"/>
      <c r="AO452" s="21"/>
      <c r="AP452" s="21"/>
      <c r="AQ452" s="21"/>
      <c r="AR452" s="21"/>
      <c r="AS452" s="21"/>
      <c r="AT452" s="221"/>
      <c r="AU452" s="23"/>
      <c r="AV452" s="221"/>
      <c r="AW452" s="23"/>
      <c r="AX452" s="21"/>
      <c r="AY452" s="21"/>
      <c r="AZ452" s="21"/>
      <c r="BA452" s="21"/>
      <c r="BB452" s="20"/>
      <c r="BC452" s="23"/>
      <c r="BD452" s="221"/>
      <c r="BE452" s="23"/>
      <c r="BF452" s="23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409.6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3"/>
      <c r="P453" s="20"/>
      <c r="Q453" s="23"/>
      <c r="R453" s="23"/>
      <c r="S453" s="23"/>
      <c r="T453" s="23"/>
      <c r="U453" s="23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1"/>
      <c r="AM453" s="21"/>
      <c r="AN453" s="21"/>
      <c r="AO453" s="21"/>
      <c r="AP453" s="21"/>
      <c r="AQ453" s="21"/>
      <c r="AR453" s="21"/>
      <c r="AS453" s="21"/>
      <c r="AT453" s="181"/>
      <c r="AU453" s="21"/>
      <c r="AV453" s="181"/>
      <c r="AW453" s="21"/>
      <c r="AX453" s="21"/>
      <c r="AY453" s="21"/>
      <c r="AZ453" s="21"/>
      <c r="BA453" s="21"/>
      <c r="BB453" s="20"/>
      <c r="BC453" s="23"/>
      <c r="BD453" s="221"/>
      <c r="BE453" s="23"/>
      <c r="BF453" s="20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409.6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21"/>
      <c r="O454" s="63"/>
      <c r="P454" s="63"/>
      <c r="Q454" s="63"/>
      <c r="R454" s="63"/>
      <c r="S454" s="63"/>
      <c r="T454" s="63"/>
      <c r="U454" s="63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1"/>
      <c r="AM454" s="21"/>
      <c r="AN454" s="21"/>
      <c r="AO454" s="21"/>
      <c r="AP454" s="21"/>
      <c r="AQ454" s="21"/>
      <c r="AR454" s="21"/>
      <c r="AS454" s="21"/>
      <c r="AT454" s="181"/>
      <c r="AU454" s="21"/>
      <c r="AV454" s="181"/>
      <c r="AW454" s="21"/>
      <c r="AX454" s="21"/>
      <c r="AY454" s="21"/>
      <c r="AZ454" s="21"/>
      <c r="BA454" s="21"/>
      <c r="BB454" s="20"/>
      <c r="BC454" s="23"/>
      <c r="BD454" s="221"/>
      <c r="BE454" s="23"/>
      <c r="BF454" s="20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409.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9"/>
      <c r="P455" s="29"/>
      <c r="Q455" s="29"/>
      <c r="R455" s="29"/>
      <c r="S455" s="29"/>
      <c r="T455" s="29"/>
      <c r="U455" s="29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1"/>
      <c r="AM455" s="21"/>
      <c r="AN455" s="21"/>
      <c r="AO455" s="21"/>
      <c r="AP455" s="21"/>
      <c r="AQ455" s="21"/>
      <c r="AR455" s="21"/>
      <c r="AS455" s="21"/>
      <c r="AT455" s="181"/>
      <c r="AU455" s="21"/>
      <c r="AV455" s="181"/>
      <c r="AW455" s="21"/>
      <c r="AX455" s="21"/>
      <c r="AY455" s="21"/>
      <c r="AZ455" s="21"/>
      <c r="BA455" s="21"/>
      <c r="BB455" s="20"/>
      <c r="BC455" s="23"/>
      <c r="BD455" s="221"/>
      <c r="BE455" s="29"/>
      <c r="BF455" s="29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409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21"/>
      <c r="BE456" s="20"/>
      <c r="BF456" s="20"/>
      <c r="BG456" s="20"/>
      <c r="BH456" s="20"/>
      <c r="BI456" s="23"/>
      <c r="BJ456" s="20"/>
      <c r="BK456" s="20"/>
      <c r="BL456" s="23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171.7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21"/>
      <c r="BE457" s="221"/>
      <c r="BF457" s="20"/>
      <c r="BG457" s="20"/>
      <c r="BH457" s="20"/>
      <c r="BI457" s="23"/>
      <c r="BJ457" s="20"/>
      <c r="BK457" s="20"/>
      <c r="BL457" s="23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251.2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21"/>
      <c r="O458" s="28"/>
      <c r="P458" s="18"/>
      <c r="Q458" s="28"/>
      <c r="R458" s="28"/>
      <c r="S458" s="28"/>
      <c r="T458" s="28"/>
      <c r="U458" s="2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0"/>
      <c r="AI458" s="23"/>
      <c r="AJ458" s="23"/>
      <c r="AK458" s="21"/>
      <c r="AL458" s="221"/>
      <c r="AM458" s="23"/>
      <c r="AN458" s="23"/>
      <c r="AO458" s="21"/>
      <c r="AP458" s="21"/>
      <c r="AQ458" s="21"/>
      <c r="AR458" s="21"/>
      <c r="AS458" s="21"/>
      <c r="AT458" s="221"/>
      <c r="AU458" s="23"/>
      <c r="AV458" s="221"/>
      <c r="AW458" s="23"/>
      <c r="AX458" s="21"/>
      <c r="AY458" s="21"/>
      <c r="AZ458" s="21"/>
      <c r="BA458" s="21"/>
      <c r="BB458" s="20"/>
      <c r="BC458" s="23"/>
      <c r="BD458" s="221"/>
      <c r="BE458" s="23"/>
      <c r="BF458" s="23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409.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3"/>
      <c r="P459" s="20"/>
      <c r="Q459" s="23"/>
      <c r="R459" s="23"/>
      <c r="S459" s="23"/>
      <c r="T459" s="23"/>
      <c r="U459" s="23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0"/>
      <c r="AI459" s="23"/>
      <c r="AJ459" s="23"/>
      <c r="AK459" s="21"/>
      <c r="AL459" s="221"/>
      <c r="AM459" s="23"/>
      <c r="AN459" s="23"/>
      <c r="AO459" s="21"/>
      <c r="AP459" s="21"/>
      <c r="AQ459" s="21"/>
      <c r="AR459" s="21"/>
      <c r="AS459" s="21"/>
      <c r="AT459" s="221"/>
      <c r="AU459" s="23"/>
      <c r="AV459" s="221"/>
      <c r="AW459" s="23"/>
      <c r="AX459" s="21"/>
      <c r="AY459" s="21"/>
      <c r="AZ459" s="21"/>
      <c r="BA459" s="21"/>
      <c r="BB459" s="20"/>
      <c r="BC459" s="23"/>
      <c r="BD459" s="221"/>
      <c r="BE459" s="23"/>
      <c r="BF459" s="23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209.2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21"/>
      <c r="O460" s="28"/>
      <c r="P460" s="18"/>
      <c r="Q460" s="28"/>
      <c r="R460" s="28"/>
      <c r="S460" s="28"/>
      <c r="T460" s="28"/>
      <c r="U460" s="28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0"/>
      <c r="AI460" s="23"/>
      <c r="AJ460" s="23"/>
      <c r="AK460" s="21"/>
      <c r="AL460" s="221"/>
      <c r="AM460" s="23"/>
      <c r="AN460" s="23"/>
      <c r="AO460" s="21"/>
      <c r="AP460" s="21"/>
      <c r="AQ460" s="21"/>
      <c r="AR460" s="21"/>
      <c r="AS460" s="21"/>
      <c r="AT460" s="221"/>
      <c r="AU460" s="23"/>
      <c r="AV460" s="221"/>
      <c r="AW460" s="23"/>
      <c r="AX460" s="21"/>
      <c r="AY460" s="21"/>
      <c r="AZ460" s="21"/>
      <c r="BA460" s="21"/>
      <c r="BB460" s="20"/>
      <c r="BC460" s="23"/>
      <c r="BD460" s="221"/>
      <c r="BE460" s="23"/>
      <c r="BF460" s="23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98.7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21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1"/>
      <c r="AM461" s="21"/>
      <c r="AN461" s="21"/>
      <c r="AO461" s="21"/>
      <c r="AP461" s="21"/>
      <c r="AQ461" s="21"/>
      <c r="AR461" s="21"/>
      <c r="AS461" s="21"/>
      <c r="AT461" s="181"/>
      <c r="AU461" s="21"/>
      <c r="AV461" s="181"/>
      <c r="AW461" s="21"/>
      <c r="AX461" s="21"/>
      <c r="AY461" s="21"/>
      <c r="AZ461" s="21"/>
      <c r="BA461" s="21"/>
      <c r="BB461" s="20"/>
      <c r="BC461" s="23"/>
      <c r="BD461" s="221"/>
      <c r="BE461" s="23"/>
      <c r="BF461" s="20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408.7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21"/>
      <c r="O462" s="28"/>
      <c r="P462" s="18"/>
      <c r="Q462" s="28"/>
      <c r="R462" s="28"/>
      <c r="S462" s="28"/>
      <c r="T462" s="28"/>
      <c r="U462" s="28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1"/>
      <c r="AM462" s="21"/>
      <c r="AN462" s="21"/>
      <c r="AO462" s="21"/>
      <c r="AP462" s="21"/>
      <c r="AQ462" s="21"/>
      <c r="AR462" s="21"/>
      <c r="AS462" s="21"/>
      <c r="AT462" s="181"/>
      <c r="AU462" s="21"/>
      <c r="AV462" s="181"/>
      <c r="AW462" s="21"/>
      <c r="AX462" s="21"/>
      <c r="AY462" s="21"/>
      <c r="AZ462" s="21"/>
      <c r="BA462" s="21"/>
      <c r="BB462" s="20"/>
      <c r="BC462" s="23"/>
      <c r="BD462" s="221"/>
      <c r="BE462" s="23"/>
      <c r="BF462" s="20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254.2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21"/>
      <c r="O463" s="28"/>
      <c r="P463" s="18"/>
      <c r="Q463" s="28"/>
      <c r="R463" s="28"/>
      <c r="S463" s="28"/>
      <c r="T463" s="28"/>
      <c r="U463" s="28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1"/>
      <c r="AM463" s="21"/>
      <c r="AN463" s="21"/>
      <c r="AO463" s="21"/>
      <c r="AP463" s="21"/>
      <c r="AQ463" s="21"/>
      <c r="AR463" s="21"/>
      <c r="AS463" s="21"/>
      <c r="AT463" s="181"/>
      <c r="AU463" s="21"/>
      <c r="AV463" s="181"/>
      <c r="AW463" s="21"/>
      <c r="AX463" s="21"/>
      <c r="AY463" s="21"/>
      <c r="AZ463" s="21"/>
      <c r="BA463" s="21"/>
      <c r="BB463" s="20"/>
      <c r="BC463" s="23"/>
      <c r="BD463" s="221"/>
      <c r="BE463" s="23"/>
      <c r="BF463" s="20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261.7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9"/>
      <c r="P464" s="29"/>
      <c r="Q464" s="29"/>
      <c r="R464" s="29"/>
      <c r="S464" s="29"/>
      <c r="T464" s="29"/>
      <c r="U464" s="29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1"/>
      <c r="AM464" s="21"/>
      <c r="AN464" s="21"/>
      <c r="AO464" s="21"/>
      <c r="AP464" s="21"/>
      <c r="AQ464" s="21"/>
      <c r="AR464" s="21"/>
      <c r="AS464" s="21"/>
      <c r="AT464" s="181"/>
      <c r="AU464" s="21"/>
      <c r="AV464" s="181"/>
      <c r="AW464" s="21"/>
      <c r="AX464" s="21"/>
      <c r="AY464" s="21"/>
      <c r="AZ464" s="21"/>
      <c r="BA464" s="21"/>
      <c r="BB464" s="20"/>
      <c r="BC464" s="23"/>
      <c r="BD464" s="221"/>
      <c r="BE464" s="23"/>
      <c r="BF464" s="20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149.2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8"/>
      <c r="P465" s="18"/>
      <c r="Q465" s="28"/>
      <c r="R465" s="28"/>
      <c r="S465" s="28"/>
      <c r="T465" s="28"/>
      <c r="U465" s="28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181"/>
      <c r="AM465" s="21"/>
      <c r="AN465" s="21"/>
      <c r="AO465" s="21"/>
      <c r="AP465" s="21"/>
      <c r="AQ465" s="21"/>
      <c r="AR465" s="21"/>
      <c r="AS465" s="21"/>
      <c r="AT465" s="181"/>
      <c r="AU465" s="21"/>
      <c r="AV465" s="181"/>
      <c r="AW465" s="21"/>
      <c r="AX465" s="21"/>
      <c r="AY465" s="21"/>
      <c r="AZ465" s="21"/>
      <c r="BA465" s="21"/>
      <c r="BB465" s="20"/>
      <c r="BC465" s="23"/>
      <c r="BD465" s="221"/>
      <c r="BE465" s="23"/>
      <c r="BF465" s="20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149.2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21"/>
      <c r="O466" s="28"/>
      <c r="P466" s="18"/>
      <c r="Q466" s="28"/>
      <c r="R466" s="28"/>
      <c r="S466" s="28"/>
      <c r="T466" s="28"/>
      <c r="U466" s="28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181"/>
      <c r="AM466" s="21"/>
      <c r="AN466" s="21"/>
      <c r="AO466" s="21"/>
      <c r="AP466" s="21"/>
      <c r="AQ466" s="21"/>
      <c r="AR466" s="21"/>
      <c r="AS466" s="21"/>
      <c r="AT466" s="181"/>
      <c r="AU466" s="21"/>
      <c r="AV466" s="181"/>
      <c r="AW466" s="21"/>
      <c r="AX466" s="21"/>
      <c r="AY466" s="21"/>
      <c r="AZ466" s="21"/>
      <c r="BA466" s="21"/>
      <c r="BB466" s="20"/>
      <c r="BC466" s="23"/>
      <c r="BD466" s="221"/>
      <c r="BE466" s="23"/>
      <c r="BF466" s="20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149.2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21"/>
      <c r="O467" s="23"/>
      <c r="P467" s="23"/>
      <c r="Q467" s="23"/>
      <c r="R467" s="23"/>
      <c r="S467" s="23"/>
      <c r="T467" s="23"/>
      <c r="U467" s="28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1"/>
      <c r="AM467" s="21"/>
      <c r="AN467" s="21"/>
      <c r="AO467" s="21"/>
      <c r="AP467" s="21"/>
      <c r="AQ467" s="21"/>
      <c r="AR467" s="21"/>
      <c r="AS467" s="21"/>
      <c r="AT467" s="181"/>
      <c r="AU467" s="21"/>
      <c r="AV467" s="181"/>
      <c r="AW467" s="21"/>
      <c r="AX467" s="21"/>
      <c r="AY467" s="21"/>
      <c r="AZ467" s="21"/>
      <c r="BA467" s="21"/>
      <c r="BB467" s="20"/>
      <c r="BC467" s="23"/>
      <c r="BD467" s="221"/>
      <c r="BE467" s="23"/>
      <c r="BF467" s="20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149.2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21"/>
      <c r="O468" s="28"/>
      <c r="P468" s="18"/>
      <c r="Q468" s="28"/>
      <c r="R468" s="28"/>
      <c r="S468" s="28"/>
      <c r="T468" s="28"/>
      <c r="U468" s="28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181"/>
      <c r="AM468" s="21"/>
      <c r="AN468" s="21"/>
      <c r="AO468" s="21"/>
      <c r="AP468" s="21"/>
      <c r="AQ468" s="21"/>
      <c r="AR468" s="21"/>
      <c r="AS468" s="21"/>
      <c r="AT468" s="181"/>
      <c r="AU468" s="21"/>
      <c r="AV468" s="181"/>
      <c r="AW468" s="21"/>
      <c r="AX468" s="21"/>
      <c r="AY468" s="21"/>
      <c r="AZ468" s="21"/>
      <c r="BA468" s="21"/>
      <c r="BB468" s="20"/>
      <c r="BC468" s="23"/>
      <c r="BD468" s="221"/>
      <c r="BE468" s="23"/>
      <c r="BF468" s="20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149.2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21"/>
      <c r="O469" s="28"/>
      <c r="P469" s="18"/>
      <c r="Q469" s="28"/>
      <c r="R469" s="28"/>
      <c r="S469" s="28"/>
      <c r="T469" s="28"/>
      <c r="U469" s="2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1"/>
      <c r="AM469" s="21"/>
      <c r="AN469" s="21"/>
      <c r="AO469" s="21"/>
      <c r="AP469" s="21"/>
      <c r="AQ469" s="21"/>
      <c r="AR469" s="21"/>
      <c r="AS469" s="21"/>
      <c r="AT469" s="181"/>
      <c r="AU469" s="21"/>
      <c r="AV469" s="181"/>
      <c r="AW469" s="21"/>
      <c r="AX469" s="21"/>
      <c r="AY469" s="21"/>
      <c r="AZ469" s="21"/>
      <c r="BA469" s="21"/>
      <c r="BB469" s="20"/>
      <c r="BC469" s="23"/>
      <c r="BD469" s="221"/>
      <c r="BE469" s="23"/>
      <c r="BF469" s="20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267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181"/>
      <c r="AM470" s="21"/>
      <c r="AN470" s="21"/>
      <c r="AO470" s="21"/>
      <c r="AP470" s="21"/>
      <c r="AQ470" s="21"/>
      <c r="AR470" s="21"/>
      <c r="AS470" s="21"/>
      <c r="AT470" s="181"/>
      <c r="AU470" s="21"/>
      <c r="AV470" s="181"/>
      <c r="AW470" s="21"/>
      <c r="AX470" s="21"/>
      <c r="AY470" s="21"/>
      <c r="AZ470" s="21"/>
      <c r="BA470" s="21"/>
      <c r="BB470" s="20"/>
      <c r="BC470" s="23"/>
      <c r="BD470" s="221"/>
      <c r="BE470" s="23"/>
      <c r="BF470" s="23"/>
      <c r="BG470" s="21"/>
      <c r="BH470" s="21"/>
      <c r="BI470" s="21"/>
      <c r="BJ470" s="20"/>
      <c r="BK470" s="23"/>
      <c r="BL470" s="23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154.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181"/>
      <c r="AM471" s="21"/>
      <c r="AN471" s="21"/>
      <c r="AO471" s="21"/>
      <c r="AP471" s="21"/>
      <c r="AQ471" s="21"/>
      <c r="AR471" s="21"/>
      <c r="AS471" s="21"/>
      <c r="AT471" s="181"/>
      <c r="AU471" s="21"/>
      <c r="AV471" s="181"/>
      <c r="AW471" s="21"/>
      <c r="AX471" s="21"/>
      <c r="AY471" s="21"/>
      <c r="AZ471" s="21"/>
      <c r="BA471" s="21"/>
      <c r="BB471" s="20"/>
      <c r="BC471" s="23"/>
      <c r="BD471" s="221"/>
      <c r="BE471" s="63"/>
      <c r="BF471" s="29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144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181"/>
      <c r="AM472" s="21"/>
      <c r="AN472" s="21"/>
      <c r="AO472" s="21"/>
      <c r="AP472" s="21"/>
      <c r="AQ472" s="21"/>
      <c r="AR472" s="21"/>
      <c r="AS472" s="21"/>
      <c r="AT472" s="181"/>
      <c r="AU472" s="21"/>
      <c r="AV472" s="181"/>
      <c r="AW472" s="21"/>
      <c r="AX472" s="21"/>
      <c r="AY472" s="21"/>
      <c r="AZ472" s="21"/>
      <c r="BA472" s="21"/>
      <c r="BB472" s="20"/>
      <c r="BC472" s="23"/>
      <c r="BD472" s="221"/>
      <c r="BE472" s="63"/>
      <c r="BF472" s="29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409.6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181"/>
      <c r="AM473" s="21"/>
      <c r="AN473" s="21"/>
      <c r="AO473" s="21"/>
      <c r="AP473" s="21"/>
      <c r="AQ473" s="21"/>
      <c r="AR473" s="21"/>
      <c r="AS473" s="21"/>
      <c r="AT473" s="181"/>
      <c r="AU473" s="21"/>
      <c r="AV473" s="181"/>
      <c r="AW473" s="21"/>
      <c r="AX473" s="21"/>
      <c r="AY473" s="21"/>
      <c r="AZ473" s="21"/>
      <c r="BA473" s="21"/>
      <c r="BB473" s="20"/>
      <c r="BC473" s="20"/>
      <c r="BD473" s="20"/>
      <c r="BE473" s="23"/>
      <c r="BF473" s="20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252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181"/>
      <c r="AM474" s="21"/>
      <c r="AN474" s="21"/>
      <c r="AO474" s="21"/>
      <c r="AP474" s="21"/>
      <c r="AQ474" s="21"/>
      <c r="AR474" s="21"/>
      <c r="AS474" s="21"/>
      <c r="AT474" s="181"/>
      <c r="AU474" s="21"/>
      <c r="AV474" s="181"/>
      <c r="AW474" s="21"/>
      <c r="AX474" s="21"/>
      <c r="AY474" s="21"/>
      <c r="AZ474" s="21"/>
      <c r="BA474" s="21"/>
      <c r="BB474" s="20"/>
      <c r="BC474" s="23"/>
      <c r="BD474" s="221"/>
      <c r="BE474" s="23"/>
      <c r="BF474" s="20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220.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9"/>
      <c r="P475" s="29"/>
      <c r="Q475" s="29"/>
      <c r="R475" s="29"/>
      <c r="S475" s="29"/>
      <c r="T475" s="29"/>
      <c r="U475" s="29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181"/>
      <c r="AM475" s="21"/>
      <c r="AN475" s="21"/>
      <c r="AO475" s="21"/>
      <c r="AP475" s="21"/>
      <c r="AQ475" s="21"/>
      <c r="AR475" s="21"/>
      <c r="AS475" s="21"/>
      <c r="AT475" s="181"/>
      <c r="AU475" s="21"/>
      <c r="AV475" s="181"/>
      <c r="AW475" s="21"/>
      <c r="AX475" s="21"/>
      <c r="AY475" s="21"/>
      <c r="AZ475" s="21"/>
      <c r="BA475" s="21"/>
      <c r="BB475" s="20"/>
      <c r="BC475" s="23"/>
      <c r="BD475" s="221"/>
      <c r="BE475" s="29"/>
      <c r="BF475" s="29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220.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181"/>
      <c r="AM476" s="21"/>
      <c r="AN476" s="21"/>
      <c r="AO476" s="21"/>
      <c r="AP476" s="21"/>
      <c r="AQ476" s="21"/>
      <c r="AR476" s="21"/>
      <c r="AS476" s="21"/>
      <c r="AT476" s="181"/>
      <c r="AU476" s="21"/>
      <c r="AV476" s="181"/>
      <c r="AW476" s="21"/>
      <c r="AX476" s="21"/>
      <c r="AY476" s="21"/>
      <c r="AZ476" s="21"/>
      <c r="BA476" s="21"/>
      <c r="BB476" s="20"/>
      <c r="BC476" s="23"/>
      <c r="BD476" s="221"/>
      <c r="BE476" s="20"/>
      <c r="BF476" s="20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220.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181"/>
      <c r="AM477" s="21"/>
      <c r="AN477" s="21"/>
      <c r="AO477" s="21"/>
      <c r="AP477" s="21"/>
      <c r="AQ477" s="21"/>
      <c r="AR477" s="21"/>
      <c r="AS477" s="21"/>
      <c r="AT477" s="181"/>
      <c r="AU477" s="21"/>
      <c r="AV477" s="181"/>
      <c r="AW477" s="21"/>
      <c r="AX477" s="21"/>
      <c r="AY477" s="21"/>
      <c r="AZ477" s="21"/>
      <c r="BA477" s="21"/>
      <c r="BB477" s="20"/>
      <c r="BC477" s="23"/>
      <c r="BD477" s="221"/>
      <c r="BE477" s="23"/>
      <c r="BF477" s="20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409.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9"/>
      <c r="P478" s="29"/>
      <c r="Q478" s="29"/>
      <c r="R478" s="29"/>
      <c r="S478" s="29"/>
      <c r="T478" s="29"/>
      <c r="U478" s="29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0"/>
      <c r="AI478" s="29"/>
      <c r="AJ478" s="29"/>
      <c r="AK478" s="21"/>
      <c r="AL478" s="221"/>
      <c r="AM478" s="29"/>
      <c r="AN478" s="29"/>
      <c r="AO478" s="21"/>
      <c r="AP478" s="21"/>
      <c r="AQ478" s="21"/>
      <c r="AR478" s="21"/>
      <c r="AS478" s="21"/>
      <c r="AT478" s="221"/>
      <c r="AU478" s="29"/>
      <c r="AV478" s="221"/>
      <c r="AW478" s="29"/>
      <c r="AX478" s="21"/>
      <c r="AY478" s="21"/>
      <c r="AZ478" s="21"/>
      <c r="BA478" s="21"/>
      <c r="BB478" s="20"/>
      <c r="BC478" s="23"/>
      <c r="BD478" s="221"/>
      <c r="BE478" s="29"/>
      <c r="BF478" s="29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144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9"/>
      <c r="P479" s="29"/>
      <c r="Q479" s="29"/>
      <c r="R479" s="29"/>
      <c r="S479" s="29"/>
      <c r="T479" s="29"/>
      <c r="U479" s="29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0"/>
      <c r="AI479" s="29"/>
      <c r="AJ479" s="29"/>
      <c r="AK479" s="21"/>
      <c r="AL479" s="221"/>
      <c r="AM479" s="29"/>
      <c r="AN479" s="29"/>
      <c r="AO479" s="21"/>
      <c r="AP479" s="21"/>
      <c r="AQ479" s="21"/>
      <c r="AR479" s="21"/>
      <c r="AS479" s="21"/>
      <c r="AT479" s="221"/>
      <c r="AU479" s="29"/>
      <c r="AV479" s="221"/>
      <c r="AW479" s="29"/>
      <c r="AX479" s="21"/>
      <c r="AY479" s="21"/>
      <c r="AZ479" s="21"/>
      <c r="BA479" s="21"/>
      <c r="BB479" s="20"/>
      <c r="BC479" s="23"/>
      <c r="BD479" s="221"/>
      <c r="BE479" s="29"/>
      <c r="BF479" s="29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144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9"/>
      <c r="P480" s="29"/>
      <c r="Q480" s="29"/>
      <c r="R480" s="29"/>
      <c r="S480" s="29"/>
      <c r="T480" s="29"/>
      <c r="U480" s="29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0"/>
      <c r="AI480" s="29"/>
      <c r="AJ480" s="29"/>
      <c r="AK480" s="21"/>
      <c r="AL480" s="221"/>
      <c r="AM480" s="29"/>
      <c r="AN480" s="29"/>
      <c r="AO480" s="21"/>
      <c r="AP480" s="21"/>
      <c r="AQ480" s="21"/>
      <c r="AR480" s="21"/>
      <c r="AS480" s="21"/>
      <c r="AT480" s="221"/>
      <c r="AU480" s="29"/>
      <c r="AV480" s="221"/>
      <c r="AW480" s="29"/>
      <c r="AX480" s="21"/>
      <c r="AY480" s="21"/>
      <c r="AZ480" s="21"/>
      <c r="BA480" s="21"/>
      <c r="BB480" s="20"/>
      <c r="BC480" s="23"/>
      <c r="BD480" s="221"/>
      <c r="BE480" s="29"/>
      <c r="BF480" s="29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144.7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9"/>
      <c r="P481" s="29"/>
      <c r="Q481" s="29"/>
      <c r="R481" s="29"/>
      <c r="S481" s="29"/>
      <c r="T481" s="29"/>
      <c r="U481" s="29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0"/>
      <c r="AI481" s="29"/>
      <c r="AJ481" s="29"/>
      <c r="AK481" s="21"/>
      <c r="AL481" s="221"/>
      <c r="AM481" s="29"/>
      <c r="AN481" s="29"/>
      <c r="AO481" s="21"/>
      <c r="AP481" s="21"/>
      <c r="AQ481" s="21"/>
      <c r="AR481" s="21"/>
      <c r="AS481" s="21"/>
      <c r="AT481" s="221"/>
      <c r="AU481" s="29"/>
      <c r="AV481" s="221"/>
      <c r="AW481" s="29"/>
      <c r="AX481" s="21"/>
      <c r="AY481" s="21"/>
      <c r="AZ481" s="21"/>
      <c r="BA481" s="21"/>
      <c r="BB481" s="20"/>
      <c r="BC481" s="23"/>
      <c r="BD481" s="221"/>
      <c r="BE481" s="29"/>
      <c r="BF481" s="29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144.7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9"/>
      <c r="P482" s="29"/>
      <c r="Q482" s="29"/>
      <c r="R482" s="29"/>
      <c r="S482" s="29"/>
      <c r="T482" s="29"/>
      <c r="U482" s="29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0"/>
      <c r="AI482" s="29"/>
      <c r="AJ482" s="29"/>
      <c r="AK482" s="21"/>
      <c r="AL482" s="221"/>
      <c r="AM482" s="29"/>
      <c r="AN482" s="29"/>
      <c r="AO482" s="21"/>
      <c r="AP482" s="21"/>
      <c r="AQ482" s="21"/>
      <c r="AR482" s="21"/>
      <c r="AS482" s="21"/>
      <c r="AT482" s="221"/>
      <c r="AU482" s="29"/>
      <c r="AV482" s="221"/>
      <c r="AW482" s="29"/>
      <c r="AX482" s="21"/>
      <c r="AY482" s="21"/>
      <c r="AZ482" s="21"/>
      <c r="BA482" s="21"/>
      <c r="BB482" s="20"/>
      <c r="BC482" s="23"/>
      <c r="BD482" s="221"/>
      <c r="BE482" s="29"/>
      <c r="BF482" s="29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144.7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9"/>
      <c r="P483" s="29"/>
      <c r="Q483" s="29"/>
      <c r="R483" s="29"/>
      <c r="S483" s="29"/>
      <c r="T483" s="29"/>
      <c r="U483" s="29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0"/>
      <c r="AI483" s="29"/>
      <c r="AJ483" s="29"/>
      <c r="AK483" s="21"/>
      <c r="AL483" s="221"/>
      <c r="AM483" s="29"/>
      <c r="AN483" s="29"/>
      <c r="AO483" s="21"/>
      <c r="AP483" s="21"/>
      <c r="AQ483" s="21"/>
      <c r="AR483" s="21"/>
      <c r="AS483" s="21"/>
      <c r="AT483" s="221"/>
      <c r="AU483" s="29"/>
      <c r="AV483" s="221"/>
      <c r="AW483" s="29"/>
      <c r="AX483" s="21"/>
      <c r="AY483" s="21"/>
      <c r="AZ483" s="21"/>
      <c r="BA483" s="21"/>
      <c r="BB483" s="20"/>
      <c r="BC483" s="23"/>
      <c r="BD483" s="221"/>
      <c r="BE483" s="29"/>
      <c r="BF483" s="29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409.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181"/>
      <c r="AM484" s="21"/>
      <c r="AN484" s="21"/>
      <c r="AO484" s="21"/>
      <c r="AP484" s="21"/>
      <c r="AQ484" s="21"/>
      <c r="AR484" s="21"/>
      <c r="AS484" s="21"/>
      <c r="AT484" s="181"/>
      <c r="AU484" s="21"/>
      <c r="AV484" s="181"/>
      <c r="AW484" s="21"/>
      <c r="AX484" s="21"/>
      <c r="AY484" s="21"/>
      <c r="AZ484" s="21"/>
      <c r="BA484" s="21"/>
      <c r="BB484" s="20"/>
      <c r="BC484" s="23"/>
      <c r="BD484" s="221"/>
      <c r="BE484" s="63"/>
      <c r="BF484" s="29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408.7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181"/>
      <c r="AM485" s="21"/>
      <c r="AN485" s="21"/>
      <c r="AO485" s="21"/>
      <c r="AP485" s="21"/>
      <c r="AQ485" s="21"/>
      <c r="AR485" s="21"/>
      <c r="AS485" s="21"/>
      <c r="AT485" s="181"/>
      <c r="AU485" s="21"/>
      <c r="AV485" s="181"/>
      <c r="AW485" s="21"/>
      <c r="AX485" s="21"/>
      <c r="AY485" s="21"/>
      <c r="AZ485" s="21"/>
      <c r="BA485" s="21"/>
      <c r="BB485" s="20"/>
      <c r="BC485" s="23"/>
      <c r="BD485" s="221"/>
      <c r="BE485" s="20"/>
      <c r="BF485" s="20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146.2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181"/>
      <c r="AM486" s="21"/>
      <c r="AN486" s="21"/>
      <c r="AO486" s="21"/>
      <c r="AP486" s="21"/>
      <c r="AQ486" s="21"/>
      <c r="AR486" s="21"/>
      <c r="AS486" s="21"/>
      <c r="AT486" s="181"/>
      <c r="AU486" s="21"/>
      <c r="AV486" s="181"/>
      <c r="AW486" s="21"/>
      <c r="AX486" s="21"/>
      <c r="AY486" s="21"/>
      <c r="AZ486" s="21"/>
      <c r="BA486" s="21"/>
      <c r="BB486" s="20"/>
      <c r="BC486" s="23"/>
      <c r="BD486" s="221"/>
      <c r="BE486" s="63"/>
      <c r="BF486" s="29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408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181"/>
      <c r="AM487" s="21"/>
      <c r="AN487" s="21"/>
      <c r="AO487" s="21"/>
      <c r="AP487" s="21"/>
      <c r="AQ487" s="21"/>
      <c r="AR487" s="21"/>
      <c r="AS487" s="21"/>
      <c r="AT487" s="181"/>
      <c r="AU487" s="21"/>
      <c r="AV487" s="181"/>
      <c r="AW487" s="21"/>
      <c r="AX487" s="21"/>
      <c r="AY487" s="21"/>
      <c r="AZ487" s="21"/>
      <c r="BA487" s="21"/>
      <c r="BB487" s="20"/>
      <c r="BC487" s="23"/>
      <c r="BD487" s="221"/>
      <c r="BE487" s="20"/>
      <c r="BF487" s="20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156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181"/>
      <c r="AM488" s="21"/>
      <c r="AN488" s="21"/>
      <c r="AO488" s="21"/>
      <c r="AP488" s="21"/>
      <c r="AQ488" s="21"/>
      <c r="AR488" s="21"/>
      <c r="AS488" s="21"/>
      <c r="AT488" s="181"/>
      <c r="AU488" s="21"/>
      <c r="AV488" s="181"/>
      <c r="AW488" s="21"/>
      <c r="AX488" s="21"/>
      <c r="AY488" s="21"/>
      <c r="AZ488" s="21"/>
      <c r="BA488" s="21"/>
      <c r="BB488" s="20"/>
      <c r="BC488" s="23"/>
      <c r="BD488" s="221"/>
      <c r="BE488" s="63"/>
      <c r="BF488" s="29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132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9"/>
      <c r="P489" s="29"/>
      <c r="Q489" s="29"/>
      <c r="R489" s="29"/>
      <c r="S489" s="29"/>
      <c r="T489" s="29"/>
      <c r="U489" s="29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181"/>
      <c r="AM489" s="21"/>
      <c r="AN489" s="21"/>
      <c r="AO489" s="21"/>
      <c r="AP489" s="21"/>
      <c r="AQ489" s="21"/>
      <c r="AR489" s="21"/>
      <c r="AS489" s="21"/>
      <c r="AT489" s="181"/>
      <c r="AU489" s="21"/>
      <c r="AV489" s="181"/>
      <c r="AW489" s="21"/>
      <c r="AX489" s="21"/>
      <c r="AY489" s="21"/>
      <c r="AZ489" s="21"/>
      <c r="BA489" s="21"/>
      <c r="BB489" s="20"/>
      <c r="BC489" s="23"/>
      <c r="BD489" s="221"/>
      <c r="BE489" s="29"/>
      <c r="BF489" s="29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132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9"/>
      <c r="P490" s="29"/>
      <c r="Q490" s="29"/>
      <c r="R490" s="29"/>
      <c r="S490" s="29"/>
      <c r="T490" s="29"/>
      <c r="U490" s="29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181"/>
      <c r="AM490" s="21"/>
      <c r="AN490" s="21"/>
      <c r="AO490" s="21"/>
      <c r="AP490" s="21"/>
      <c r="AQ490" s="21"/>
      <c r="AR490" s="21"/>
      <c r="AS490" s="21"/>
      <c r="AT490" s="181"/>
      <c r="AU490" s="21"/>
      <c r="AV490" s="181"/>
      <c r="AW490" s="21"/>
      <c r="AX490" s="21"/>
      <c r="AY490" s="21"/>
      <c r="AZ490" s="21"/>
      <c r="BA490" s="21"/>
      <c r="BB490" s="20"/>
      <c r="BC490" s="23"/>
      <c r="BD490" s="221"/>
      <c r="BE490" s="63"/>
      <c r="BF490" s="29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246.7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3"/>
      <c r="P491" s="20"/>
      <c r="Q491" s="23"/>
      <c r="R491" s="23"/>
      <c r="S491" s="23"/>
      <c r="T491" s="23"/>
      <c r="U491" s="23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181"/>
      <c r="AM491" s="21"/>
      <c r="AN491" s="21"/>
      <c r="AO491" s="21"/>
      <c r="AP491" s="21"/>
      <c r="AQ491" s="21"/>
      <c r="AR491" s="21"/>
      <c r="AS491" s="21"/>
      <c r="AT491" s="181"/>
      <c r="AU491" s="21"/>
      <c r="AV491" s="181"/>
      <c r="AW491" s="21"/>
      <c r="AX491" s="21"/>
      <c r="AY491" s="21"/>
      <c r="AZ491" s="21"/>
      <c r="BA491" s="21"/>
      <c r="BB491" s="20"/>
      <c r="BC491" s="23"/>
      <c r="BD491" s="221"/>
      <c r="BE491" s="23"/>
      <c r="BF491" s="23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184.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3"/>
      <c r="P492" s="23"/>
      <c r="Q492" s="23"/>
      <c r="R492" s="23"/>
      <c r="S492" s="23"/>
      <c r="T492" s="23"/>
      <c r="U492" s="23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181"/>
      <c r="AM492" s="21"/>
      <c r="AN492" s="21"/>
      <c r="AO492" s="21"/>
      <c r="AP492" s="21"/>
      <c r="AQ492" s="21"/>
      <c r="AR492" s="21"/>
      <c r="AS492" s="21"/>
      <c r="AT492" s="181"/>
      <c r="AU492" s="21"/>
      <c r="AV492" s="181"/>
      <c r="AW492" s="21"/>
      <c r="AX492" s="21"/>
      <c r="AY492" s="21"/>
      <c r="AZ492" s="21"/>
      <c r="BA492" s="21"/>
      <c r="BB492" s="20"/>
      <c r="BC492" s="23"/>
      <c r="BD492" s="184"/>
      <c r="BE492" s="185"/>
      <c r="BF492" s="29"/>
      <c r="BG492" s="21"/>
      <c r="BH492" s="21"/>
      <c r="BI492" s="21"/>
      <c r="BJ492" s="21"/>
      <c r="BK492" s="21"/>
      <c r="BL492" s="21"/>
      <c r="BM492" s="21"/>
      <c r="BN492" s="195"/>
      <c r="BO492" s="24"/>
      <c r="BP492" s="21"/>
      <c r="BQ492" s="21"/>
      <c r="BR492" s="23"/>
      <c r="BS492" s="23"/>
      <c r="BT492" s="24"/>
      <c r="BU492" s="25"/>
    </row>
    <row r="493" spans="1:73" s="22" customFormat="1" ht="184.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21"/>
      <c r="O493" s="28"/>
      <c r="P493" s="18"/>
      <c r="Q493" s="28"/>
      <c r="R493" s="28"/>
      <c r="S493" s="28"/>
      <c r="T493" s="28"/>
      <c r="U493" s="28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181"/>
      <c r="AM493" s="21"/>
      <c r="AN493" s="21"/>
      <c r="AO493" s="21"/>
      <c r="AP493" s="21"/>
      <c r="AQ493" s="21"/>
      <c r="AR493" s="21"/>
      <c r="AS493" s="21"/>
      <c r="AT493" s="181"/>
      <c r="AU493" s="21"/>
      <c r="AV493" s="181"/>
      <c r="AW493" s="21"/>
      <c r="AX493" s="21"/>
      <c r="AY493" s="21"/>
      <c r="AZ493" s="21"/>
      <c r="BA493" s="21"/>
      <c r="BB493" s="20"/>
      <c r="BC493" s="23"/>
      <c r="BD493" s="184"/>
      <c r="BE493" s="185"/>
      <c r="BF493" s="29"/>
      <c r="BG493" s="21"/>
      <c r="BH493" s="21"/>
      <c r="BI493" s="21"/>
      <c r="BJ493" s="21"/>
      <c r="BK493" s="21"/>
      <c r="BL493" s="21"/>
      <c r="BM493" s="21"/>
      <c r="BN493" s="195"/>
      <c r="BO493" s="24"/>
      <c r="BP493" s="21"/>
      <c r="BQ493" s="21"/>
      <c r="BR493" s="23"/>
      <c r="BS493" s="23"/>
      <c r="BT493" s="24"/>
      <c r="BU493" s="25"/>
    </row>
    <row r="494" spans="1:73" s="22" customFormat="1" ht="184.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181"/>
      <c r="AM494" s="21"/>
      <c r="AN494" s="21"/>
      <c r="AO494" s="21"/>
      <c r="AP494" s="21"/>
      <c r="AQ494" s="21"/>
      <c r="AR494" s="21"/>
      <c r="AS494" s="21"/>
      <c r="AT494" s="181"/>
      <c r="AU494" s="21"/>
      <c r="AV494" s="181"/>
      <c r="AW494" s="21"/>
      <c r="AX494" s="21"/>
      <c r="AY494" s="21"/>
      <c r="AZ494" s="21"/>
      <c r="BA494" s="21"/>
      <c r="BB494" s="20"/>
      <c r="BC494" s="23"/>
      <c r="BD494" s="221"/>
      <c r="BE494" s="20"/>
      <c r="BF494" s="20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184.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181"/>
      <c r="AM495" s="21"/>
      <c r="AN495" s="21"/>
      <c r="AO495" s="21"/>
      <c r="AP495" s="21"/>
      <c r="AQ495" s="21"/>
      <c r="AR495" s="21"/>
      <c r="AS495" s="21"/>
      <c r="AT495" s="181"/>
      <c r="AU495" s="21"/>
      <c r="AV495" s="181"/>
      <c r="AW495" s="21"/>
      <c r="AX495" s="21"/>
      <c r="AY495" s="21"/>
      <c r="AZ495" s="21"/>
      <c r="BA495" s="21"/>
      <c r="BB495" s="20"/>
      <c r="BC495" s="23"/>
      <c r="BD495" s="184"/>
      <c r="BE495" s="185"/>
      <c r="BF495" s="20"/>
      <c r="BG495" s="21"/>
      <c r="BH495" s="21"/>
      <c r="BI495" s="21"/>
      <c r="BJ495" s="21"/>
      <c r="BK495" s="21"/>
      <c r="BL495" s="21"/>
      <c r="BM495" s="21"/>
      <c r="BN495" s="195"/>
      <c r="BO495" s="24"/>
      <c r="BP495" s="21"/>
      <c r="BQ495" s="21"/>
      <c r="BR495" s="23"/>
      <c r="BS495" s="23"/>
      <c r="BT495" s="24"/>
      <c r="BU495" s="25"/>
    </row>
    <row r="496" spans="1:73" s="22" customFormat="1" ht="189.7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63"/>
      <c r="P496" s="63"/>
      <c r="Q496" s="63"/>
      <c r="R496" s="63"/>
      <c r="S496" s="63"/>
      <c r="T496" s="63"/>
      <c r="U496" s="63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181"/>
      <c r="AM496" s="21"/>
      <c r="AN496" s="21"/>
      <c r="AO496" s="21"/>
      <c r="AP496" s="21"/>
      <c r="AQ496" s="21"/>
      <c r="AR496" s="21"/>
      <c r="AS496" s="21"/>
      <c r="AT496" s="181"/>
      <c r="AU496" s="21"/>
      <c r="AV496" s="181"/>
      <c r="AW496" s="21"/>
      <c r="AX496" s="21"/>
      <c r="AY496" s="21"/>
      <c r="AZ496" s="21"/>
      <c r="BA496" s="21"/>
      <c r="BB496" s="20"/>
      <c r="BC496" s="23"/>
      <c r="BD496" s="184"/>
      <c r="BE496" s="185"/>
      <c r="BF496" s="20"/>
      <c r="BG496" s="21"/>
      <c r="BH496" s="21"/>
      <c r="BI496" s="21"/>
      <c r="BJ496" s="21"/>
      <c r="BK496" s="21"/>
      <c r="BL496" s="21"/>
      <c r="BM496" s="21"/>
      <c r="BN496" s="195"/>
      <c r="BO496" s="24"/>
      <c r="BP496" s="21"/>
      <c r="BQ496" s="21"/>
      <c r="BR496" s="23"/>
      <c r="BS496" s="23"/>
      <c r="BT496" s="24"/>
      <c r="BU496" s="25"/>
    </row>
    <row r="497" spans="1:73" s="22" customFormat="1" ht="184.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181"/>
      <c r="AM497" s="21"/>
      <c r="AN497" s="21"/>
      <c r="AO497" s="21"/>
      <c r="AP497" s="21"/>
      <c r="AQ497" s="21"/>
      <c r="AR497" s="21"/>
      <c r="AS497" s="21"/>
      <c r="AT497" s="181"/>
      <c r="AU497" s="21"/>
      <c r="AV497" s="181"/>
      <c r="AW497" s="21"/>
      <c r="AX497" s="21"/>
      <c r="AY497" s="21"/>
      <c r="AZ497" s="21"/>
      <c r="BA497" s="21"/>
      <c r="BB497" s="20"/>
      <c r="BC497" s="23"/>
      <c r="BD497" s="221"/>
      <c r="BE497" s="20"/>
      <c r="BF497" s="20"/>
      <c r="BG497" s="21"/>
      <c r="BH497" s="21"/>
      <c r="BI497" s="21"/>
      <c r="BJ497" s="20"/>
      <c r="BK497" s="23"/>
      <c r="BL497" s="23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184.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181"/>
      <c r="AM498" s="21"/>
      <c r="AN498" s="21"/>
      <c r="AO498" s="21"/>
      <c r="AP498" s="21"/>
      <c r="AQ498" s="21"/>
      <c r="AR498" s="21"/>
      <c r="AS498" s="21"/>
      <c r="AT498" s="181"/>
      <c r="AU498" s="21"/>
      <c r="AV498" s="181"/>
      <c r="AW498" s="21"/>
      <c r="AX498" s="21"/>
      <c r="AY498" s="21"/>
      <c r="AZ498" s="21"/>
      <c r="BA498" s="21"/>
      <c r="BB498" s="20"/>
      <c r="BC498" s="23"/>
      <c r="BD498" s="186"/>
      <c r="BE498" s="185"/>
      <c r="BF498" s="20"/>
      <c r="BG498" s="21"/>
      <c r="BH498" s="21"/>
      <c r="BI498" s="21"/>
      <c r="BJ498" s="20"/>
      <c r="BK498" s="23"/>
      <c r="BL498" s="23"/>
      <c r="BM498" s="21"/>
      <c r="BN498" s="195"/>
      <c r="BO498" s="24"/>
      <c r="BP498" s="21"/>
      <c r="BQ498" s="21"/>
      <c r="BR498" s="23"/>
      <c r="BS498" s="23"/>
      <c r="BT498" s="24"/>
      <c r="BU498" s="25"/>
    </row>
    <row r="499" spans="1:73" s="22" customFormat="1" ht="184.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9"/>
      <c r="P499" s="29"/>
      <c r="Q499" s="29"/>
      <c r="R499" s="29"/>
      <c r="S499" s="29"/>
      <c r="T499" s="29"/>
      <c r="U499" s="29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181"/>
      <c r="AM499" s="21"/>
      <c r="AN499" s="21"/>
      <c r="AO499" s="21"/>
      <c r="AP499" s="21"/>
      <c r="AQ499" s="21"/>
      <c r="AR499" s="21"/>
      <c r="AS499" s="21"/>
      <c r="AT499" s="181"/>
      <c r="AU499" s="21"/>
      <c r="AV499" s="181"/>
      <c r="AW499" s="21"/>
      <c r="AX499" s="21"/>
      <c r="AY499" s="21"/>
      <c r="AZ499" s="21"/>
      <c r="BA499" s="21"/>
      <c r="BB499" s="20"/>
      <c r="BC499" s="23"/>
      <c r="BD499" s="221"/>
      <c r="BE499" s="29"/>
      <c r="BF499" s="29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184.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9"/>
      <c r="P500" s="29"/>
      <c r="Q500" s="29"/>
      <c r="R500" s="29"/>
      <c r="S500" s="29"/>
      <c r="T500" s="29"/>
      <c r="U500" s="29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181"/>
      <c r="AM500" s="21"/>
      <c r="AN500" s="21"/>
      <c r="AO500" s="21"/>
      <c r="AP500" s="21"/>
      <c r="AQ500" s="21"/>
      <c r="AR500" s="21"/>
      <c r="AS500" s="21"/>
      <c r="AT500" s="181"/>
      <c r="AU500" s="21"/>
      <c r="AV500" s="181"/>
      <c r="AW500" s="21"/>
      <c r="AX500" s="21"/>
      <c r="AY500" s="21"/>
      <c r="AZ500" s="21"/>
      <c r="BA500" s="21"/>
      <c r="BB500" s="20"/>
      <c r="BC500" s="23"/>
      <c r="BD500" s="221"/>
      <c r="BE500" s="23"/>
      <c r="BF500" s="20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184.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9"/>
      <c r="P501" s="29"/>
      <c r="Q501" s="29"/>
      <c r="R501" s="29"/>
      <c r="S501" s="29"/>
      <c r="T501" s="29"/>
      <c r="U501" s="29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181"/>
      <c r="AM501" s="21"/>
      <c r="AN501" s="21"/>
      <c r="AO501" s="21"/>
      <c r="AP501" s="21"/>
      <c r="AQ501" s="21"/>
      <c r="AR501" s="21"/>
      <c r="AS501" s="21"/>
      <c r="AT501" s="181"/>
      <c r="AU501" s="21"/>
      <c r="AV501" s="181"/>
      <c r="AW501" s="21"/>
      <c r="AX501" s="21"/>
      <c r="AY501" s="21"/>
      <c r="AZ501" s="21"/>
      <c r="BA501" s="21"/>
      <c r="BB501" s="20"/>
      <c r="BC501" s="23"/>
      <c r="BD501" s="221"/>
      <c r="BE501" s="29"/>
      <c r="BF501" s="29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184.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9"/>
      <c r="P502" s="29"/>
      <c r="Q502" s="29"/>
      <c r="R502" s="29"/>
      <c r="S502" s="29"/>
      <c r="T502" s="29"/>
      <c r="U502" s="29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181"/>
      <c r="AM502" s="21"/>
      <c r="AN502" s="21"/>
      <c r="AO502" s="21"/>
      <c r="AP502" s="21"/>
      <c r="AQ502" s="21"/>
      <c r="AR502" s="21"/>
      <c r="AS502" s="21"/>
      <c r="AT502" s="181"/>
      <c r="AU502" s="21"/>
      <c r="AV502" s="181"/>
      <c r="AW502" s="21"/>
      <c r="AX502" s="21"/>
      <c r="AY502" s="21"/>
      <c r="AZ502" s="21"/>
      <c r="BA502" s="21"/>
      <c r="BB502" s="20"/>
      <c r="BC502" s="23"/>
      <c r="BD502" s="221"/>
      <c r="BE502" s="23"/>
      <c r="BF502" s="20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212.2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3"/>
      <c r="P503" s="23"/>
      <c r="Q503" s="23"/>
      <c r="R503" s="23"/>
      <c r="S503" s="23"/>
      <c r="T503" s="23"/>
      <c r="U503" s="23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221"/>
      <c r="BE503" s="23"/>
      <c r="BF503" s="23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409.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3"/>
      <c r="P504" s="20"/>
      <c r="Q504" s="23"/>
      <c r="R504" s="23"/>
      <c r="S504" s="23"/>
      <c r="T504" s="23"/>
      <c r="U504" s="23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21"/>
      <c r="BE504" s="23"/>
      <c r="BF504" s="23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186.7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21"/>
      <c r="O505" s="28"/>
      <c r="P505" s="18"/>
      <c r="Q505" s="28"/>
      <c r="R505" s="28"/>
      <c r="S505" s="28"/>
      <c r="T505" s="28"/>
      <c r="U505" s="28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181"/>
      <c r="BE505" s="21"/>
      <c r="BF505" s="21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222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21"/>
      <c r="BE506" s="23"/>
      <c r="BF506" s="23"/>
      <c r="BG506" s="21"/>
      <c r="BH506" s="21"/>
      <c r="BI506" s="21"/>
      <c r="BJ506" s="21"/>
      <c r="BK506" s="21"/>
      <c r="BL506" s="20"/>
      <c r="BM506" s="23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222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0"/>
      <c r="P507" s="20"/>
      <c r="Q507" s="23"/>
      <c r="R507" s="23"/>
      <c r="S507" s="23"/>
      <c r="T507" s="23"/>
      <c r="U507" s="23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181"/>
      <c r="BE507" s="21"/>
      <c r="BF507" s="21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222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0"/>
      <c r="P508" s="20"/>
      <c r="Q508" s="23"/>
      <c r="R508" s="23"/>
      <c r="S508" s="23"/>
      <c r="T508" s="23"/>
      <c r="U508" s="23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181"/>
      <c r="BE508" s="21"/>
      <c r="BF508" s="21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257.2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3"/>
      <c r="P509" s="20"/>
      <c r="Q509" s="23"/>
      <c r="R509" s="23"/>
      <c r="S509" s="23"/>
      <c r="T509" s="23"/>
      <c r="U509" s="23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221"/>
      <c r="BE509" s="23"/>
      <c r="BF509" s="23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182.2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21"/>
      <c r="O510" s="28"/>
      <c r="P510" s="18"/>
      <c r="Q510" s="28"/>
      <c r="R510" s="28"/>
      <c r="S510" s="28"/>
      <c r="T510" s="28"/>
      <c r="U510" s="28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181"/>
      <c r="BE510" s="21"/>
      <c r="BF510" s="21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229.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29"/>
      <c r="P511" s="29"/>
      <c r="Q511" s="29"/>
      <c r="R511" s="29"/>
      <c r="S511" s="29"/>
      <c r="T511" s="29"/>
      <c r="U511" s="29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181"/>
      <c r="BE511" s="21"/>
      <c r="BF511" s="21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409.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3"/>
      <c r="P512" s="20"/>
      <c r="Q512" s="23"/>
      <c r="R512" s="23"/>
      <c r="S512" s="23"/>
      <c r="T512" s="23"/>
      <c r="U512" s="23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0"/>
      <c r="AI512" s="23"/>
      <c r="AJ512" s="23"/>
      <c r="AK512" s="23"/>
      <c r="AL512" s="221"/>
      <c r="AM512" s="23"/>
      <c r="AN512" s="23"/>
      <c r="AO512" s="21"/>
      <c r="AP512" s="21"/>
      <c r="AQ512" s="21"/>
      <c r="AR512" s="21"/>
      <c r="AS512" s="21"/>
      <c r="AT512" s="221"/>
      <c r="AU512" s="23"/>
      <c r="AV512" s="221"/>
      <c r="AW512" s="23"/>
      <c r="AX512" s="21"/>
      <c r="AY512" s="21"/>
      <c r="AZ512" s="21"/>
      <c r="BA512" s="21"/>
      <c r="BB512" s="20"/>
      <c r="BC512" s="23"/>
      <c r="BD512" s="221"/>
      <c r="BE512" s="23"/>
      <c r="BF512" s="23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141.7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8"/>
      <c r="P513" s="18"/>
      <c r="Q513" s="28"/>
      <c r="R513" s="28"/>
      <c r="S513" s="28"/>
      <c r="T513" s="28"/>
      <c r="U513" s="28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0"/>
      <c r="AK513" s="23"/>
      <c r="AL513" s="23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0"/>
      <c r="BC513" s="23"/>
      <c r="BD513" s="221"/>
      <c r="BE513" s="23"/>
      <c r="BF513" s="23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141.7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21"/>
      <c r="O514" s="28"/>
      <c r="P514" s="18"/>
      <c r="Q514" s="28"/>
      <c r="R514" s="28"/>
      <c r="S514" s="28"/>
      <c r="T514" s="28"/>
      <c r="U514" s="28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0"/>
      <c r="AK514" s="23"/>
      <c r="AL514" s="23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0"/>
      <c r="BC514" s="23"/>
      <c r="BD514" s="221"/>
      <c r="BE514" s="23"/>
      <c r="BF514" s="23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141.7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21"/>
      <c r="O515" s="23"/>
      <c r="P515" s="23"/>
      <c r="Q515" s="23"/>
      <c r="R515" s="23"/>
      <c r="S515" s="23"/>
      <c r="T515" s="23"/>
      <c r="U515" s="28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0"/>
      <c r="AK515" s="23"/>
      <c r="AL515" s="23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0"/>
      <c r="BC515" s="23"/>
      <c r="BD515" s="221"/>
      <c r="BE515" s="23"/>
      <c r="BF515" s="23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141.7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21"/>
      <c r="O516" s="28"/>
      <c r="P516" s="18"/>
      <c r="Q516" s="28"/>
      <c r="R516" s="28"/>
      <c r="S516" s="28"/>
      <c r="T516" s="28"/>
      <c r="U516" s="28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0"/>
      <c r="AK516" s="23"/>
      <c r="AL516" s="23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0"/>
      <c r="BC516" s="23"/>
      <c r="BD516" s="221"/>
      <c r="BE516" s="23"/>
      <c r="BF516" s="23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141.7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21"/>
      <c r="O517" s="28"/>
      <c r="P517" s="18"/>
      <c r="Q517" s="28"/>
      <c r="R517" s="28"/>
      <c r="S517" s="28"/>
      <c r="T517" s="28"/>
      <c r="U517" s="28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0"/>
      <c r="AK517" s="23"/>
      <c r="AL517" s="23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0"/>
      <c r="BC517" s="23"/>
      <c r="BD517" s="221"/>
      <c r="BE517" s="23"/>
      <c r="BF517" s="23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201.7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3"/>
      <c r="P518" s="20"/>
      <c r="Q518" s="23"/>
      <c r="R518" s="23"/>
      <c r="S518" s="23"/>
      <c r="T518" s="23"/>
      <c r="U518" s="23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221"/>
      <c r="BE518" s="23"/>
      <c r="BF518" s="23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201.7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21"/>
      <c r="O519" s="28"/>
      <c r="P519" s="18"/>
      <c r="Q519" s="28"/>
      <c r="R519" s="28"/>
      <c r="S519" s="28"/>
      <c r="T519" s="28"/>
      <c r="U519" s="28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181"/>
      <c r="BE519" s="21"/>
      <c r="BF519" s="21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201.7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23"/>
      <c r="P520" s="20"/>
      <c r="Q520" s="23"/>
      <c r="R520" s="23"/>
      <c r="S520" s="23"/>
      <c r="T520" s="23"/>
      <c r="U520" s="23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221"/>
      <c r="BE520" s="23"/>
      <c r="BF520" s="23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3"/>
      <c r="BS520" s="23"/>
      <c r="BT520" s="24"/>
      <c r="BU520" s="25"/>
    </row>
    <row r="521" spans="1:73" s="22" customFormat="1" ht="201.7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21"/>
      <c r="O521" s="28"/>
      <c r="P521" s="18"/>
      <c r="Q521" s="28"/>
      <c r="R521" s="28"/>
      <c r="S521" s="28"/>
      <c r="T521" s="28"/>
      <c r="U521" s="2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181"/>
      <c r="BE521" s="21"/>
      <c r="BF521" s="21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3"/>
      <c r="BS521" s="23"/>
      <c r="BT521" s="24"/>
      <c r="BU521" s="25"/>
    </row>
    <row r="522" spans="1:73" s="22" customFormat="1" ht="409.6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"/>
      <c r="O522" s="23"/>
      <c r="P522" s="20"/>
      <c r="Q522" s="20"/>
      <c r="R522" s="20"/>
      <c r="S522" s="20"/>
      <c r="T522" s="20"/>
      <c r="U522" s="23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181"/>
      <c r="BE522" s="21"/>
      <c r="BF522" s="21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201.7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"/>
      <c r="O523" s="23"/>
      <c r="P523" s="20"/>
      <c r="Q523" s="20"/>
      <c r="R523" s="20"/>
      <c r="S523" s="20"/>
      <c r="T523" s="20"/>
      <c r="U523" s="23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181"/>
      <c r="BE523" s="21"/>
      <c r="BF523" s="21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3" s="22" customFormat="1" ht="201.7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3"/>
      <c r="P524" s="20"/>
      <c r="Q524" s="23"/>
      <c r="R524" s="23"/>
      <c r="S524" s="23"/>
      <c r="T524" s="23"/>
      <c r="U524" s="23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0"/>
      <c r="AK524" s="23"/>
      <c r="AL524" s="23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0"/>
      <c r="BC524" s="23"/>
      <c r="BD524" s="221"/>
      <c r="BE524" s="23"/>
      <c r="BF524" s="23"/>
      <c r="BG524" s="21"/>
      <c r="BH524" s="21"/>
      <c r="BI524" s="21"/>
      <c r="BJ524" s="21"/>
      <c r="BK524" s="21"/>
      <c r="BL524" s="21"/>
      <c r="BM524" s="21"/>
      <c r="BN524" s="21"/>
      <c r="BO524" s="24"/>
      <c r="BP524" s="21"/>
      <c r="BQ524" s="21"/>
      <c r="BR524" s="23"/>
      <c r="BS524" s="23"/>
      <c r="BT524" s="24"/>
      <c r="BU524" s="25"/>
    </row>
    <row r="525" spans="1:73" s="22" customFormat="1" ht="201.7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3"/>
      <c r="P525" s="20"/>
      <c r="Q525" s="28"/>
      <c r="R525" s="28"/>
      <c r="S525" s="28"/>
      <c r="T525" s="28"/>
      <c r="U525" s="28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181"/>
      <c r="BE525" s="21"/>
      <c r="BF525" s="21"/>
      <c r="BG525" s="21"/>
      <c r="BH525" s="21"/>
      <c r="BI525" s="21"/>
      <c r="BJ525" s="21"/>
      <c r="BK525" s="21"/>
      <c r="BL525" s="21"/>
      <c r="BM525" s="21"/>
      <c r="BN525" s="21"/>
      <c r="BO525" s="24"/>
      <c r="BP525" s="21"/>
      <c r="BQ525" s="21"/>
      <c r="BR525" s="23"/>
      <c r="BS525" s="23"/>
      <c r="BT525" s="24"/>
      <c r="BU525" s="25"/>
    </row>
    <row r="526" spans="1:73" s="22" customFormat="1" ht="201.7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"/>
      <c r="O526" s="23"/>
      <c r="P526" s="20"/>
      <c r="Q526" s="20"/>
      <c r="R526" s="20"/>
      <c r="S526" s="20"/>
      <c r="T526" s="20"/>
      <c r="U526" s="23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181"/>
      <c r="BE526" s="21"/>
      <c r="BF526" s="21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3"/>
      <c r="BS526" s="23"/>
      <c r="BT526" s="24"/>
      <c r="BU526" s="25"/>
    </row>
    <row r="527" spans="1:73" s="22" customFormat="1" ht="201.7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21"/>
      <c r="O527" s="28"/>
      <c r="P527" s="18"/>
      <c r="Q527" s="28"/>
      <c r="R527" s="28"/>
      <c r="S527" s="28"/>
      <c r="T527" s="28"/>
      <c r="U527" s="28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181"/>
      <c r="BE527" s="21"/>
      <c r="BF527" s="21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3"/>
      <c r="BS527" s="23"/>
      <c r="BT527" s="24"/>
      <c r="BU527" s="25"/>
    </row>
    <row r="528" spans="1:73" s="22" customFormat="1" ht="259.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"/>
      <c r="O528" s="29"/>
      <c r="P528" s="29"/>
      <c r="Q528" s="29"/>
      <c r="R528" s="29"/>
      <c r="S528" s="29"/>
      <c r="T528" s="29"/>
      <c r="U528" s="29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221"/>
      <c r="BE528" s="29"/>
      <c r="BF528" s="29"/>
      <c r="BG528" s="21"/>
      <c r="BH528" s="21"/>
      <c r="BI528" s="21"/>
      <c r="BJ528" s="20"/>
      <c r="BK528" s="63"/>
      <c r="BL528" s="29"/>
      <c r="BM528" s="21"/>
      <c r="BN528" s="195"/>
      <c r="BO528" s="24"/>
      <c r="BP528" s="21"/>
      <c r="BQ528" s="21"/>
      <c r="BR528" s="23"/>
      <c r="BS528" s="23"/>
      <c r="BT528" s="24"/>
      <c r="BU528" s="25"/>
    </row>
    <row r="529" spans="1:73" s="22" customFormat="1" ht="244.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0"/>
      <c r="O529" s="20"/>
      <c r="P529" s="20"/>
      <c r="Q529" s="29"/>
      <c r="R529" s="29"/>
      <c r="S529" s="29"/>
      <c r="T529" s="29"/>
      <c r="U529" s="29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221"/>
      <c r="BE529" s="187"/>
      <c r="BF529" s="29"/>
      <c r="BG529" s="21"/>
      <c r="BH529" s="21"/>
      <c r="BI529" s="21"/>
      <c r="BJ529" s="20"/>
      <c r="BK529" s="63"/>
      <c r="BL529" s="29"/>
      <c r="BM529" s="21"/>
      <c r="BN529" s="195"/>
      <c r="BO529" s="24"/>
      <c r="BP529" s="21"/>
      <c r="BQ529" s="21"/>
      <c r="BR529" s="23"/>
      <c r="BS529" s="23"/>
      <c r="BT529" s="24"/>
      <c r="BU529" s="25"/>
    </row>
    <row r="530" spans="1:73" s="22" customFormat="1" ht="219.7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"/>
      <c r="O530" s="63"/>
      <c r="P530" s="63"/>
      <c r="Q530" s="63"/>
      <c r="R530" s="63"/>
      <c r="S530" s="63"/>
      <c r="T530" s="63"/>
      <c r="U530" s="63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186"/>
      <c r="BE530" s="188"/>
      <c r="BF530" s="189"/>
      <c r="BG530" s="21"/>
      <c r="BH530" s="21"/>
      <c r="BI530" s="21"/>
      <c r="BJ530" s="21"/>
      <c r="BK530" s="21"/>
      <c r="BL530" s="21"/>
      <c r="BM530" s="21"/>
      <c r="BN530" s="195"/>
      <c r="BO530" s="24"/>
      <c r="BP530" s="21"/>
      <c r="BQ530" s="21"/>
      <c r="BR530" s="23"/>
      <c r="BS530" s="23"/>
      <c r="BT530" s="24"/>
      <c r="BU530" s="25"/>
    </row>
    <row r="531" spans="1:73" s="22" customFormat="1" ht="219.7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9"/>
      <c r="P531" s="29"/>
      <c r="Q531" s="29"/>
      <c r="R531" s="29"/>
      <c r="S531" s="29"/>
      <c r="T531" s="29"/>
      <c r="U531" s="29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221"/>
      <c r="BE531" s="29"/>
      <c r="BF531" s="29"/>
      <c r="BG531" s="21"/>
      <c r="BH531" s="21"/>
      <c r="BI531" s="21"/>
      <c r="BJ531" s="21"/>
      <c r="BK531" s="21"/>
      <c r="BL531" s="21"/>
      <c r="BM531" s="21"/>
      <c r="BN531" s="195"/>
      <c r="BO531" s="24"/>
      <c r="BP531" s="21"/>
      <c r="BQ531" s="21"/>
      <c r="BR531" s="23"/>
      <c r="BS531" s="23"/>
      <c r="BT531" s="24"/>
      <c r="BU531" s="25"/>
    </row>
    <row r="532" spans="1:73" s="22" customFormat="1" ht="219.7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9"/>
      <c r="P532" s="29"/>
      <c r="Q532" s="29"/>
      <c r="R532" s="29"/>
      <c r="S532" s="29"/>
      <c r="T532" s="29"/>
      <c r="U532" s="29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186"/>
      <c r="BE532" s="188"/>
      <c r="BF532" s="189"/>
      <c r="BG532" s="21"/>
      <c r="BH532" s="21"/>
      <c r="BI532" s="21"/>
      <c r="BJ532" s="21"/>
      <c r="BK532" s="21"/>
      <c r="BL532" s="21"/>
      <c r="BM532" s="21"/>
      <c r="BN532" s="195"/>
      <c r="BO532" s="24"/>
      <c r="BP532" s="21"/>
      <c r="BQ532" s="21"/>
      <c r="BR532" s="23"/>
      <c r="BS532" s="23"/>
      <c r="BT532" s="24"/>
      <c r="BU532" s="25"/>
    </row>
    <row r="533" spans="1:73" s="22" customFormat="1" ht="409.6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"/>
      <c r="O533" s="29"/>
      <c r="P533" s="29"/>
      <c r="Q533" s="29"/>
      <c r="R533" s="29"/>
      <c r="S533" s="29"/>
      <c r="T533" s="29"/>
      <c r="U533" s="29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221"/>
      <c r="BE533" s="29"/>
      <c r="BF533" s="20"/>
      <c r="BG533" s="21"/>
      <c r="BH533" s="21"/>
      <c r="BI533" s="21"/>
      <c r="BJ533" s="21"/>
      <c r="BK533" s="21"/>
      <c r="BL533" s="21"/>
      <c r="BM533" s="21"/>
      <c r="BN533" s="195"/>
      <c r="BO533" s="24"/>
      <c r="BP533" s="21"/>
      <c r="BQ533" s="21"/>
      <c r="BR533" s="23"/>
      <c r="BS533" s="23"/>
      <c r="BT533" s="24"/>
      <c r="BU533" s="25"/>
    </row>
    <row r="534" spans="1:73" s="22" customFormat="1" ht="409.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"/>
      <c r="O534" s="29"/>
      <c r="P534" s="29"/>
      <c r="Q534" s="29"/>
      <c r="R534" s="29"/>
      <c r="S534" s="29"/>
      <c r="T534" s="29"/>
      <c r="U534" s="29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0"/>
      <c r="AI534" s="29"/>
      <c r="AJ534" s="29"/>
      <c r="AK534" s="21"/>
      <c r="AL534" s="221"/>
      <c r="AM534" s="29"/>
      <c r="AN534" s="29"/>
      <c r="AO534" s="21"/>
      <c r="AP534" s="21"/>
      <c r="AQ534" s="21"/>
      <c r="AR534" s="21"/>
      <c r="AS534" s="21"/>
      <c r="AT534" s="221"/>
      <c r="AU534" s="29"/>
      <c r="AV534" s="221"/>
      <c r="AW534" s="29"/>
      <c r="AX534" s="21"/>
      <c r="AY534" s="21"/>
      <c r="AZ534" s="21"/>
      <c r="BA534" s="21"/>
      <c r="BB534" s="21"/>
      <c r="BC534" s="21"/>
      <c r="BD534" s="221"/>
      <c r="BE534" s="29"/>
      <c r="BF534" s="29"/>
      <c r="BG534" s="21"/>
      <c r="BH534" s="21"/>
      <c r="BI534" s="21"/>
      <c r="BJ534" s="21"/>
      <c r="BK534" s="21"/>
      <c r="BL534" s="21"/>
      <c r="BM534" s="21"/>
      <c r="BN534" s="195"/>
      <c r="BO534" s="24"/>
      <c r="BP534" s="21"/>
      <c r="BQ534" s="21"/>
      <c r="BR534" s="23"/>
      <c r="BS534" s="23"/>
      <c r="BT534" s="24"/>
      <c r="BU534" s="25"/>
    </row>
    <row r="535" spans="1:73" s="22" customFormat="1" ht="137.2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0"/>
      <c r="O535" s="29"/>
      <c r="P535" s="29"/>
      <c r="Q535" s="29"/>
      <c r="R535" s="29"/>
      <c r="S535" s="29"/>
      <c r="T535" s="29"/>
      <c r="U535" s="29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186"/>
      <c r="BE535" s="188"/>
      <c r="BF535" s="189"/>
      <c r="BG535" s="21"/>
      <c r="BH535" s="21"/>
      <c r="BI535" s="21"/>
      <c r="BJ535" s="21"/>
      <c r="BK535" s="21"/>
      <c r="BL535" s="21"/>
      <c r="BM535" s="21"/>
      <c r="BN535" s="195"/>
      <c r="BO535" s="24"/>
      <c r="BP535" s="21"/>
      <c r="BQ535" s="21"/>
      <c r="BR535" s="23"/>
      <c r="BS535" s="23"/>
      <c r="BT535" s="24"/>
      <c r="BU535" s="25"/>
    </row>
    <row r="536" spans="1:73" s="22" customFormat="1" ht="137.2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29"/>
      <c r="P536" s="29"/>
      <c r="Q536" s="29"/>
      <c r="R536" s="29"/>
      <c r="S536" s="29"/>
      <c r="T536" s="29"/>
      <c r="U536" s="29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186"/>
      <c r="BE536" s="188"/>
      <c r="BF536" s="189"/>
      <c r="BG536" s="21"/>
      <c r="BH536" s="21"/>
      <c r="BI536" s="21"/>
      <c r="BJ536" s="21"/>
      <c r="BK536" s="21"/>
      <c r="BL536" s="21"/>
      <c r="BM536" s="21"/>
      <c r="BN536" s="195"/>
      <c r="BO536" s="24"/>
      <c r="BP536" s="21"/>
      <c r="BQ536" s="21"/>
      <c r="BR536" s="23"/>
      <c r="BS536" s="23"/>
      <c r="BT536" s="24"/>
      <c r="BU536" s="25"/>
    </row>
    <row r="537" spans="1:73" s="22" customFormat="1" ht="137.2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29"/>
      <c r="P537" s="29"/>
      <c r="Q537" s="29"/>
      <c r="R537" s="29"/>
      <c r="S537" s="29"/>
      <c r="T537" s="29"/>
      <c r="U537" s="29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186"/>
      <c r="BE537" s="188"/>
      <c r="BF537" s="189"/>
      <c r="BG537" s="21"/>
      <c r="BH537" s="21"/>
      <c r="BI537" s="21"/>
      <c r="BJ537" s="21"/>
      <c r="BK537" s="21"/>
      <c r="BL537" s="21"/>
      <c r="BM537" s="21"/>
      <c r="BN537" s="195"/>
      <c r="BO537" s="24"/>
      <c r="BP537" s="21"/>
      <c r="BQ537" s="21"/>
      <c r="BR537" s="23"/>
      <c r="BS537" s="23"/>
      <c r="BT537" s="24"/>
      <c r="BU537" s="25"/>
    </row>
    <row r="538" spans="1:73" s="22" customFormat="1" ht="137.2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"/>
      <c r="O538" s="29"/>
      <c r="P538" s="29"/>
      <c r="Q538" s="29"/>
      <c r="R538" s="29"/>
      <c r="S538" s="29"/>
      <c r="T538" s="29"/>
      <c r="U538" s="29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186"/>
      <c r="BE538" s="188"/>
      <c r="BF538" s="189"/>
      <c r="BG538" s="21"/>
      <c r="BH538" s="21"/>
      <c r="BI538" s="21"/>
      <c r="BJ538" s="21"/>
      <c r="BK538" s="21"/>
      <c r="BL538" s="21"/>
      <c r="BM538" s="21"/>
      <c r="BN538" s="195"/>
      <c r="BO538" s="24"/>
      <c r="BP538" s="21"/>
      <c r="BQ538" s="21"/>
      <c r="BR538" s="23"/>
      <c r="BS538" s="23"/>
      <c r="BT538" s="24"/>
      <c r="BU538" s="25"/>
    </row>
    <row r="539" spans="1:73" s="22" customFormat="1" ht="137.2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"/>
      <c r="O539" s="29"/>
      <c r="P539" s="29"/>
      <c r="Q539" s="29"/>
      <c r="R539" s="29"/>
      <c r="S539" s="29"/>
      <c r="T539" s="29"/>
      <c r="U539" s="29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186"/>
      <c r="BE539" s="188"/>
      <c r="BF539" s="189"/>
      <c r="BG539" s="21"/>
      <c r="BH539" s="21"/>
      <c r="BI539" s="21"/>
      <c r="BJ539" s="21"/>
      <c r="BK539" s="21"/>
      <c r="BL539" s="21"/>
      <c r="BM539" s="21"/>
      <c r="BN539" s="195"/>
      <c r="BO539" s="24"/>
      <c r="BP539" s="21"/>
      <c r="BQ539" s="21"/>
      <c r="BR539" s="23"/>
      <c r="BS539" s="23"/>
      <c r="BT539" s="24"/>
      <c r="BU539" s="25"/>
    </row>
    <row r="540" spans="1:73" s="22" customFormat="1" ht="291.75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0"/>
      <c r="O540" s="29"/>
      <c r="P540" s="29"/>
      <c r="Q540" s="29"/>
      <c r="R540" s="29"/>
      <c r="S540" s="29"/>
      <c r="T540" s="29"/>
      <c r="U540" s="29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0"/>
      <c r="BC540" s="21"/>
      <c r="BD540" s="221"/>
      <c r="BE540" s="29"/>
      <c r="BF540" s="20"/>
      <c r="BG540" s="23"/>
      <c r="BH540" s="21"/>
      <c r="BI540" s="21"/>
      <c r="BJ540" s="21"/>
      <c r="BK540" s="21"/>
      <c r="BL540" s="21"/>
      <c r="BM540" s="21"/>
      <c r="BN540" s="21"/>
      <c r="BO540" s="24"/>
      <c r="BP540" s="21"/>
      <c r="BQ540" s="21"/>
      <c r="BR540" s="23"/>
      <c r="BS540" s="23"/>
      <c r="BT540" s="24"/>
      <c r="BU540" s="25"/>
    </row>
    <row r="541" spans="1:73" s="22" customFormat="1" ht="291.75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0"/>
      <c r="O541" s="29"/>
      <c r="P541" s="29"/>
      <c r="Q541" s="29"/>
      <c r="R541" s="29"/>
      <c r="S541" s="29"/>
      <c r="T541" s="29"/>
      <c r="U541" s="29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0"/>
      <c r="BC541" s="21"/>
      <c r="BD541" s="221"/>
      <c r="BE541" s="182"/>
      <c r="BF541" s="20"/>
      <c r="BG541" s="23"/>
      <c r="BH541" s="21"/>
      <c r="BI541" s="21"/>
      <c r="BJ541" s="21"/>
      <c r="BK541" s="21"/>
      <c r="BL541" s="21"/>
      <c r="BM541" s="21"/>
      <c r="BN541" s="21"/>
      <c r="BO541" s="24"/>
      <c r="BP541" s="21"/>
      <c r="BQ541" s="21"/>
      <c r="BR541" s="23"/>
      <c r="BS541" s="23"/>
      <c r="BT541" s="24"/>
      <c r="BU541" s="25"/>
    </row>
    <row r="542" spans="1:73" s="22" customFormat="1" ht="197.2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"/>
      <c r="O542" s="23"/>
      <c r="P542" s="23"/>
      <c r="Q542" s="23"/>
      <c r="R542" s="23"/>
      <c r="S542" s="23"/>
      <c r="T542" s="23"/>
      <c r="U542" s="20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221"/>
      <c r="BE542" s="20"/>
      <c r="BF542" s="20"/>
      <c r="BG542" s="21"/>
      <c r="BH542" s="21"/>
      <c r="BI542" s="21"/>
      <c r="BJ542" s="21"/>
      <c r="BK542" s="21"/>
      <c r="BL542" s="21"/>
      <c r="BM542" s="21"/>
      <c r="BN542" s="195"/>
      <c r="BO542" s="24"/>
      <c r="BP542" s="21"/>
      <c r="BQ542" s="21"/>
      <c r="BR542" s="23"/>
      <c r="BS542" s="23"/>
      <c r="BT542" s="24"/>
      <c r="BU542" s="25"/>
    </row>
    <row r="543" spans="1:73" s="22" customFormat="1" ht="197.2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20"/>
      <c r="O543" s="23"/>
      <c r="P543" s="23"/>
      <c r="Q543" s="23"/>
      <c r="R543" s="23"/>
      <c r="S543" s="23"/>
      <c r="T543" s="23"/>
      <c r="U543" s="20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184"/>
      <c r="BE543" s="189"/>
      <c r="BF543" s="189"/>
      <c r="BG543" s="21"/>
      <c r="BH543" s="21"/>
      <c r="BI543" s="21"/>
      <c r="BJ543" s="21"/>
      <c r="BK543" s="21"/>
      <c r="BL543" s="21"/>
      <c r="BM543" s="21"/>
      <c r="BN543" s="195"/>
      <c r="BO543" s="24"/>
      <c r="BP543" s="21"/>
      <c r="BQ543" s="21"/>
      <c r="BR543" s="23"/>
      <c r="BS543" s="23"/>
      <c r="BT543" s="24"/>
      <c r="BU543" s="25"/>
    </row>
    <row r="544" spans="1:73" s="22" customFormat="1" ht="279.75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"/>
      <c r="O544" s="190"/>
      <c r="P544" s="190"/>
      <c r="Q544" s="190"/>
      <c r="R544" s="190"/>
      <c r="S544" s="190"/>
      <c r="T544" s="190"/>
      <c r="U544" s="190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221"/>
      <c r="BE544" s="63"/>
      <c r="BF544" s="63"/>
      <c r="BG544" s="21"/>
      <c r="BH544" s="21"/>
      <c r="BI544" s="21"/>
      <c r="BJ544" s="21"/>
      <c r="BK544" s="21"/>
      <c r="BL544" s="21"/>
      <c r="BM544" s="21"/>
      <c r="BN544" s="21"/>
      <c r="BO544" s="24"/>
      <c r="BP544" s="21"/>
      <c r="BQ544" s="21"/>
      <c r="BR544" s="23"/>
      <c r="BS544" s="23"/>
      <c r="BT544" s="24"/>
      <c r="BU544" s="25"/>
    </row>
    <row r="545" spans="1:75" s="22" customFormat="1" ht="171.7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0"/>
      <c r="O545" s="23"/>
      <c r="P545" s="23"/>
      <c r="Q545" s="23"/>
      <c r="R545" s="23"/>
      <c r="S545" s="23"/>
      <c r="T545" s="23"/>
      <c r="U545" s="23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221"/>
      <c r="BE545" s="23"/>
      <c r="BF545" s="23"/>
      <c r="BG545" s="21"/>
      <c r="BH545" s="21"/>
      <c r="BI545" s="21"/>
      <c r="BJ545" s="21"/>
      <c r="BK545" s="21"/>
      <c r="BL545" s="21"/>
      <c r="BM545" s="21"/>
      <c r="BN545" s="21"/>
      <c r="BO545" s="24"/>
      <c r="BP545" s="21"/>
      <c r="BQ545" s="21"/>
      <c r="BR545" s="23"/>
      <c r="BS545" s="23"/>
      <c r="BT545" s="24"/>
      <c r="BU545" s="25"/>
    </row>
    <row r="546" spans="1:75" s="22" customFormat="1" ht="129.7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20"/>
      <c r="M546" s="20"/>
      <c r="N546" s="20"/>
      <c r="O546" s="23"/>
      <c r="P546" s="23"/>
      <c r="Q546" s="23"/>
      <c r="R546" s="23"/>
      <c r="S546" s="23"/>
      <c r="T546" s="23"/>
      <c r="U546" s="23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191"/>
      <c r="BE546" s="29"/>
      <c r="BF546" s="29"/>
      <c r="BG546" s="21"/>
      <c r="BH546" s="21"/>
      <c r="BI546" s="21"/>
      <c r="BJ546" s="21"/>
      <c r="BK546" s="21"/>
      <c r="BL546" s="21"/>
      <c r="BM546" s="21"/>
      <c r="BN546" s="195"/>
      <c r="BO546" s="24"/>
      <c r="BP546" s="21"/>
      <c r="BQ546" s="21"/>
      <c r="BR546" s="23"/>
      <c r="BS546" s="23"/>
      <c r="BT546" s="24"/>
      <c r="BU546" s="25"/>
    </row>
    <row r="547" spans="1:75" s="22" customFormat="1" ht="187.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20"/>
      <c r="M547" s="20"/>
      <c r="N547" s="29"/>
      <c r="O547" s="29"/>
      <c r="P547" s="29"/>
      <c r="Q547" s="29"/>
      <c r="R547" s="29"/>
      <c r="S547" s="29"/>
      <c r="T547" s="29"/>
      <c r="U547" s="29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221"/>
      <c r="BE547" s="23"/>
      <c r="BF547" s="23"/>
      <c r="BG547" s="21"/>
      <c r="BH547" s="21"/>
      <c r="BI547" s="21"/>
      <c r="BJ547" s="21"/>
      <c r="BK547" s="21"/>
      <c r="BL547" s="21"/>
      <c r="BM547" s="23"/>
      <c r="BN547" s="21"/>
      <c r="BO547" s="24"/>
      <c r="BP547" s="21"/>
      <c r="BQ547" s="21"/>
      <c r="BR547" s="21"/>
      <c r="BS547" s="21"/>
      <c r="BT547" s="23"/>
      <c r="BU547" s="24"/>
      <c r="BV547" s="25"/>
      <c r="BW547" s="30"/>
    </row>
    <row r="548" spans="1:75" s="22" customFormat="1" ht="187.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20"/>
      <c r="M548" s="20"/>
      <c r="N548" s="221"/>
      <c r="O548" s="28"/>
      <c r="P548" s="18"/>
      <c r="Q548" s="28"/>
      <c r="R548" s="28"/>
      <c r="S548" s="28"/>
      <c r="T548" s="28"/>
      <c r="U548" s="28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21"/>
      <c r="BE548" s="21"/>
      <c r="BF548" s="21"/>
      <c r="BG548" s="21"/>
      <c r="BH548" s="21"/>
      <c r="BI548" s="21"/>
      <c r="BJ548" s="21"/>
      <c r="BK548" s="21"/>
      <c r="BL548" s="21"/>
      <c r="BM548" s="23"/>
      <c r="BN548" s="21"/>
      <c r="BO548" s="24"/>
      <c r="BP548" s="25"/>
      <c r="BQ548" s="21"/>
      <c r="BR548" s="21"/>
      <c r="BS548" s="21"/>
      <c r="BT548" s="23"/>
      <c r="BU548" s="24"/>
      <c r="BV548" s="25"/>
      <c r="BW548" s="30"/>
    </row>
    <row r="549" spans="1:75" s="22" customFormat="1" ht="409.6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20"/>
      <c r="M549" s="20"/>
      <c r="N549" s="20"/>
      <c r="O549" s="23"/>
      <c r="P549" s="23"/>
      <c r="Q549" s="23"/>
      <c r="R549" s="23"/>
      <c r="S549" s="23"/>
      <c r="T549" s="23"/>
      <c r="U549" s="23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3"/>
      <c r="AV549" s="21"/>
      <c r="AW549" s="23"/>
      <c r="AX549" s="21"/>
      <c r="AY549" s="21"/>
      <c r="AZ549" s="21"/>
      <c r="BA549" s="21"/>
      <c r="BB549" s="21"/>
      <c r="BC549" s="21"/>
      <c r="BD549" s="21"/>
      <c r="BE549" s="21"/>
      <c r="BF549" s="21"/>
      <c r="BG549" s="21"/>
      <c r="BH549" s="21"/>
      <c r="BI549" s="21"/>
      <c r="BJ549" s="21"/>
      <c r="BK549" s="21"/>
      <c r="BL549" s="21"/>
      <c r="BM549" s="23"/>
      <c r="BN549" s="21"/>
      <c r="BO549" s="24"/>
      <c r="BP549" s="25"/>
      <c r="BQ549" s="21"/>
      <c r="BR549" s="21"/>
      <c r="BS549" s="21"/>
      <c r="BT549" s="23"/>
      <c r="BU549" s="24"/>
      <c r="BV549" s="25"/>
      <c r="BW549" s="30"/>
    </row>
    <row r="550" spans="1:75" s="22" customFormat="1" ht="409.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20"/>
      <c r="M550" s="20"/>
      <c r="N550" s="20"/>
      <c r="O550" s="23"/>
      <c r="P550" s="23"/>
      <c r="Q550" s="23"/>
      <c r="R550" s="23"/>
      <c r="S550" s="23"/>
      <c r="T550" s="23"/>
      <c r="U550" s="23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221"/>
      <c r="BE550" s="23"/>
      <c r="BF550" s="23"/>
      <c r="BG550" s="21"/>
      <c r="BH550" s="21"/>
      <c r="BI550" s="21"/>
      <c r="BJ550" s="21"/>
      <c r="BK550" s="21"/>
      <c r="BL550" s="21"/>
      <c r="BM550" s="23"/>
      <c r="BN550" s="21"/>
      <c r="BO550" s="24"/>
      <c r="BP550" s="25"/>
      <c r="BQ550" s="21"/>
      <c r="BR550" s="21"/>
      <c r="BS550" s="21"/>
      <c r="BT550" s="23"/>
      <c r="BU550" s="24"/>
      <c r="BV550" s="25"/>
      <c r="BW550" s="30"/>
    </row>
    <row r="551" spans="1:75" s="22" customFormat="1" ht="194.2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20"/>
      <c r="M551" s="20"/>
      <c r="N551" s="221"/>
      <c r="O551" s="28"/>
      <c r="P551" s="18"/>
      <c r="Q551" s="28"/>
      <c r="R551" s="28"/>
      <c r="S551" s="28"/>
      <c r="T551" s="28"/>
      <c r="U551" s="28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1"/>
      <c r="BE551" s="21"/>
      <c r="BF551" s="21"/>
      <c r="BG551" s="21"/>
      <c r="BH551" s="21"/>
      <c r="BI551" s="21"/>
      <c r="BJ551" s="21"/>
      <c r="BK551" s="21"/>
      <c r="BL551" s="21"/>
      <c r="BM551" s="23"/>
      <c r="BN551" s="21"/>
      <c r="BO551" s="24"/>
      <c r="BP551" s="25"/>
      <c r="BQ551" s="36"/>
      <c r="BR551" s="36"/>
      <c r="BS551" s="36"/>
      <c r="BT551" s="40"/>
      <c r="BU551" s="26"/>
      <c r="BV551" s="36"/>
      <c r="BW551" s="30"/>
    </row>
    <row r="552" spans="1:75" s="22" customFormat="1" ht="219.7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21"/>
      <c r="BE552" s="21"/>
      <c r="BF552" s="21"/>
      <c r="BG552" s="21"/>
      <c r="BH552" s="21"/>
      <c r="BI552" s="21"/>
      <c r="BJ552" s="21"/>
      <c r="BK552" s="21"/>
      <c r="BL552" s="21"/>
      <c r="BM552" s="21"/>
      <c r="BN552" s="21"/>
      <c r="BO552" s="24"/>
      <c r="BP552" s="25"/>
      <c r="BQ552" s="36"/>
      <c r="BR552" s="36"/>
      <c r="BS552" s="36"/>
      <c r="BT552" s="40"/>
      <c r="BU552" s="26"/>
      <c r="BV552" s="36"/>
      <c r="BW552" s="30"/>
    </row>
    <row r="553" spans="1:75" s="22" customFormat="1" ht="198.75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18"/>
      <c r="M553" s="20"/>
      <c r="N553" s="21"/>
      <c r="O553" s="182"/>
      <c r="P553" s="182"/>
      <c r="Q553" s="182"/>
      <c r="R553" s="182"/>
      <c r="S553" s="182"/>
      <c r="T553" s="182"/>
      <c r="U553" s="182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1"/>
      <c r="BE553" s="21"/>
      <c r="BF553" s="21"/>
      <c r="BG553" s="21"/>
      <c r="BH553" s="21"/>
      <c r="BI553" s="21"/>
      <c r="BJ553" s="21"/>
      <c r="BK553" s="21"/>
      <c r="BL553" s="21"/>
      <c r="BM553" s="23"/>
      <c r="BN553" s="21"/>
      <c r="BO553" s="24"/>
      <c r="BP553" s="25"/>
      <c r="BQ553" s="21"/>
      <c r="BR553" s="21"/>
      <c r="BS553" s="21"/>
      <c r="BT553" s="23"/>
      <c r="BU553" s="24"/>
      <c r="BV553" s="25"/>
      <c r="BW553" s="30"/>
    </row>
    <row r="554" spans="1:75" s="22" customFormat="1" ht="198.75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18"/>
      <c r="M554" s="20"/>
      <c r="N554" s="21"/>
      <c r="O554" s="23"/>
      <c r="P554" s="23"/>
      <c r="Q554" s="23"/>
      <c r="R554" s="23"/>
      <c r="S554" s="23"/>
      <c r="T554" s="23"/>
      <c r="U554" s="23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1"/>
      <c r="BE554" s="21"/>
      <c r="BF554" s="21"/>
      <c r="BG554" s="21"/>
      <c r="BH554" s="21"/>
      <c r="BI554" s="21"/>
      <c r="BJ554" s="21"/>
      <c r="BK554" s="21"/>
      <c r="BL554" s="21"/>
      <c r="BM554" s="23"/>
      <c r="BN554" s="21"/>
      <c r="BO554" s="24"/>
      <c r="BP554" s="25"/>
      <c r="BQ554" s="21"/>
      <c r="BR554" s="21"/>
      <c r="BS554" s="21"/>
      <c r="BT554" s="23"/>
      <c r="BU554" s="24"/>
      <c r="BV554" s="25"/>
      <c r="BW554" s="30"/>
    </row>
    <row r="555" spans="1:75" s="22" customFormat="1" ht="198.75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18"/>
      <c r="M555" s="20"/>
      <c r="N555" s="21"/>
      <c r="O555" s="28"/>
      <c r="P555" s="18"/>
      <c r="Q555" s="28"/>
      <c r="R555" s="28"/>
      <c r="S555" s="28"/>
      <c r="T555" s="28"/>
      <c r="U555" s="28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21"/>
      <c r="BE555" s="21"/>
      <c r="BF555" s="21"/>
      <c r="BG555" s="21"/>
      <c r="BH555" s="21"/>
      <c r="BI555" s="21"/>
      <c r="BJ555" s="21"/>
      <c r="BK555" s="21"/>
      <c r="BL555" s="21"/>
      <c r="BM555" s="23"/>
      <c r="BN555" s="21"/>
      <c r="BO555" s="24"/>
      <c r="BP555" s="25"/>
      <c r="BQ555" s="21"/>
      <c r="BR555" s="21"/>
      <c r="BS555" s="21"/>
      <c r="BT555" s="23"/>
      <c r="BU555" s="24"/>
      <c r="BV555" s="25"/>
      <c r="BW555" s="30"/>
    </row>
    <row r="556" spans="1:75" s="22" customFormat="1" ht="146.25" customHeight="1" x14ac:dyDescent="0.25">
      <c r="A556" s="17"/>
      <c r="B556" s="18"/>
      <c r="C556" s="18"/>
      <c r="D556" s="19"/>
      <c r="E556" s="19"/>
      <c r="F556" s="20"/>
      <c r="G556" s="18"/>
      <c r="H556" s="18"/>
      <c r="I556" s="18"/>
      <c r="J556" s="18"/>
      <c r="K556" s="18"/>
      <c r="L556" s="18"/>
      <c r="M556" s="20"/>
      <c r="N556" s="21"/>
      <c r="O556" s="28"/>
      <c r="P556" s="18"/>
      <c r="Q556" s="28"/>
      <c r="R556" s="28"/>
      <c r="S556" s="28"/>
      <c r="T556" s="28"/>
      <c r="U556" s="28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21"/>
      <c r="BE556" s="21"/>
      <c r="BF556" s="21"/>
      <c r="BG556" s="21"/>
      <c r="BH556" s="21"/>
      <c r="BI556" s="21"/>
      <c r="BJ556" s="21"/>
      <c r="BK556" s="21"/>
      <c r="BL556" s="21"/>
      <c r="BM556" s="23"/>
      <c r="BN556" s="21"/>
      <c r="BO556" s="24"/>
      <c r="BP556" s="25"/>
      <c r="BQ556" s="21"/>
      <c r="BR556" s="21"/>
      <c r="BS556" s="21"/>
      <c r="BT556" s="23"/>
      <c r="BU556" s="24"/>
      <c r="BV556" s="25"/>
      <c r="BW556" s="30"/>
    </row>
    <row r="557" spans="1:75" s="22" customFormat="1" ht="227.25" customHeight="1" x14ac:dyDescent="0.25">
      <c r="A557" s="17"/>
      <c r="B557" s="18"/>
      <c r="C557" s="18"/>
      <c r="D557" s="19"/>
      <c r="E557" s="19"/>
      <c r="F557" s="20"/>
      <c r="G557" s="18"/>
      <c r="H557" s="18"/>
      <c r="I557" s="18"/>
      <c r="J557" s="18"/>
      <c r="K557" s="18"/>
      <c r="L557" s="18"/>
      <c r="M557" s="20"/>
      <c r="N557" s="21"/>
      <c r="O557" s="28"/>
      <c r="P557" s="18"/>
      <c r="Q557" s="28"/>
      <c r="R557" s="28"/>
      <c r="S557" s="28"/>
      <c r="T557" s="28"/>
      <c r="U557" s="28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21"/>
      <c r="BE557" s="21"/>
      <c r="BF557" s="21"/>
      <c r="BG557" s="21"/>
      <c r="BH557" s="21"/>
      <c r="BI557" s="21"/>
      <c r="BJ557" s="21"/>
      <c r="BK557" s="21"/>
      <c r="BL557" s="21"/>
      <c r="BM557" s="23"/>
      <c r="BN557" s="21"/>
      <c r="BO557" s="24"/>
      <c r="BP557" s="25"/>
      <c r="BQ557" s="21"/>
      <c r="BR557" s="21"/>
      <c r="BS557" s="21"/>
      <c r="BT557" s="23"/>
      <c r="BU557" s="24"/>
      <c r="BV557" s="25"/>
      <c r="BW557" s="30"/>
    </row>
    <row r="558" spans="1:75" s="22" customFormat="1" ht="154.5" customHeight="1" x14ac:dyDescent="0.25">
      <c r="A558" s="17"/>
      <c r="B558" s="18"/>
      <c r="C558" s="18"/>
      <c r="D558" s="19"/>
      <c r="E558" s="19"/>
      <c r="F558" s="20"/>
      <c r="G558" s="18"/>
      <c r="H558" s="18"/>
      <c r="I558" s="18"/>
      <c r="J558" s="18"/>
      <c r="K558" s="18"/>
      <c r="L558" s="18"/>
      <c r="M558" s="20"/>
      <c r="N558" s="21"/>
      <c r="O558" s="28"/>
      <c r="P558" s="28"/>
      <c r="Q558" s="28"/>
      <c r="R558" s="28"/>
      <c r="S558" s="28"/>
      <c r="T558" s="28"/>
      <c r="U558" s="28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21"/>
      <c r="BE558" s="21"/>
      <c r="BF558" s="21"/>
      <c r="BG558" s="21"/>
      <c r="BH558" s="21"/>
      <c r="BI558" s="21"/>
      <c r="BJ558" s="21"/>
      <c r="BK558" s="21"/>
      <c r="BL558" s="21"/>
      <c r="BM558" s="23"/>
      <c r="BN558" s="21"/>
      <c r="BO558" s="24"/>
      <c r="BP558" s="25"/>
      <c r="BQ558" s="21"/>
      <c r="BR558" s="21"/>
      <c r="BS558" s="21"/>
      <c r="BT558" s="23"/>
      <c r="BU558" s="24"/>
      <c r="BV558" s="25"/>
      <c r="BW558" s="30"/>
    </row>
    <row r="559" spans="1:75" s="22" customFormat="1" ht="154.5" customHeight="1" x14ac:dyDescent="0.25">
      <c r="A559" s="17"/>
      <c r="B559" s="18"/>
      <c r="C559" s="18"/>
      <c r="D559" s="19"/>
      <c r="E559" s="19"/>
      <c r="F559" s="20"/>
      <c r="G559" s="18"/>
      <c r="H559" s="18"/>
      <c r="I559" s="18"/>
      <c r="J559" s="18"/>
      <c r="K559" s="18"/>
      <c r="L559" s="18"/>
      <c r="M559" s="20"/>
      <c r="N559" s="21"/>
      <c r="O559" s="28"/>
      <c r="P559" s="18"/>
      <c r="Q559" s="28"/>
      <c r="R559" s="28"/>
      <c r="S559" s="28"/>
      <c r="T559" s="28"/>
      <c r="U559" s="28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21"/>
      <c r="BE559" s="21"/>
      <c r="BF559" s="21"/>
      <c r="BG559" s="21"/>
      <c r="BH559" s="21"/>
      <c r="BI559" s="21"/>
      <c r="BJ559" s="21"/>
      <c r="BK559" s="21"/>
      <c r="BL559" s="21"/>
      <c r="BM559" s="23"/>
      <c r="BN559" s="21"/>
      <c r="BO559" s="24"/>
      <c r="BP559" s="25"/>
      <c r="BQ559" s="36"/>
      <c r="BR559" s="36"/>
      <c r="BS559" s="36"/>
      <c r="BT559" s="40"/>
      <c r="BU559" s="26"/>
      <c r="BV559" s="36"/>
      <c r="BW559" s="30"/>
    </row>
    <row r="560" spans="1:75" s="22" customFormat="1" ht="182.25" customHeight="1" x14ac:dyDescent="0.25">
      <c r="A560" s="17"/>
      <c r="B560" s="18"/>
      <c r="C560" s="18"/>
      <c r="D560" s="19"/>
      <c r="E560" s="19"/>
      <c r="F560" s="20"/>
      <c r="G560" s="18"/>
      <c r="H560" s="18"/>
      <c r="I560" s="18"/>
      <c r="J560" s="18"/>
      <c r="K560" s="18"/>
      <c r="L560" s="18"/>
      <c r="M560" s="20"/>
      <c r="N560" s="21"/>
      <c r="O560" s="23"/>
      <c r="P560" s="23"/>
      <c r="Q560" s="23"/>
      <c r="R560" s="23"/>
      <c r="S560" s="23"/>
      <c r="T560" s="23"/>
      <c r="U560" s="23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21"/>
      <c r="BE560" s="21"/>
      <c r="BF560" s="21"/>
      <c r="BG560" s="21"/>
      <c r="BH560" s="21"/>
      <c r="BI560" s="21"/>
      <c r="BJ560" s="21"/>
      <c r="BK560" s="21"/>
      <c r="BL560" s="23"/>
      <c r="BM560" s="21"/>
      <c r="BN560" s="21"/>
      <c r="BO560" s="24"/>
      <c r="BP560" s="25"/>
      <c r="BQ560" s="36"/>
      <c r="BR560" s="36"/>
      <c r="BS560" s="36"/>
      <c r="BT560" s="40"/>
      <c r="BU560" s="26"/>
      <c r="BV560" s="36"/>
      <c r="BW560" s="30"/>
    </row>
    <row r="561" spans="1:75" s="22" customFormat="1" ht="182.25" customHeight="1" x14ac:dyDescent="0.25">
      <c r="A561" s="17"/>
      <c r="B561" s="18"/>
      <c r="C561" s="18"/>
      <c r="D561" s="19"/>
      <c r="E561" s="19"/>
      <c r="F561" s="20"/>
      <c r="G561" s="18"/>
      <c r="H561" s="18"/>
      <c r="I561" s="18"/>
      <c r="J561" s="18"/>
      <c r="K561" s="18"/>
      <c r="L561" s="18"/>
      <c r="M561" s="20"/>
      <c r="N561" s="21"/>
      <c r="O561" s="23"/>
      <c r="P561" s="23"/>
      <c r="Q561" s="23"/>
      <c r="R561" s="23"/>
      <c r="S561" s="23"/>
      <c r="T561" s="23"/>
      <c r="U561" s="28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1"/>
      <c r="BE561" s="21"/>
      <c r="BF561" s="21"/>
      <c r="BG561" s="21"/>
      <c r="BH561" s="21"/>
      <c r="BI561" s="21"/>
      <c r="BJ561" s="21"/>
      <c r="BK561" s="21"/>
      <c r="BL561" s="21"/>
      <c r="BM561" s="21"/>
      <c r="BN561" s="21"/>
      <c r="BO561" s="24"/>
      <c r="BP561" s="25"/>
      <c r="BQ561" s="36"/>
      <c r="BR561" s="36"/>
      <c r="BS561" s="36"/>
      <c r="BT561" s="40"/>
      <c r="BU561" s="26"/>
      <c r="BV561" s="36"/>
      <c r="BW561" s="30"/>
    </row>
    <row r="562" spans="1:75" s="22" customFormat="1" ht="312" customHeight="1" x14ac:dyDescent="0.25">
      <c r="A562" s="17"/>
      <c r="B562" s="18"/>
      <c r="C562" s="18"/>
      <c r="D562" s="19"/>
      <c r="E562" s="19"/>
      <c r="F562" s="20"/>
      <c r="G562" s="18"/>
      <c r="H562" s="18"/>
      <c r="I562" s="18"/>
      <c r="J562" s="18"/>
      <c r="K562" s="18"/>
      <c r="L562" s="18"/>
      <c r="M562" s="20"/>
      <c r="N562" s="21"/>
      <c r="O562" s="28"/>
      <c r="P562" s="28"/>
      <c r="Q562" s="28"/>
      <c r="R562" s="28"/>
      <c r="S562" s="28"/>
      <c r="T562" s="28"/>
      <c r="U562" s="28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181"/>
      <c r="BE562" s="21"/>
      <c r="BF562" s="21"/>
      <c r="BG562" s="23"/>
      <c r="BH562" s="21"/>
      <c r="BI562" s="21"/>
      <c r="BJ562" s="21"/>
      <c r="BK562" s="21"/>
      <c r="BL562" s="23"/>
      <c r="BM562" s="21"/>
      <c r="BN562" s="21"/>
      <c r="BO562" s="24"/>
      <c r="BP562" s="25"/>
      <c r="BQ562" s="26"/>
    </row>
    <row r="563" spans="1:75" s="22" customFormat="1" ht="174.75" customHeight="1" x14ac:dyDescent="0.25">
      <c r="A563" s="17"/>
      <c r="B563" s="18"/>
      <c r="C563" s="18"/>
      <c r="D563" s="19"/>
      <c r="E563" s="19"/>
      <c r="F563" s="20"/>
      <c r="G563" s="18"/>
      <c r="H563" s="18"/>
      <c r="I563" s="18"/>
      <c r="J563" s="18"/>
      <c r="K563" s="18"/>
      <c r="L563" s="18"/>
      <c r="M563" s="20"/>
      <c r="N563" s="21"/>
      <c r="O563" s="28"/>
      <c r="P563" s="18"/>
      <c r="Q563" s="28"/>
      <c r="R563" s="28"/>
      <c r="S563" s="28"/>
      <c r="T563" s="28"/>
      <c r="U563" s="28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21"/>
      <c r="BE563" s="21"/>
      <c r="BF563" s="21"/>
      <c r="BG563" s="23"/>
      <c r="BH563" s="21"/>
      <c r="BI563" s="21"/>
      <c r="BJ563" s="21"/>
      <c r="BK563" s="21"/>
      <c r="BL563" s="23"/>
      <c r="BM563" s="21"/>
      <c r="BN563" s="21"/>
      <c r="BO563" s="24"/>
      <c r="BP563" s="25"/>
      <c r="BQ563" s="26"/>
    </row>
    <row r="564" spans="1:75" s="22" customFormat="1" ht="167.25" customHeight="1" x14ac:dyDescent="0.25">
      <c r="A564" s="17"/>
      <c r="B564" s="18"/>
      <c r="C564" s="18"/>
      <c r="D564" s="19"/>
      <c r="E564" s="19"/>
      <c r="F564" s="20"/>
      <c r="G564" s="18"/>
      <c r="H564" s="18"/>
      <c r="I564" s="18"/>
      <c r="J564" s="18"/>
      <c r="K564" s="18"/>
      <c r="L564" s="18"/>
      <c r="M564" s="20"/>
      <c r="N564" s="21"/>
      <c r="O564" s="23"/>
      <c r="P564" s="23"/>
      <c r="Q564" s="23"/>
      <c r="R564" s="23"/>
      <c r="S564" s="23"/>
      <c r="T564" s="23"/>
      <c r="U564" s="23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181"/>
      <c r="BE564" s="21"/>
      <c r="BF564" s="21"/>
      <c r="BG564" s="23"/>
      <c r="BH564" s="21"/>
      <c r="BI564" s="21"/>
      <c r="BJ564" s="21"/>
      <c r="BK564" s="21"/>
      <c r="BL564" s="23"/>
      <c r="BM564" s="21"/>
      <c r="BN564" s="21"/>
      <c r="BO564" s="24"/>
      <c r="BP564" s="25"/>
      <c r="BQ564" s="26"/>
    </row>
    <row r="565" spans="1:75" s="22" customFormat="1" ht="167.25" customHeight="1" x14ac:dyDescent="0.25">
      <c r="A565" s="17"/>
      <c r="B565" s="18"/>
      <c r="C565" s="18"/>
      <c r="D565" s="19"/>
      <c r="E565" s="19"/>
      <c r="F565" s="20"/>
      <c r="G565" s="18"/>
      <c r="H565" s="18"/>
      <c r="I565" s="18"/>
      <c r="J565" s="18"/>
      <c r="K565" s="18"/>
      <c r="L565" s="18"/>
      <c r="M565" s="20"/>
      <c r="N565" s="21"/>
      <c r="O565" s="23"/>
      <c r="P565" s="23"/>
      <c r="Q565" s="23"/>
      <c r="R565" s="23"/>
      <c r="S565" s="23"/>
      <c r="T565" s="23"/>
      <c r="U565" s="23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21"/>
      <c r="BE565" s="21"/>
      <c r="BF565" s="21"/>
      <c r="BG565" s="23"/>
      <c r="BH565" s="21"/>
      <c r="BI565" s="21"/>
      <c r="BJ565" s="21"/>
      <c r="BK565" s="21"/>
      <c r="BL565" s="23"/>
      <c r="BM565" s="21"/>
      <c r="BN565" s="21"/>
      <c r="BO565" s="24"/>
      <c r="BP565" s="25"/>
      <c r="BQ565" s="26"/>
    </row>
    <row r="566" spans="1:75" s="22" customFormat="1" ht="167.25" customHeight="1" x14ac:dyDescent="0.25">
      <c r="A566" s="17"/>
      <c r="B566" s="18"/>
      <c r="C566" s="18"/>
      <c r="D566" s="19"/>
      <c r="E566" s="19"/>
      <c r="F566" s="20"/>
      <c r="G566" s="18"/>
      <c r="H566" s="18"/>
      <c r="I566" s="18"/>
      <c r="J566" s="18"/>
      <c r="K566" s="18"/>
      <c r="L566" s="18"/>
      <c r="M566" s="20"/>
      <c r="N566" s="21"/>
      <c r="O566" s="23"/>
      <c r="P566" s="23"/>
      <c r="Q566" s="28"/>
      <c r="R566" s="28"/>
      <c r="S566" s="28"/>
      <c r="T566" s="28"/>
      <c r="U566" s="28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21"/>
      <c r="BE566" s="21"/>
      <c r="BF566" s="21"/>
      <c r="BG566" s="23"/>
      <c r="BH566" s="21"/>
      <c r="BI566" s="21"/>
      <c r="BJ566" s="21"/>
      <c r="BK566" s="21"/>
      <c r="BL566" s="23"/>
      <c r="BM566" s="21"/>
      <c r="BN566" s="21"/>
      <c r="BO566" s="24"/>
      <c r="BP566" s="25"/>
      <c r="BQ566" s="26"/>
    </row>
    <row r="567" spans="1:75" s="22" customFormat="1" ht="372" customHeight="1" x14ac:dyDescent="0.25">
      <c r="A567" s="17"/>
      <c r="B567" s="18"/>
      <c r="C567" s="18"/>
      <c r="D567" s="19"/>
      <c r="E567" s="19"/>
      <c r="F567" s="20"/>
      <c r="G567" s="18"/>
      <c r="H567" s="18"/>
      <c r="I567" s="18"/>
      <c r="J567" s="18"/>
      <c r="K567" s="18"/>
      <c r="L567" s="18"/>
      <c r="M567" s="20"/>
      <c r="N567" s="21"/>
      <c r="O567" s="18"/>
      <c r="P567" s="18"/>
      <c r="Q567" s="18"/>
      <c r="R567" s="18"/>
      <c r="S567" s="18"/>
      <c r="T567" s="18"/>
      <c r="U567" s="18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21"/>
      <c r="BE567" s="21"/>
      <c r="BF567" s="21"/>
      <c r="BG567" s="21"/>
      <c r="BH567" s="21"/>
      <c r="BI567" s="21"/>
      <c r="BJ567" s="21"/>
      <c r="BK567" s="21"/>
      <c r="BL567" s="21"/>
      <c r="BM567" s="21"/>
      <c r="BN567" s="21"/>
      <c r="BO567" s="24"/>
      <c r="BP567" s="21"/>
      <c r="BQ567" s="21"/>
      <c r="BR567" s="21"/>
      <c r="BS567" s="21"/>
    </row>
    <row r="568" spans="1:75" s="22" customFormat="1" ht="257.25" customHeight="1" x14ac:dyDescent="0.25">
      <c r="A568" s="17"/>
      <c r="B568" s="18"/>
      <c r="C568" s="18"/>
      <c r="D568" s="19"/>
      <c r="E568" s="19"/>
      <c r="F568" s="20"/>
      <c r="G568" s="18"/>
      <c r="H568" s="18"/>
      <c r="I568" s="18"/>
      <c r="J568" s="18"/>
      <c r="K568" s="18"/>
      <c r="L568" s="18"/>
      <c r="M568" s="20"/>
      <c r="N568" s="21"/>
      <c r="O568" s="18"/>
      <c r="P568" s="18"/>
      <c r="Q568" s="27"/>
      <c r="R568" s="27"/>
      <c r="S568" s="27"/>
      <c r="T568" s="27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21"/>
      <c r="BE568" s="21"/>
      <c r="BF568" s="21"/>
      <c r="BG568" s="21"/>
      <c r="BH568" s="21"/>
      <c r="BI568" s="21"/>
      <c r="BJ568" s="21"/>
      <c r="BK568" s="21"/>
      <c r="BL568" s="21"/>
      <c r="BM568" s="21"/>
      <c r="BN568" s="21"/>
      <c r="BO568" s="24"/>
      <c r="BP568" s="21"/>
      <c r="BQ568" s="21"/>
      <c r="BR568" s="21"/>
      <c r="BS568" s="21"/>
    </row>
    <row r="569" spans="1:75" s="22" customFormat="1" ht="254.25" customHeight="1" x14ac:dyDescent="0.25">
      <c r="A569" s="17"/>
      <c r="B569" s="18"/>
      <c r="C569" s="18"/>
      <c r="D569" s="19"/>
      <c r="E569" s="19"/>
      <c r="F569" s="20"/>
      <c r="G569" s="18"/>
      <c r="H569" s="18"/>
      <c r="I569" s="18"/>
      <c r="J569" s="18"/>
      <c r="K569" s="18"/>
      <c r="L569" s="18"/>
      <c r="M569" s="20"/>
      <c r="N569" s="21"/>
      <c r="O569" s="18"/>
      <c r="P569" s="18"/>
      <c r="Q569" s="27"/>
      <c r="R569" s="27"/>
      <c r="S569" s="27"/>
      <c r="T569" s="27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1"/>
      <c r="BN569" s="21"/>
      <c r="BO569" s="24"/>
      <c r="BP569" s="21"/>
      <c r="BQ569" s="21"/>
      <c r="BR569" s="21"/>
      <c r="BS569" s="21"/>
    </row>
    <row r="570" spans="1:75" s="22" customFormat="1" ht="319.5" customHeight="1" x14ac:dyDescent="0.25">
      <c r="A570" s="17"/>
      <c r="B570" s="18"/>
      <c r="C570" s="18"/>
      <c r="D570" s="19"/>
      <c r="E570" s="19"/>
      <c r="F570" s="20"/>
      <c r="G570" s="18"/>
      <c r="H570" s="18"/>
      <c r="I570" s="18"/>
      <c r="J570" s="18"/>
      <c r="K570" s="18"/>
      <c r="L570" s="18"/>
      <c r="M570" s="20"/>
      <c r="N570" s="21"/>
      <c r="O570" s="23"/>
      <c r="P570" s="23"/>
      <c r="Q570" s="23"/>
      <c r="R570" s="23"/>
      <c r="S570" s="23"/>
      <c r="T570" s="23"/>
      <c r="U570" s="28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21"/>
      <c r="BE570" s="21"/>
      <c r="BF570" s="21"/>
      <c r="BG570" s="21"/>
      <c r="BH570" s="21"/>
      <c r="BI570" s="21"/>
      <c r="BJ570" s="21"/>
      <c r="BK570" s="21"/>
      <c r="BL570" s="21"/>
      <c r="BM570" s="21"/>
      <c r="BN570" s="21"/>
      <c r="BO570" s="24"/>
      <c r="BP570" s="21"/>
      <c r="BQ570" s="21"/>
      <c r="BR570" s="21"/>
      <c r="BS570" s="21"/>
    </row>
    <row r="571" spans="1:75" s="22" customFormat="1" ht="409.6" customHeight="1" x14ac:dyDescent="0.25">
      <c r="A571" s="17"/>
      <c r="B571" s="18"/>
      <c r="C571" s="18"/>
      <c r="D571" s="19"/>
      <c r="E571" s="19"/>
      <c r="F571" s="20"/>
      <c r="G571" s="18"/>
      <c r="H571" s="18"/>
      <c r="I571" s="18"/>
      <c r="J571" s="18"/>
      <c r="K571" s="18"/>
      <c r="L571" s="18"/>
      <c r="M571" s="18"/>
      <c r="N571" s="18"/>
      <c r="O571" s="28"/>
      <c r="P571" s="18"/>
      <c r="Q571" s="28"/>
      <c r="R571" s="28"/>
      <c r="S571" s="28"/>
      <c r="T571" s="28"/>
      <c r="U571" s="28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21"/>
      <c r="BE571" s="21"/>
      <c r="BF571" s="21"/>
      <c r="BG571" s="21"/>
      <c r="BH571" s="21"/>
      <c r="BI571" s="21"/>
      <c r="BJ571" s="21"/>
      <c r="BK571" s="21"/>
      <c r="BL571" s="21"/>
      <c r="BM571" s="21"/>
      <c r="BN571" s="21"/>
      <c r="BO571" s="24"/>
      <c r="BP571" s="21"/>
      <c r="BQ571" s="21"/>
      <c r="BR571" s="21"/>
      <c r="BS571" s="21"/>
    </row>
    <row r="572" spans="1:75" s="22" customFormat="1" ht="141.75" customHeight="1" x14ac:dyDescent="0.25">
      <c r="A572" s="17"/>
      <c r="B572" s="18"/>
      <c r="C572" s="18"/>
      <c r="D572" s="19"/>
      <c r="E572" s="19"/>
      <c r="F572" s="20"/>
      <c r="G572" s="18"/>
      <c r="H572" s="18"/>
      <c r="I572" s="18"/>
      <c r="J572" s="18"/>
      <c r="K572" s="18"/>
      <c r="L572" s="18"/>
      <c r="M572" s="20"/>
      <c r="N572" s="21"/>
      <c r="O572" s="23"/>
      <c r="P572" s="23"/>
      <c r="Q572" s="23"/>
      <c r="R572" s="23"/>
      <c r="S572" s="23"/>
      <c r="T572" s="23"/>
      <c r="U572" s="28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21"/>
      <c r="BE572" s="21"/>
      <c r="BF572" s="21"/>
      <c r="BG572" s="21"/>
      <c r="BH572" s="21"/>
      <c r="BI572" s="21"/>
      <c r="BJ572" s="21"/>
      <c r="BK572" s="21"/>
      <c r="BL572" s="21"/>
      <c r="BM572" s="21"/>
      <c r="BN572" s="21"/>
      <c r="BO572" s="24"/>
      <c r="BP572" s="21"/>
      <c r="BQ572" s="21"/>
      <c r="BR572" s="21"/>
      <c r="BS572" s="21"/>
    </row>
    <row r="573" spans="1:75" s="22" customFormat="1" ht="141.75" customHeight="1" x14ac:dyDescent="0.25">
      <c r="A573" s="17"/>
      <c r="B573" s="18"/>
      <c r="C573" s="18"/>
      <c r="D573" s="19"/>
      <c r="E573" s="19"/>
      <c r="F573" s="20"/>
      <c r="G573" s="18"/>
      <c r="H573" s="18"/>
      <c r="I573" s="18"/>
      <c r="J573" s="18"/>
      <c r="K573" s="18"/>
      <c r="L573" s="18"/>
      <c r="M573" s="20"/>
      <c r="N573" s="18"/>
      <c r="O573" s="23"/>
      <c r="P573" s="23"/>
      <c r="Q573" s="23"/>
      <c r="R573" s="23"/>
      <c r="S573" s="23"/>
      <c r="T573" s="23"/>
      <c r="U573" s="23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21"/>
      <c r="BD573" s="21"/>
      <c r="BE573" s="21"/>
      <c r="BF573" s="21"/>
      <c r="BG573" s="21"/>
      <c r="BH573" s="21"/>
      <c r="BI573" s="21"/>
      <c r="BJ573" s="21"/>
      <c r="BK573" s="21"/>
      <c r="BL573" s="21"/>
      <c r="BM573" s="21"/>
      <c r="BN573" s="21"/>
      <c r="BO573" s="24"/>
      <c r="BP573" s="21"/>
      <c r="BQ573" s="21"/>
      <c r="BR573" s="21"/>
      <c r="BS573" s="21"/>
    </row>
    <row r="574" spans="1:75" s="22" customFormat="1" ht="292.5" customHeight="1" x14ac:dyDescent="0.45">
      <c r="A574" s="17"/>
      <c r="B574" s="18"/>
      <c r="C574" s="176"/>
      <c r="D574" s="19"/>
      <c r="E574" s="19"/>
      <c r="F574" s="20"/>
      <c r="G574" s="18"/>
      <c r="H574" s="18"/>
      <c r="I574" s="18"/>
      <c r="J574" s="18"/>
      <c r="K574" s="18"/>
      <c r="L574" s="18"/>
      <c r="M574" s="20"/>
      <c r="N574" s="21"/>
      <c r="O574" s="27"/>
      <c r="P574" s="18"/>
      <c r="Q574" s="27"/>
      <c r="R574" s="27"/>
      <c r="S574" s="27"/>
      <c r="T574" s="27"/>
      <c r="U574" s="27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21"/>
      <c r="BD574" s="21"/>
      <c r="BE574" s="21"/>
      <c r="BF574" s="21"/>
      <c r="BG574" s="21"/>
      <c r="BH574" s="21"/>
      <c r="BI574" s="21"/>
      <c r="BJ574" s="21"/>
      <c r="BK574" s="21"/>
      <c r="BL574" s="21"/>
      <c r="BM574" s="21"/>
      <c r="BN574" s="21"/>
      <c r="BO574" s="24"/>
      <c r="BP574" s="21"/>
      <c r="BQ574" s="21"/>
      <c r="BR574" s="21"/>
      <c r="BS574" s="24"/>
      <c r="BT574" s="25"/>
      <c r="BU574" s="26"/>
    </row>
    <row r="575" spans="1:75" s="22" customFormat="1" ht="177" customHeight="1" x14ac:dyDescent="0.45">
      <c r="A575" s="17"/>
      <c r="B575" s="18"/>
      <c r="C575" s="176"/>
      <c r="D575" s="19"/>
      <c r="E575" s="19"/>
      <c r="F575" s="20"/>
      <c r="G575" s="18"/>
      <c r="H575" s="18"/>
      <c r="I575" s="18"/>
      <c r="J575" s="18"/>
      <c r="K575" s="18"/>
      <c r="L575" s="18"/>
      <c r="M575" s="20"/>
      <c r="N575" s="21"/>
      <c r="O575" s="18"/>
      <c r="P575" s="18"/>
      <c r="Q575" s="27"/>
      <c r="R575" s="27"/>
      <c r="S575" s="27"/>
      <c r="T575" s="27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1"/>
      <c r="BD575" s="21"/>
      <c r="BE575" s="21"/>
      <c r="BF575" s="21"/>
      <c r="BG575" s="21"/>
      <c r="BH575" s="21"/>
      <c r="BI575" s="21"/>
      <c r="BJ575" s="21"/>
      <c r="BK575" s="21"/>
      <c r="BL575" s="21"/>
      <c r="BM575" s="21"/>
      <c r="BN575" s="21"/>
      <c r="BO575" s="21"/>
      <c r="BP575" s="21"/>
      <c r="BQ575" s="21"/>
      <c r="BR575" s="21"/>
      <c r="BS575" s="24"/>
      <c r="BT575" s="25"/>
      <c r="BU575" s="26"/>
    </row>
  </sheetData>
  <autoFilter ref="A2:BW88"/>
  <mergeCells count="9">
    <mergeCell ref="M42:M46"/>
    <mergeCell ref="M291:M292"/>
    <mergeCell ref="A1:BT1"/>
    <mergeCell ref="J3:J8"/>
    <mergeCell ref="K3:K8"/>
    <mergeCell ref="J9:J14"/>
    <mergeCell ref="K9:K14"/>
    <mergeCell ref="A21:K21"/>
    <mergeCell ref="J15:J20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2019-02-06T12:53:17Z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Очередь_№_123_Льготники.xlsx</vt:lpwstr>
  </property>
</Properties>
</file>