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шаблон!$A$2:$BW$10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шаблон!$A$1:$BP$13</definedName>
  </definedNames>
  <calcPr calcId="145621"/>
</workbook>
</file>

<file path=xl/calcChain.xml><?xml version="1.0" encoding="utf-8"?>
<calcChain xmlns="http://schemas.openxmlformats.org/spreadsheetml/2006/main">
  <c r="O7" i="4" l="1"/>
  <c r="X8" i="4" l="1"/>
  <c r="Y8" i="4"/>
  <c r="Z8" i="4"/>
  <c r="AA8" i="4"/>
  <c r="AB8" i="4"/>
  <c r="AC8" i="4"/>
  <c r="AD8" i="4"/>
  <c r="AE8" i="4"/>
  <c r="AF8" i="4"/>
  <c r="AG8" i="4"/>
  <c r="AH8" i="4"/>
  <c r="AJ8" i="4"/>
  <c r="AK8" i="4"/>
  <c r="AL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U4" i="4" l="1"/>
  <c r="T7" i="4"/>
  <c r="R7" i="4"/>
  <c r="Q7" i="4"/>
  <c r="P3" i="4"/>
  <c r="P8" i="4" s="1"/>
  <c r="S3" i="4"/>
  <c r="S8" i="4" s="1"/>
  <c r="N7" i="4"/>
  <c r="N6" i="4"/>
  <c r="N5" i="4"/>
  <c r="O5" i="4" s="1"/>
  <c r="U6" i="4"/>
  <c r="O6" i="4" s="1"/>
  <c r="N4" i="4"/>
  <c r="W3" i="4" l="1"/>
  <c r="W8" i="4" s="1"/>
  <c r="O4" i="4"/>
  <c r="O3" i="4" s="1"/>
  <c r="O8" i="4" s="1"/>
  <c r="AM3" i="4"/>
  <c r="AM8" i="4" s="1"/>
  <c r="U7" i="4"/>
  <c r="R5" i="4"/>
  <c r="R3" i="4" s="1"/>
  <c r="R8" i="4" s="1"/>
  <c r="T5" i="4"/>
  <c r="T3" i="4" s="1"/>
  <c r="T8" i="4" s="1"/>
  <c r="Q5" i="4"/>
  <c r="Q3" i="4" s="1"/>
  <c r="Q8" i="4" s="1"/>
  <c r="AO3" i="4" l="1"/>
  <c r="AO8" i="4" s="1"/>
  <c r="U5" i="4"/>
  <c r="AI3" i="4" s="1"/>
  <c r="AI8" i="4" s="1"/>
  <c r="U3" i="4" l="1"/>
  <c r="U8" i="4" s="1"/>
  <c r="BS3" i="4" l="1"/>
  <c r="BT3" i="4" l="1"/>
  <c r="BN3" i="4" l="1"/>
  <c r="BN8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/>
  <c r="S47" i="2" s="1"/>
  <c r="S46" i="2" s="1"/>
  <c r="O41" i="2"/>
  <c r="R41" i="2"/>
  <c r="N42" i="2"/>
  <c r="N41" i="2"/>
  <c r="T39" i="2"/>
  <c r="AH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T42" i="2" s="1"/>
  <c r="P72" i="2"/>
  <c r="P70" i="2" s="1"/>
  <c r="Q72" i="2"/>
  <c r="Q70" i="2" s="1"/>
  <c r="S72" i="2"/>
  <c r="S70" i="2" s="1"/>
  <c r="N46" i="2"/>
  <c r="P48" i="2"/>
  <c r="N62" i="2"/>
  <c r="P63" i="2"/>
  <c r="P62" i="2" s="1"/>
  <c r="Q63" i="2"/>
  <c r="Q62" i="2" s="1"/>
  <c r="P47" i="2"/>
  <c r="P46" i="2" s="1"/>
  <c r="P37" i="2"/>
  <c r="T37" i="2" s="1"/>
  <c r="BJ35" i="2" s="1"/>
  <c r="Q37" i="2"/>
  <c r="T72" i="2"/>
  <c r="T70" i="2" s="1"/>
  <c r="BB70" i="2"/>
  <c r="BK70" i="2" s="1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Q22" i="2"/>
  <c r="Q21" i="2" s="1"/>
  <c r="AJ29" i="2"/>
  <c r="P22" i="2"/>
  <c r="P10" i="2"/>
  <c r="M44" i="2"/>
  <c r="N44" i="2"/>
  <c r="Q44" i="2" s="1"/>
  <c r="R43" i="2"/>
  <c r="O43" i="2"/>
  <c r="P21" i="2"/>
  <c r="N43" i="2"/>
  <c r="P44" i="2"/>
  <c r="P43" i="2" s="1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R3" i="2"/>
  <c r="O3" i="2"/>
  <c r="AZ3" i="2"/>
  <c r="Q5" i="2"/>
  <c r="Q3" i="2" s="1"/>
  <c r="M86" i="2"/>
  <c r="M85" i="2"/>
  <c r="N86" i="2"/>
  <c r="P86" i="2" s="1"/>
  <c r="P84" i="2" s="1"/>
  <c r="N85" i="2"/>
  <c r="S85" i="2" s="1"/>
  <c r="S84" i="2" s="1"/>
  <c r="R84" i="2"/>
  <c r="O84" i="2"/>
  <c r="N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T85" i="2"/>
  <c r="Q84" i="2"/>
  <c r="P20" i="2"/>
  <c r="S20" i="2"/>
  <c r="S18" i="2" s="1"/>
  <c r="P14" i="2"/>
  <c r="Q7" i="2"/>
  <c r="Q6" i="2" s="1"/>
  <c r="BB84" i="2"/>
  <c r="P18" i="2"/>
  <c r="P13" i="2"/>
  <c r="S50" i="2" l="1"/>
  <c r="S49" i="2" s="1"/>
  <c r="Q50" i="2"/>
  <c r="Q49" i="2" s="1"/>
  <c r="N49" i="2"/>
  <c r="P50" i="2"/>
  <c r="Q82" i="2"/>
  <c r="N81" i="2"/>
  <c r="P82" i="2"/>
  <c r="S82" i="2"/>
  <c r="S81" i="2" s="1"/>
  <c r="Q43" i="2"/>
  <c r="S24" i="2"/>
  <c r="S23" i="2" s="1"/>
  <c r="Q24" i="2"/>
  <c r="Q23" i="2" s="1"/>
  <c r="N23" i="2"/>
  <c r="P24" i="2"/>
  <c r="N27" i="2"/>
  <c r="Q28" i="2"/>
  <c r="Q27" i="2" s="1"/>
  <c r="S28" i="2"/>
  <c r="S27" i="2" s="1"/>
  <c r="P28" i="2"/>
  <c r="BB41" i="2"/>
  <c r="BK41" i="2" s="1"/>
  <c r="T41" i="2"/>
  <c r="P61" i="2"/>
  <c r="Q61" i="2"/>
  <c r="Q60" i="2" s="1"/>
  <c r="S61" i="2"/>
  <c r="S60" i="2" s="1"/>
  <c r="N60" i="2"/>
  <c r="N51" i="2"/>
  <c r="P52" i="2"/>
  <c r="Q52" i="2"/>
  <c r="Q51" i="2" s="1"/>
  <c r="S52" i="2"/>
  <c r="S51" i="2" s="1"/>
  <c r="Q83" i="2"/>
  <c r="P83" i="2"/>
  <c r="T83" i="2" s="1"/>
  <c r="BF81" i="2" s="1"/>
  <c r="N25" i="2"/>
  <c r="Q26" i="2"/>
  <c r="Q25" i="2" s="1"/>
  <c r="S26" i="2"/>
  <c r="S25" i="2" s="1"/>
  <c r="P26" i="2"/>
  <c r="Q30" i="2"/>
  <c r="S30" i="2"/>
  <c r="P30" i="2"/>
  <c r="N75" i="2"/>
  <c r="S76" i="2"/>
  <c r="S75" i="2" s="1"/>
  <c r="Q76" i="2"/>
  <c r="Q75" i="2" s="1"/>
  <c r="P76" i="2"/>
  <c r="T18" i="2"/>
  <c r="T20" i="2"/>
  <c r="BB18" i="2" s="1"/>
  <c r="BK18" i="2" s="1"/>
  <c r="S14" i="2"/>
  <c r="S13" i="2" s="1"/>
  <c r="N13" i="2"/>
  <c r="N19" i="2"/>
  <c r="N18" i="2" s="1"/>
  <c r="P5" i="2"/>
  <c r="P3" i="2" s="1"/>
  <c r="T79" i="2"/>
  <c r="S44" i="2"/>
  <c r="S43" i="2" s="1"/>
  <c r="T22" i="2"/>
  <c r="T10" i="2"/>
  <c r="BF8" i="2" s="1"/>
  <c r="P41" i="2"/>
  <c r="Q47" i="2"/>
  <c r="P40" i="2"/>
  <c r="T48" i="2"/>
  <c r="Q54" i="2"/>
  <c r="Q53" i="2" s="1"/>
  <c r="N53" i="2"/>
  <c r="P54" i="2"/>
  <c r="S54" i="2"/>
  <c r="S53" i="2" s="1"/>
  <c r="Q78" i="2"/>
  <c r="Q77" i="2" s="1"/>
  <c r="S78" i="2"/>
  <c r="S77" i="2" s="1"/>
  <c r="P78" i="2"/>
  <c r="N77" i="2"/>
  <c r="P17" i="2"/>
  <c r="Q17" i="2"/>
  <c r="Q16" i="2" s="1"/>
  <c r="S17" i="2"/>
  <c r="S16" i="2" s="1"/>
  <c r="N16" i="2"/>
  <c r="S3" i="2"/>
  <c r="T5" i="2"/>
  <c r="S12" i="2"/>
  <c r="N11" i="2"/>
  <c r="P12" i="2"/>
  <c r="P11" i="2" s="1"/>
  <c r="Q12" i="2"/>
  <c r="Q11" i="2" s="1"/>
  <c r="S34" i="2"/>
  <c r="N29" i="2"/>
  <c r="Q34" i="2"/>
  <c r="Q29" i="2" s="1"/>
  <c r="P34" i="2"/>
  <c r="P29" i="2" s="1"/>
  <c r="BF46" i="2"/>
  <c r="T86" i="2"/>
  <c r="S29" i="2"/>
  <c r="N3" i="2"/>
  <c r="P6" i="2"/>
  <c r="T7" i="2"/>
  <c r="Q56" i="2"/>
  <c r="P56" i="2"/>
  <c r="N55" i="2"/>
  <c r="S56" i="2"/>
  <c r="T63" i="2"/>
  <c r="S62" i="2"/>
  <c r="Q65" i="2"/>
  <c r="N64" i="2"/>
  <c r="S65" i="2"/>
  <c r="P65" i="2"/>
  <c r="S9" i="2"/>
  <c r="S8" i="2" s="1"/>
  <c r="N8" i="2"/>
  <c r="P9" i="2"/>
  <c r="Q9" i="2"/>
  <c r="Q8" i="2" s="1"/>
  <c r="S11" i="2"/>
  <c r="T12" i="2"/>
  <c r="P36" i="2"/>
  <c r="Q36" i="2"/>
  <c r="Q35" i="2" s="1"/>
  <c r="S36" i="2"/>
  <c r="S35" i="2" s="1"/>
  <c r="N35" i="2"/>
  <c r="Q59" i="2"/>
  <c r="S59" i="2"/>
  <c r="P59" i="2"/>
  <c r="S68" i="2"/>
  <c r="P68" i="2"/>
  <c r="Q68" i="2"/>
  <c r="S74" i="2"/>
  <c r="S73" i="2" s="1"/>
  <c r="Q74" i="2"/>
  <c r="Q73" i="2" s="1"/>
  <c r="P74" i="2"/>
  <c r="N73" i="2"/>
  <c r="Q46" i="2" l="1"/>
  <c r="T47" i="2"/>
  <c r="T76" i="2"/>
  <c r="P75" i="2"/>
  <c r="T30" i="2"/>
  <c r="AF29" i="2" s="1"/>
  <c r="T61" i="2"/>
  <c r="P60" i="2"/>
  <c r="P81" i="2"/>
  <c r="T82" i="2"/>
  <c r="Q81" i="2"/>
  <c r="T40" i="2"/>
  <c r="P38" i="2"/>
  <c r="BH21" i="2"/>
  <c r="BK21" i="2" s="1"/>
  <c r="T21" i="2"/>
  <c r="P25" i="2"/>
  <c r="T26" i="2"/>
  <c r="T52" i="2"/>
  <c r="P51" i="2"/>
  <c r="P27" i="2"/>
  <c r="T28" i="2"/>
  <c r="P23" i="2"/>
  <c r="T24" i="2"/>
  <c r="T44" i="2"/>
  <c r="T50" i="2"/>
  <c r="P49" i="2"/>
  <c r="T14" i="2"/>
  <c r="T3" i="2"/>
  <c r="BB3" i="2"/>
  <c r="BK3" i="2" s="1"/>
  <c r="BF84" i="2"/>
  <c r="BK84" i="2" s="1"/>
  <c r="T84" i="2"/>
  <c r="T34" i="2"/>
  <c r="T17" i="2"/>
  <c r="P16" i="2"/>
  <c r="P77" i="2"/>
  <c r="T78" i="2"/>
  <c r="T54" i="2"/>
  <c r="P53" i="2"/>
  <c r="T74" i="2"/>
  <c r="P73" i="2"/>
  <c r="T68" i="2"/>
  <c r="BB64" i="2" s="1"/>
  <c r="T59" i="2"/>
  <c r="BB55" i="2" s="1"/>
  <c r="T36" i="2"/>
  <c r="P35" i="2"/>
  <c r="BB11" i="2"/>
  <c r="BK11" i="2" s="1"/>
  <c r="T11" i="2"/>
  <c r="T65" i="2"/>
  <c r="P64" i="2"/>
  <c r="S55" i="2"/>
  <c r="P55" i="2"/>
  <c r="T56" i="2"/>
  <c r="BH6" i="2"/>
  <c r="BK6" i="2" s="1"/>
  <c r="T6" i="2"/>
  <c r="T9" i="2"/>
  <c r="P8" i="2"/>
  <c r="S64" i="2"/>
  <c r="Q64" i="2"/>
  <c r="BB62" i="2"/>
  <c r="BK62" i="2" s="1"/>
  <c r="T62" i="2"/>
  <c r="Q55" i="2"/>
  <c r="BB13" i="2" l="1"/>
  <c r="BK13" i="2" s="1"/>
  <c r="T13" i="2"/>
  <c r="BB49" i="2"/>
  <c r="BK49" i="2" s="1"/>
  <c r="T49" i="2"/>
  <c r="T23" i="2"/>
  <c r="BB23" i="2"/>
  <c r="BK23" i="2" s="1"/>
  <c r="T27" i="2"/>
  <c r="BB27" i="2"/>
  <c r="BK27" i="2" s="1"/>
  <c r="T25" i="2"/>
  <c r="BB25" i="2"/>
  <c r="BK25" i="2" s="1"/>
  <c r="T60" i="2"/>
  <c r="BB60" i="2"/>
  <c r="BK60" i="2" s="1"/>
  <c r="BB46" i="2"/>
  <c r="BK46" i="2" s="1"/>
  <c r="T46" i="2"/>
  <c r="BB43" i="2"/>
  <c r="BK43" i="2" s="1"/>
  <c r="T43" i="2"/>
  <c r="BB51" i="2"/>
  <c r="BK51" i="2" s="1"/>
  <c r="T51" i="2"/>
  <c r="BB38" i="2"/>
  <c r="BK38" i="2" s="1"/>
  <c r="T38" i="2"/>
  <c r="BB81" i="2"/>
  <c r="BK81" i="2" s="1"/>
  <c r="T81" i="2"/>
  <c r="T75" i="2"/>
  <c r="BB75" i="2"/>
  <c r="BK75" i="2" s="1"/>
  <c r="BB53" i="2"/>
  <c r="BK53" i="2" s="1"/>
  <c r="T53" i="2"/>
  <c r="BB16" i="2"/>
  <c r="BK16" i="2" s="1"/>
  <c r="T16" i="2"/>
  <c r="BB77" i="2"/>
  <c r="BK77" i="2" s="1"/>
  <c r="T77" i="2"/>
  <c r="BB29" i="2"/>
  <c r="BK29" i="2" s="1"/>
  <c r="T29" i="2"/>
  <c r="BB8" i="2"/>
  <c r="BK8" i="2" s="1"/>
  <c r="T8" i="2"/>
  <c r="BK55" i="2"/>
  <c r="AF55" i="2"/>
  <c r="T55" i="2"/>
  <c r="AF64" i="2"/>
  <c r="T64" i="2"/>
  <c r="BB35" i="2"/>
  <c r="BK35" i="2" s="1"/>
  <c r="T35" i="2"/>
  <c r="BK64" i="2"/>
  <c r="BB73" i="2"/>
  <c r="BK73" i="2" s="1"/>
  <c r="T73" i="2"/>
</calcChain>
</file>

<file path=xl/sharedStrings.xml><?xml version="1.0" encoding="utf-8"?>
<sst xmlns="http://schemas.openxmlformats.org/spreadsheetml/2006/main" count="483" uniqueCount="351">
  <si>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</si>
  <si>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</si>
  <si>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</si>
  <si>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</si>
  <si>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</si>
  <si>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</si>
  <si>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</si>
  <si>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</si>
  <si>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</si>
  <si>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</si>
  <si>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</si>
  <si>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</si>
  <si>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</si>
  <si>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</si>
  <si>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</si>
  <si>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</si>
  <si>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</si>
  <si>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</si>
  <si>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</si>
  <si>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</si>
  <si>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</si>
  <si>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</si>
  <si>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</si>
  <si>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</si>
  <si>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</si>
  <si>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</si>
  <si>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</si>
  <si>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</si>
  <si>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</si>
  <si>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</si>
  <si>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</si>
  <si>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</si>
  <si>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</si>
  <si>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</si>
  <si>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</si>
  <si>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</si>
  <si>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</si>
  <si>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</si>
  <si>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</si>
  <si>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</si>
  <si>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</si>
  <si>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</si>
  <si>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</si>
  <si>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</si>
  <si>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</si>
  <si>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</si>
  <si>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</si>
  <si>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</si>
  <si>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</si>
  <si>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</si>
  <si>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</si>
  <si>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</si>
  <si>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</si>
  <si>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</si>
  <si>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</si>
  <si>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</si>
  <si>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</si>
  <si>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</si>
  <si>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</si>
  <si>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</si>
  <si>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</si>
  <si>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</si>
  <si>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</si>
  <si>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</si>
  <si>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</si>
  <si>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</si>
  <si>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</si>
  <si>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</si>
  <si>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</si>
  <si>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</si>
  <si>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</si>
  <si>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</si>
  <si>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</si>
  <si>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</si>
  <si>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</si>
  <si>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</si>
  <si>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</si>
  <si>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</si>
  <si>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</si>
  <si>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</si>
  <si>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</si>
  <si>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</si>
  <si>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</si>
  <si>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</si>
  <si>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</si>
  <si>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</si>
  <si>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</si>
  <si>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</si>
  <si>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</si>
  <si>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</si>
  <si>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</si>
  <si>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</si>
  <si>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</si>
  <si>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</si>
  <si>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</si>
  <si>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</si>
  <si>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</si>
  <si>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</si>
  <si>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</si>
  <si>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</si>
  <si>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</si>
  <si>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</si>
  <si>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</si>
  <si>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</si>
  <si>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</si>
  <si>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</si>
  <si>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</si>
  <si>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</si>
  <si>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</si>
  <si>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</si>
  <si>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</si>
  <si>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</si>
  <si>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</si>
  <si>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</si>
  <si>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</si>
  <si>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</si>
  <si>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</si>
  <si>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</si>
  <si>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</si>
  <si>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</si>
  <si>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</si>
  <si>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</si>
  <si>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</si>
  <si>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</si>
  <si>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</si>
  <si>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</si>
  <si>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</si>
  <si>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</si>
  <si>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</si>
  <si>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</si>
  <si>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</si>
  <si>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</si>
  <si>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</si>
  <si>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</si>
  <si>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</si>
  <si>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</si>
  <si>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</si>
  <si>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</si>
  <si>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</si>
  <si>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</si>
  <si>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</si>
  <si>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</si>
  <si>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</si>
  <si>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</si>
  <si>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</si>
  <si>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</si>
  <si>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</si>
  <si>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</si>
  <si>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</si>
  <si>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</si>
  <si>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</si>
  <si>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</si>
  <si>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</si>
  <si>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</si>
  <si>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</si>
  <si>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</si>
  <si>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</si>
  <si>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</si>
  <si>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</si>
  <si>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</si>
  <si>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</si>
  <si>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</si>
  <si>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</si>
  <si>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</si>
  <si>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</si>
  <si>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</si>
  <si>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</si>
  <si>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</si>
  <si>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</si>
  <si>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</si>
  <si>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</si>
  <si>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</si>
  <si>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</si>
  <si>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</si>
  <si>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</si>
  <si>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</si>
  <si>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</si>
  <si>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</si>
  <si>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</si>
  <si>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</si>
  <si>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</si>
  <si>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</si>
  <si>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</si>
  <si>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</si>
  <si>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</si>
  <si>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</si>
  <si>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</si>
  <si>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</si>
  <si>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</si>
  <si>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</si>
  <si>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</si>
  <si>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</si>
  <si>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</si>
  <si>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</si>
  <si>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</si>
  <si>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</si>
  <si>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</si>
  <si>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</si>
  <si>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</si>
  <si>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</si>
  <si>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</si>
  <si>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</si>
  <si>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</si>
  <si>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</si>
  <si>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</si>
  <si>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</si>
  <si>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</si>
  <si>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</si>
  <si>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</si>
  <si>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</si>
  <si>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</si>
  <si>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</si>
  <si>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</si>
  <si>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</si>
  <si>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</si>
  <si>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</si>
  <si>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</si>
  <si>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</si>
  <si>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</si>
  <si>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</si>
  <si>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</si>
  <si>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</si>
  <si>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</si>
  <si>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</si>
  <si>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</si>
  <si>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</si>
  <si>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</si>
  <si>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</si>
  <si>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</si>
  <si>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</si>
  <si>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</si>
  <si>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</si>
  <si>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</si>
  <si>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</si>
  <si>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</si>
  <si>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</si>
  <si>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</si>
  <si>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</si>
  <si>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</si>
  <si>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</si>
  <si>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</si>
  <si>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</si>
  <si>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</si>
  <si>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</si>
  <si>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</si>
  <si>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</si>
  <si>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</si>
  <si>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</si>
  <si>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</si>
  <si>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</si>
  <si>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</si>
  <si>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</si>
  <si>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</si>
  <si>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</si>
  <si>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</si>
  <si>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</si>
  <si>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</si>
  <si>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</si>
  <si>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</si>
  <si>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</si>
  <si>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</si>
  <si>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</si>
  <si>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</si>
  <si>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</si>
  <si>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</si>
  <si>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</si>
  <si>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</si>
  <si>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</si>
  <si>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</si>
  <si>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</si>
  <si>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</si>
  <si>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</si>
  <si>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</si>
  <si>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</si>
  <si>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</si>
  <si>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</si>
  <si>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</si>
  <si>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</si>
  <si>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</si>
  <si>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</si>
  <si>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</si>
  <si>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</si>
  <si>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</si>
  <si>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</si>
  <si>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</si>
  <si>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</si>
  <si>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</si>
  <si>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</si>
  <si>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</si>
  <si>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</si>
  <si>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</si>
  <si>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</si>
  <si>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</si>
  <si>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</si>
  <si>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</si>
  <si>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</si>
  <si>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</si>
  <si>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</si>
  <si>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</si>
  <si>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</si>
  <si>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</si>
  <si>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</si>
  <si>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</si>
  <si>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</si>
  <si>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</si>
  <si>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</si>
  <si>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</si>
  <si>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</si>
  <si>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</si>
  <si>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</si>
  <si>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</si>
  <si>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</si>
  <si>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</si>
  <si>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</si>
  <si>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</si>
  <si>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</si>
  <si>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</si>
  <si>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</si>
  <si>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</si>
  <si>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</si>
  <si>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</si>
  <si>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</si>
  <si>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</si>
  <si>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</si>
  <si>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</si>
  <si>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</si>
  <si>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</si>
  <si>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</si>
  <si>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</si>
  <si>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</si>
  <si>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</si>
  <si>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41626344 (СЭС-3627/2018)</t>
  </si>
  <si>
    <t>Общество с ограниченной ответственностью «Мираторг-Курск»</t>
  </si>
  <si>
    <t>ФРЭС</t>
  </si>
  <si>
    <t>Курская область, Фатежский район, Молотычевский сельский совет, часть земельного участка в границах поля №№412-121, 412-122 (учётная часть 46:25:200002:4), входящие в состав земельного участка с кад.№: 46:25:2000000:5</t>
  </si>
  <si>
    <t>Установка новой линейной ячейки 10 кВ с вакуумным выключателем (1 шт.) на секции шин 10 кВ  (номер секции шин уточнить при проектировании). Тип и технические характеристики оборудования уточнить при проектировании.
10.1.	Строительство воздушной линии электропередачи 10 кВ защищенным проводом от проектируемой линейной ячейки 10 кВ протяженностью 4,5 км до границы земельного участка заявителя (марку и сечение провода, протяженность уточнить при проектировании).
10.2.	Монтаж линейного разъединителя 10 кВ на концевой опоре проектируемой  ВЛ-10 кВ (тип и технические характеристики уточнить при проектировании).
10.3.	Строительство КЛ-10 кВ  протяженностью 0,1 км (марку и сечение кабеля, протяженность уточнить при проектировании), в том числе:
- строительство кабельной линии электропередачи 10 кВ методом горизонтально направленного бурения (ГНБ) 0,05 км;
- строительство кабельной линии электропередачи 10 кВ методом прокладки в траншее протяженностью 0,05 км.</t>
  </si>
  <si>
    <t>10.2.	Реконструкция РУ-10 кВ в части монтажа стыковочного узла для присоединения дополнительной линейной ячейки 10 кВ, устанавливаемой в соответствии с п. 10.1. настоящих технических условий (объем реконструкции уточнить при проектировании).</t>
  </si>
  <si>
    <t>0,05 км (в траншее)
0,05 (методом ГНБ)</t>
  </si>
  <si>
    <t>1 (КРУН КРН-III-10) с вакуумным выключателем 10 кВ</t>
  </si>
  <si>
    <t xml:space="preserve">Приложение к техническому заданию на  выполнение работ «под ключ» по проектированию и строительству распределительной сети 6-10/0,4 кВ. 
(«Очередь № 116 не льготник, договор ТП №41626344 от 17.05.2018 (С-3627)»)
</t>
  </si>
  <si>
    <t xml:space="preserve">Установка новой линейной ячейки 10 кВ с вакуумным выключателем </t>
  </si>
  <si>
    <t xml:space="preserve">1) 0,05 (в траншее)
2) 0,05 (методом ГНБ)
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</si>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</sst>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5" fillId="0" borderId="8" xfId="0" applyNumberFormat="1" applyFont="1" applyFill="1" applyBorder="1" applyAlignment="1" applyProtection="1">
      <alignment horizontal="right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20" fillId="0" borderId="5" xfId="0" applyFont="1" applyFill="1" applyBorder="1" applyAlignment="1" applyProtection="1">
      <alignment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14" fontId="18" fillId="0" borderId="9" xfId="0" applyNumberFormat="1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14" fontId="18" fillId="0" borderId="11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68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K5" sqref="K5"/>
    </sheetView>
  </sheetViews>
  <sheetFormatPr defaultColWidth="9.140625" defaultRowHeight="34.5" x14ac:dyDescent="0.45"/>
  <cols>
    <col min="1" max="1" width="23.28515625" style="176" customWidth="1"/>
    <col min="2" max="2" width="27.42578125" style="176" hidden="1" customWidth="1"/>
    <col min="3" max="3" width="32.140625" style="176" hidden="1" customWidth="1"/>
    <col min="4" max="4" width="35.85546875" style="176" hidden="1" customWidth="1"/>
    <col min="5" max="5" width="32.140625" style="176" hidden="1" customWidth="1"/>
    <col min="6" max="6" width="19.28515625" style="176" hidden="1" customWidth="1"/>
    <col min="7" max="7" width="34.42578125" style="176" customWidth="1"/>
    <col min="8" max="8" width="23" style="176" customWidth="1"/>
    <col min="9" max="9" width="39.140625" style="176" customWidth="1"/>
    <col min="10" max="10" width="88.5703125" style="176" customWidth="1"/>
    <col min="11" max="11" width="101.85546875" style="176" customWidth="1"/>
    <col min="12" max="12" width="42.28515625" style="176" hidden="1" customWidth="1"/>
    <col min="13" max="13" width="57.140625" style="176" customWidth="1"/>
    <col min="14" max="14" width="72.855468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7.42578125" style="176" customWidth="1"/>
    <col min="20" max="20" width="29.85546875" style="176" customWidth="1"/>
    <col min="21" max="21" width="33.7109375" style="176" customWidth="1"/>
    <col min="22" max="22" width="49.140625" style="176" customWidth="1"/>
    <col min="23" max="23" width="36.5703125" style="176" customWidth="1"/>
    <col min="24" max="24" width="4.570312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76.28515625" style="176" hidden="1" customWidth="1"/>
    <col min="33" max="33" width="19.7109375" style="176" hidden="1" customWidth="1"/>
    <col min="34" max="34" width="36.28515625" style="176" customWidth="1"/>
    <col min="35" max="35" width="37.28515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customWidth="1"/>
    <col min="41" max="41" width="33" style="176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44.140625" style="176" hidden="1" customWidth="1"/>
    <col min="55" max="55" width="24.28515625" style="176" hidden="1" customWidth="1"/>
    <col min="56" max="56" width="38.7109375" style="176" hidden="1" customWidth="1"/>
    <col min="57" max="57" width="32" style="176" hidden="1" customWidth="1"/>
    <col min="58" max="58" width="73.28515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215.25" customHeight="1" x14ac:dyDescent="0.95">
      <c r="A1" s="232" t="s">
        <v>339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F1" s="232"/>
      <c r="BG1" s="232"/>
      <c r="BH1" s="232"/>
      <c r="BI1" s="232"/>
      <c r="BJ1" s="232"/>
      <c r="BK1" s="232"/>
      <c r="BL1" s="232"/>
      <c r="BM1" s="232"/>
      <c r="BN1" s="232"/>
      <c r="BO1" s="232"/>
      <c r="BP1" s="232"/>
      <c r="BQ1" s="232"/>
      <c r="BR1" s="232"/>
      <c r="BS1" s="232"/>
      <c r="BT1" s="232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6" x14ac:dyDescent="0.25">
      <c r="A3" s="20" t="s">
        <v>331</v>
      </c>
      <c r="B3" s="196">
        <v>41626344</v>
      </c>
      <c r="C3" s="24">
        <v>43237</v>
      </c>
      <c r="D3" s="29">
        <v>11349512.52</v>
      </c>
      <c r="E3" s="29"/>
      <c r="F3" s="20">
        <v>370</v>
      </c>
      <c r="G3" s="20" t="s">
        <v>332</v>
      </c>
      <c r="H3" s="20" t="s">
        <v>333</v>
      </c>
      <c r="I3" s="20" t="s">
        <v>334</v>
      </c>
      <c r="J3" s="230" t="s">
        <v>335</v>
      </c>
      <c r="K3" s="20" t="s">
        <v>336</v>
      </c>
      <c r="L3" s="20"/>
      <c r="M3" s="20"/>
      <c r="N3" s="20"/>
      <c r="O3" s="21">
        <f>SUM(O4:O7)</f>
        <v>7775.6399999999994</v>
      </c>
      <c r="P3" s="21">
        <f t="shared" ref="P3:U3" si="0">SUM(P4:P7)</f>
        <v>0</v>
      </c>
      <c r="Q3" s="21">
        <f t="shared" si="0"/>
        <v>718.10320000000002</v>
      </c>
      <c r="R3" s="21">
        <f t="shared" si="0"/>
        <v>5314.4131999999991</v>
      </c>
      <c r="S3" s="21">
        <f t="shared" si="0"/>
        <v>1386.61</v>
      </c>
      <c r="T3" s="21">
        <f t="shared" si="0"/>
        <v>356.51360000000005</v>
      </c>
      <c r="U3" s="21">
        <f t="shared" si="0"/>
        <v>7775.6399999999994</v>
      </c>
      <c r="V3" s="20" t="s">
        <v>338</v>
      </c>
      <c r="W3" s="21">
        <f>U4</f>
        <v>1517.61</v>
      </c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>
        <v>4.5</v>
      </c>
      <c r="AI3" s="21">
        <f>U5</f>
        <v>5760</v>
      </c>
      <c r="AJ3" s="20"/>
      <c r="AK3" s="20"/>
      <c r="AL3" s="199">
        <v>1</v>
      </c>
      <c r="AM3" s="21">
        <f>U6</f>
        <v>58.910000000000004</v>
      </c>
      <c r="AN3" s="20" t="s">
        <v>337</v>
      </c>
      <c r="AO3" s="21">
        <f>U7</f>
        <v>439.12</v>
      </c>
      <c r="AP3" s="20"/>
      <c r="AQ3" s="20"/>
      <c r="AR3" s="20"/>
      <c r="AS3" s="20"/>
      <c r="AT3" s="199"/>
      <c r="AU3" s="20"/>
      <c r="AV3" s="20"/>
      <c r="AW3" s="20"/>
      <c r="AX3" s="20"/>
      <c r="AY3" s="20"/>
      <c r="AZ3" s="20"/>
      <c r="BA3" s="20"/>
      <c r="BB3" s="20"/>
      <c r="BC3" s="20"/>
      <c r="BD3" s="199"/>
      <c r="BE3" s="21"/>
      <c r="BF3" s="20"/>
      <c r="BG3" s="21"/>
      <c r="BH3" s="20"/>
      <c r="BI3" s="29"/>
      <c r="BJ3" s="29"/>
      <c r="BK3" s="20"/>
      <c r="BL3" s="20"/>
      <c r="BM3" s="20"/>
      <c r="BN3" s="181">
        <f t="shared" ref="BN3" si="1">W3+Y3+AA3+AC3+AE3+AG3+AI3+AM3+AO3+AQ3+AS3+AU3+AW3+AY3+BA3+BC3+BE3+BG3+BI3+BK3+BM3</f>
        <v>7775.6399999999994</v>
      </c>
      <c r="BO3" s="197">
        <v>43597</v>
      </c>
      <c r="BP3" s="179" t="s">
        <v>210</v>
      </c>
      <c r="BQ3" s="24">
        <v>43237</v>
      </c>
      <c r="BR3" s="193">
        <v>12</v>
      </c>
      <c r="BS3" s="22">
        <f t="shared" ref="BS3" si="2">BR3*30</f>
        <v>360</v>
      </c>
      <c r="BT3" s="192">
        <f t="shared" ref="BT3" si="3">BQ3+BS3</f>
        <v>43597</v>
      </c>
    </row>
    <row r="4" spans="1:73" s="22" customFormat="1" ht="230.25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36"/>
      <c r="K4" s="20"/>
      <c r="L4" s="20"/>
      <c r="M4" s="20" t="s">
        <v>325</v>
      </c>
      <c r="N4" s="20" t="str">
        <f>V3</f>
        <v>1 (КРУН КРН-III-10) с вакуумным выключателем 10 кВ</v>
      </c>
      <c r="O4" s="21">
        <f>U4</f>
        <v>1517.61</v>
      </c>
      <c r="P4" s="21"/>
      <c r="Q4" s="21">
        <v>31.84</v>
      </c>
      <c r="R4" s="21">
        <v>91.04</v>
      </c>
      <c r="S4" s="21">
        <v>1341.12</v>
      </c>
      <c r="T4" s="21">
        <v>53.61</v>
      </c>
      <c r="U4" s="21">
        <f>SUM(Q4:T4)</f>
        <v>1517.61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99"/>
      <c r="AM4" s="20"/>
      <c r="AN4" s="20"/>
      <c r="AO4" s="20"/>
      <c r="AP4" s="20"/>
      <c r="AQ4" s="20"/>
      <c r="AR4" s="20"/>
      <c r="AS4" s="20"/>
      <c r="AT4" s="199"/>
      <c r="AU4" s="20"/>
      <c r="AV4" s="20"/>
      <c r="AW4" s="20"/>
      <c r="AX4" s="20"/>
      <c r="AY4" s="20"/>
      <c r="AZ4" s="20"/>
      <c r="BA4" s="20"/>
      <c r="BB4" s="20"/>
      <c r="BC4" s="20"/>
      <c r="BD4" s="199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197"/>
      <c r="BP4" s="179"/>
      <c r="BQ4" s="24"/>
      <c r="BR4" s="193"/>
      <c r="BT4" s="192"/>
    </row>
    <row r="5" spans="1:73" s="22" customFormat="1" ht="230.25" customHeight="1" x14ac:dyDescent="0.25">
      <c r="A5" s="20"/>
      <c r="B5" s="196"/>
      <c r="C5" s="24"/>
      <c r="D5" s="29"/>
      <c r="E5" s="29"/>
      <c r="F5" s="20"/>
      <c r="G5" s="20"/>
      <c r="H5" s="20"/>
      <c r="I5" s="20"/>
      <c r="J5" s="236"/>
      <c r="K5" s="20"/>
      <c r="L5" s="20"/>
      <c r="M5" s="20" t="s">
        <v>314</v>
      </c>
      <c r="N5" s="20">
        <f>AH3</f>
        <v>4.5</v>
      </c>
      <c r="O5" s="21">
        <f>N5*1280</f>
        <v>5760</v>
      </c>
      <c r="P5" s="21"/>
      <c r="Q5" s="21">
        <f>O5*0.11</f>
        <v>633.6</v>
      </c>
      <c r="R5" s="21">
        <f>O5*0.84</f>
        <v>4838.3999999999996</v>
      </c>
      <c r="S5" s="21">
        <v>0</v>
      </c>
      <c r="T5" s="21">
        <f>O5*0.05</f>
        <v>288</v>
      </c>
      <c r="U5" s="21">
        <f>SUM(Q5:T5)</f>
        <v>5760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99"/>
      <c r="AM5" s="20"/>
      <c r="AN5" s="20"/>
      <c r="AO5" s="20"/>
      <c r="AP5" s="20"/>
      <c r="AQ5" s="20"/>
      <c r="AR5" s="20"/>
      <c r="AS5" s="20"/>
      <c r="AT5" s="199"/>
      <c r="AU5" s="20"/>
      <c r="AV5" s="20"/>
      <c r="AW5" s="20"/>
      <c r="AX5" s="20"/>
      <c r="AY5" s="20"/>
      <c r="AZ5" s="20"/>
      <c r="BA5" s="20"/>
      <c r="BB5" s="20"/>
      <c r="BC5" s="20"/>
      <c r="BD5" s="199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197"/>
      <c r="BP5" s="179"/>
      <c r="BQ5" s="24"/>
      <c r="BR5" s="193"/>
      <c r="BT5" s="192"/>
    </row>
    <row r="6" spans="1:73" s="22" customFormat="1" ht="230.25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36"/>
      <c r="K6" s="20"/>
      <c r="L6" s="20"/>
      <c r="M6" s="20" t="s">
        <v>316</v>
      </c>
      <c r="N6" s="20">
        <f>AL3</f>
        <v>1</v>
      </c>
      <c r="O6" s="21">
        <f>U6</f>
        <v>58.910000000000004</v>
      </c>
      <c r="P6" s="21"/>
      <c r="Q6" s="21">
        <v>4.3600000000000003</v>
      </c>
      <c r="R6" s="21">
        <v>7.33</v>
      </c>
      <c r="S6" s="21">
        <v>45.49</v>
      </c>
      <c r="T6" s="21">
        <v>1.73</v>
      </c>
      <c r="U6" s="21">
        <f t="shared" ref="U6:U7" si="4">SUM(Q6:T6)</f>
        <v>58.910000000000004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199"/>
      <c r="AM6" s="20"/>
      <c r="AN6" s="20"/>
      <c r="AO6" s="20"/>
      <c r="AP6" s="20"/>
      <c r="AQ6" s="20"/>
      <c r="AR6" s="20"/>
      <c r="AS6" s="20"/>
      <c r="AT6" s="199"/>
      <c r="AU6" s="20"/>
      <c r="AV6" s="20"/>
      <c r="AW6" s="20"/>
      <c r="AX6" s="20"/>
      <c r="AY6" s="20"/>
      <c r="AZ6" s="20"/>
      <c r="BA6" s="20"/>
      <c r="BB6" s="20"/>
      <c r="BC6" s="20"/>
      <c r="BD6" s="199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197"/>
      <c r="BP6" s="179"/>
      <c r="BQ6" s="24"/>
      <c r="BR6" s="193"/>
      <c r="BT6" s="192"/>
    </row>
    <row r="7" spans="1:73" s="22" customFormat="1" ht="230.25" customHeight="1" x14ac:dyDescent="0.25">
      <c r="A7" s="20"/>
      <c r="B7" s="196"/>
      <c r="C7" s="24"/>
      <c r="D7" s="29"/>
      <c r="E7" s="29"/>
      <c r="F7" s="20"/>
      <c r="G7" s="20"/>
      <c r="H7" s="20"/>
      <c r="I7" s="20"/>
      <c r="J7" s="231"/>
      <c r="K7" s="20"/>
      <c r="L7" s="20"/>
      <c r="M7" s="20" t="s">
        <v>317</v>
      </c>
      <c r="N7" s="20" t="str">
        <f>AN3</f>
        <v>0,05 км (в траншее)
0,05 (методом ГНБ)</v>
      </c>
      <c r="O7" s="21">
        <f>(0.05*2364)+320.92</f>
        <v>439.12</v>
      </c>
      <c r="P7" s="21"/>
      <c r="Q7" s="21">
        <f>O7*0.11</f>
        <v>48.303200000000004</v>
      </c>
      <c r="R7" s="21">
        <f>O7*0.86</f>
        <v>377.64319999999998</v>
      </c>
      <c r="S7" s="21">
        <v>0</v>
      </c>
      <c r="T7" s="21">
        <f>O7*0.03</f>
        <v>13.1736</v>
      </c>
      <c r="U7" s="21">
        <f t="shared" si="4"/>
        <v>439.12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199"/>
      <c r="AM7" s="20"/>
      <c r="AN7" s="20"/>
      <c r="AO7" s="20"/>
      <c r="AP7" s="20"/>
      <c r="AQ7" s="20"/>
      <c r="AR7" s="20"/>
      <c r="AS7" s="20"/>
      <c r="AT7" s="199"/>
      <c r="AU7" s="20"/>
      <c r="AV7" s="20"/>
      <c r="AW7" s="20"/>
      <c r="AX7" s="20"/>
      <c r="AY7" s="20"/>
      <c r="AZ7" s="20"/>
      <c r="BA7" s="20"/>
      <c r="BB7" s="20"/>
      <c r="BC7" s="20"/>
      <c r="BD7" s="199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197"/>
      <c r="BP7" s="179"/>
      <c r="BQ7" s="24"/>
      <c r="BR7" s="193"/>
      <c r="BT7" s="192"/>
    </row>
    <row r="8" spans="1:73" s="223" customFormat="1" ht="405.75" customHeight="1" x14ac:dyDescent="0.25">
      <c r="A8" s="233" t="s">
        <v>39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5"/>
      <c r="O8" s="218">
        <f>O3</f>
        <v>7775.6399999999994</v>
      </c>
      <c r="P8" s="218">
        <f t="shared" ref="P8:U8" si="5">P3</f>
        <v>0</v>
      </c>
      <c r="Q8" s="218">
        <f t="shared" si="5"/>
        <v>718.10320000000002</v>
      </c>
      <c r="R8" s="218">
        <f t="shared" si="5"/>
        <v>5314.4131999999991</v>
      </c>
      <c r="S8" s="218">
        <f t="shared" si="5"/>
        <v>1386.61</v>
      </c>
      <c r="T8" s="218">
        <f t="shared" si="5"/>
        <v>356.51360000000005</v>
      </c>
      <c r="U8" s="218">
        <f t="shared" si="5"/>
        <v>7775.6399999999994</v>
      </c>
      <c r="V8" s="218" t="s">
        <v>340</v>
      </c>
      <c r="W8" s="218">
        <f>W3</f>
        <v>1517.61</v>
      </c>
      <c r="X8" s="218">
        <f t="shared" ref="X8:BN8" si="6">X3</f>
        <v>0</v>
      </c>
      <c r="Y8" s="218">
        <f t="shared" si="6"/>
        <v>0</v>
      </c>
      <c r="Z8" s="218">
        <f t="shared" si="6"/>
        <v>0</v>
      </c>
      <c r="AA8" s="218">
        <f t="shared" si="6"/>
        <v>0</v>
      </c>
      <c r="AB8" s="218">
        <f t="shared" si="6"/>
        <v>0</v>
      </c>
      <c r="AC8" s="218">
        <f t="shared" si="6"/>
        <v>0</v>
      </c>
      <c r="AD8" s="218">
        <f t="shared" si="6"/>
        <v>0</v>
      </c>
      <c r="AE8" s="218">
        <f t="shared" si="6"/>
        <v>0</v>
      </c>
      <c r="AF8" s="218">
        <f t="shared" si="6"/>
        <v>0</v>
      </c>
      <c r="AG8" s="218">
        <f t="shared" si="6"/>
        <v>0</v>
      </c>
      <c r="AH8" s="218">
        <f t="shared" si="6"/>
        <v>4.5</v>
      </c>
      <c r="AI8" s="218">
        <f t="shared" si="6"/>
        <v>5760</v>
      </c>
      <c r="AJ8" s="218">
        <f t="shared" si="6"/>
        <v>0</v>
      </c>
      <c r="AK8" s="218">
        <f t="shared" si="6"/>
        <v>0</v>
      </c>
      <c r="AL8" s="218">
        <f t="shared" si="6"/>
        <v>1</v>
      </c>
      <c r="AM8" s="218">
        <f t="shared" si="6"/>
        <v>58.910000000000004</v>
      </c>
      <c r="AN8" s="218" t="s">
        <v>341</v>
      </c>
      <c r="AO8" s="218">
        <f t="shared" si="6"/>
        <v>439.12</v>
      </c>
      <c r="AP8" s="218">
        <f t="shared" si="6"/>
        <v>0</v>
      </c>
      <c r="AQ8" s="218">
        <f t="shared" si="6"/>
        <v>0</v>
      </c>
      <c r="AR8" s="218">
        <f t="shared" si="6"/>
        <v>0</v>
      </c>
      <c r="AS8" s="218">
        <f t="shared" si="6"/>
        <v>0</v>
      </c>
      <c r="AT8" s="218">
        <f t="shared" si="6"/>
        <v>0</v>
      </c>
      <c r="AU8" s="218">
        <f t="shared" si="6"/>
        <v>0</v>
      </c>
      <c r="AV8" s="218">
        <f t="shared" si="6"/>
        <v>0</v>
      </c>
      <c r="AW8" s="218">
        <f t="shared" si="6"/>
        <v>0</v>
      </c>
      <c r="AX8" s="218">
        <f t="shared" si="6"/>
        <v>0</v>
      </c>
      <c r="AY8" s="218">
        <f t="shared" si="6"/>
        <v>0</v>
      </c>
      <c r="AZ8" s="218">
        <f t="shared" si="6"/>
        <v>0</v>
      </c>
      <c r="BA8" s="218">
        <f t="shared" si="6"/>
        <v>0</v>
      </c>
      <c r="BB8" s="218">
        <f t="shared" si="6"/>
        <v>0</v>
      </c>
      <c r="BC8" s="218">
        <f t="shared" si="6"/>
        <v>0</v>
      </c>
      <c r="BD8" s="218">
        <f t="shared" si="6"/>
        <v>0</v>
      </c>
      <c r="BE8" s="218">
        <f t="shared" si="6"/>
        <v>0</v>
      </c>
      <c r="BF8" s="218">
        <f t="shared" si="6"/>
        <v>0</v>
      </c>
      <c r="BG8" s="218">
        <f t="shared" si="6"/>
        <v>0</v>
      </c>
      <c r="BH8" s="218">
        <f t="shared" si="6"/>
        <v>0</v>
      </c>
      <c r="BI8" s="218">
        <f t="shared" si="6"/>
        <v>0</v>
      </c>
      <c r="BJ8" s="218">
        <f t="shared" si="6"/>
        <v>0</v>
      </c>
      <c r="BK8" s="218">
        <f t="shared" si="6"/>
        <v>0</v>
      </c>
      <c r="BL8" s="218">
        <f t="shared" si="6"/>
        <v>0</v>
      </c>
      <c r="BM8" s="218">
        <f t="shared" si="6"/>
        <v>0</v>
      </c>
      <c r="BN8" s="218">
        <f t="shared" si="6"/>
        <v>7775.6399999999994</v>
      </c>
      <c r="BO8" s="219"/>
      <c r="BP8" s="220"/>
      <c r="BQ8" s="221"/>
      <c r="BR8" s="222"/>
      <c r="BT8" s="224"/>
      <c r="BU8" s="225"/>
    </row>
    <row r="9" spans="1:73" s="22" customFormat="1" ht="114.75" customHeight="1" x14ac:dyDescent="0.25">
      <c r="A9" s="209"/>
      <c r="B9" s="210"/>
      <c r="C9" s="210"/>
      <c r="D9" s="211"/>
      <c r="E9" s="211"/>
      <c r="F9" s="212"/>
      <c r="G9" s="210"/>
      <c r="H9" s="210"/>
      <c r="I9" s="210"/>
      <c r="J9" s="210"/>
      <c r="K9" s="210"/>
      <c r="L9" s="212"/>
      <c r="M9" s="212"/>
      <c r="N9" s="212"/>
      <c r="O9" s="213"/>
      <c r="P9" s="213"/>
      <c r="Q9" s="213"/>
      <c r="R9" s="213"/>
      <c r="S9" s="213"/>
      <c r="T9" s="213"/>
      <c r="U9" s="213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2"/>
      <c r="BE9" s="214"/>
      <c r="BF9" s="212"/>
      <c r="BG9" s="214"/>
      <c r="BH9" s="212"/>
      <c r="BI9" s="215"/>
      <c r="BJ9" s="215"/>
      <c r="BK9" s="214"/>
      <c r="BL9" s="214"/>
      <c r="BM9" s="214"/>
      <c r="BN9" s="214"/>
      <c r="BO9" s="216"/>
      <c r="BP9" s="214"/>
      <c r="BQ9" s="200"/>
      <c r="BR9" s="193"/>
      <c r="BT9" s="192"/>
      <c r="BU9" s="25"/>
    </row>
    <row r="10" spans="1:73" s="22" customFormat="1" ht="184.5" customHeight="1" x14ac:dyDescent="0.25">
      <c r="A10" s="217" t="s">
        <v>342</v>
      </c>
      <c r="B10" s="206"/>
      <c r="C10" s="206"/>
      <c r="D10" s="207"/>
      <c r="E10" s="207"/>
      <c r="F10" s="180"/>
      <c r="G10" s="206"/>
      <c r="H10" s="206"/>
      <c r="I10" s="206"/>
      <c r="J10" s="206"/>
      <c r="K10" s="206"/>
      <c r="L10" s="180"/>
      <c r="M10" s="217" t="s">
        <v>346</v>
      </c>
      <c r="N10" s="180"/>
      <c r="O10" s="208"/>
      <c r="P10" s="208"/>
      <c r="Q10" s="208"/>
      <c r="R10" s="217" t="s">
        <v>347</v>
      </c>
      <c r="S10" s="208"/>
      <c r="T10" s="208"/>
      <c r="U10" s="208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80"/>
      <c r="BE10" s="36"/>
      <c r="BF10" s="180"/>
      <c r="BG10" s="36"/>
      <c r="BH10" s="180"/>
      <c r="BI10" s="40"/>
      <c r="BJ10" s="40"/>
      <c r="BK10" s="36"/>
      <c r="BL10" s="36"/>
      <c r="BM10" s="36"/>
      <c r="BN10" s="36"/>
      <c r="BO10" s="26"/>
      <c r="BP10" s="36"/>
      <c r="BQ10" s="200"/>
      <c r="BR10" s="193"/>
      <c r="BT10" s="192"/>
      <c r="BU10" s="25"/>
    </row>
    <row r="11" spans="1:73" s="22" customFormat="1" ht="184.5" customHeight="1" x14ac:dyDescent="0.25">
      <c r="A11" s="217" t="s">
        <v>343</v>
      </c>
      <c r="B11" s="206"/>
      <c r="C11" s="206"/>
      <c r="D11" s="207"/>
      <c r="E11" s="207"/>
      <c r="F11" s="180"/>
      <c r="G11" s="206"/>
      <c r="H11" s="206"/>
      <c r="I11" s="206"/>
      <c r="J11" s="206"/>
      <c r="K11" s="206"/>
      <c r="L11" s="180"/>
      <c r="M11" s="217" t="s">
        <v>346</v>
      </c>
      <c r="N11" s="180"/>
      <c r="O11" s="180"/>
      <c r="P11" s="180"/>
      <c r="Q11" s="208"/>
      <c r="R11" s="217" t="s">
        <v>348</v>
      </c>
      <c r="S11" s="208"/>
      <c r="T11" s="208"/>
      <c r="U11" s="208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180"/>
      <c r="BF11" s="180"/>
      <c r="BG11" s="36"/>
      <c r="BH11" s="180"/>
      <c r="BI11" s="40"/>
      <c r="BJ11" s="40"/>
      <c r="BK11" s="36"/>
      <c r="BL11" s="36"/>
      <c r="BM11" s="36"/>
      <c r="BN11" s="36"/>
      <c r="BO11" s="26"/>
      <c r="BP11" s="36"/>
      <c r="BQ11" s="201"/>
      <c r="BR11" s="23"/>
      <c r="BS11" s="23"/>
      <c r="BT11" s="24"/>
      <c r="BU11" s="25"/>
    </row>
    <row r="12" spans="1:73" s="22" customFormat="1" ht="184.5" customHeight="1" x14ac:dyDescent="0.25">
      <c r="A12" s="217" t="s">
        <v>344</v>
      </c>
      <c r="B12" s="206"/>
      <c r="C12" s="206"/>
      <c r="D12" s="207"/>
      <c r="E12" s="207"/>
      <c r="F12" s="180"/>
      <c r="G12" s="206"/>
      <c r="H12" s="206"/>
      <c r="I12" s="206"/>
      <c r="J12" s="206"/>
      <c r="K12" s="206"/>
      <c r="L12" s="180"/>
      <c r="M12" s="217" t="s">
        <v>346</v>
      </c>
      <c r="N12" s="180"/>
      <c r="O12" s="180"/>
      <c r="P12" s="180"/>
      <c r="Q12" s="208"/>
      <c r="R12" s="217" t="s">
        <v>349</v>
      </c>
      <c r="S12" s="208"/>
      <c r="T12" s="208"/>
      <c r="U12" s="208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180"/>
      <c r="BE12" s="36"/>
      <c r="BF12" s="180"/>
      <c r="BG12" s="36"/>
      <c r="BH12" s="180"/>
      <c r="BI12" s="40"/>
      <c r="BJ12" s="40"/>
      <c r="BK12" s="36"/>
      <c r="BL12" s="36"/>
      <c r="BM12" s="36"/>
      <c r="BN12" s="36"/>
      <c r="BO12" s="26"/>
      <c r="BP12" s="36"/>
      <c r="BQ12" s="201"/>
      <c r="BR12" s="23"/>
      <c r="BS12" s="23"/>
      <c r="BT12" s="24"/>
      <c r="BU12" s="25"/>
    </row>
    <row r="13" spans="1:73" s="22" customFormat="1" ht="184.5" customHeight="1" x14ac:dyDescent="0.25">
      <c r="A13" s="217" t="s">
        <v>345</v>
      </c>
      <c r="B13" s="206"/>
      <c r="C13" s="206"/>
      <c r="D13" s="207"/>
      <c r="E13" s="207"/>
      <c r="F13" s="180"/>
      <c r="G13" s="206"/>
      <c r="H13" s="206"/>
      <c r="I13" s="206"/>
      <c r="J13" s="206"/>
      <c r="K13" s="206"/>
      <c r="L13" s="180"/>
      <c r="M13" s="217" t="s">
        <v>346</v>
      </c>
      <c r="N13" s="180"/>
      <c r="O13" s="36"/>
      <c r="P13" s="36"/>
      <c r="Q13" s="36"/>
      <c r="R13" s="217" t="s">
        <v>350</v>
      </c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180"/>
      <c r="BC13" s="208"/>
      <c r="BD13" s="180"/>
      <c r="BE13" s="36"/>
      <c r="BF13" s="208"/>
      <c r="BG13" s="36"/>
      <c r="BH13" s="180"/>
      <c r="BI13" s="40"/>
      <c r="BJ13" s="40"/>
      <c r="BK13" s="36"/>
      <c r="BL13" s="36"/>
      <c r="BM13" s="36"/>
      <c r="BN13" s="36"/>
      <c r="BO13" s="26"/>
      <c r="BP13" s="36"/>
      <c r="BQ13" s="201"/>
      <c r="BR13" s="23"/>
      <c r="BS13" s="23"/>
      <c r="BT13" s="24"/>
      <c r="BU13" s="25"/>
    </row>
    <row r="14" spans="1:73" s="22" customFormat="1" ht="132.75" customHeight="1" x14ac:dyDescent="0.25">
      <c r="A14" s="202"/>
      <c r="B14" s="203"/>
      <c r="C14" s="203"/>
      <c r="D14" s="204"/>
      <c r="E14" s="204"/>
      <c r="F14" s="199"/>
      <c r="G14" s="203"/>
      <c r="H14" s="203"/>
      <c r="I14" s="203"/>
      <c r="J14" s="203"/>
      <c r="K14" s="203"/>
      <c r="L14" s="199"/>
      <c r="M14" s="199"/>
      <c r="N14" s="199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99"/>
      <c r="BC14" s="191"/>
      <c r="BD14" s="199"/>
      <c r="BE14" s="191"/>
      <c r="BF14" s="191"/>
      <c r="BG14" s="181"/>
      <c r="BH14" s="199"/>
      <c r="BI14" s="182"/>
      <c r="BJ14" s="182"/>
      <c r="BK14" s="181"/>
      <c r="BL14" s="181"/>
      <c r="BM14" s="181"/>
      <c r="BN14" s="181"/>
      <c r="BO14" s="205"/>
      <c r="BP14" s="181"/>
      <c r="BQ14" s="21"/>
      <c r="BR14" s="23"/>
      <c r="BS14" s="23"/>
      <c r="BT14" s="24"/>
      <c r="BU14" s="25"/>
    </row>
    <row r="15" spans="1:73" s="22" customFormat="1" ht="232.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9"/>
      <c r="P15" s="29"/>
      <c r="Q15" s="29"/>
      <c r="R15" s="29"/>
      <c r="S15" s="29"/>
      <c r="T15" s="29"/>
      <c r="U15" s="29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1"/>
      <c r="AM15" s="21"/>
      <c r="AN15" s="21"/>
      <c r="AO15" s="21"/>
      <c r="AP15" s="21"/>
      <c r="AQ15" s="21"/>
      <c r="AR15" s="21"/>
      <c r="AS15" s="21"/>
      <c r="AT15" s="181"/>
      <c r="AU15" s="21"/>
      <c r="AV15" s="21"/>
      <c r="AW15" s="21"/>
      <c r="AX15" s="21"/>
      <c r="AY15" s="21"/>
      <c r="AZ15" s="21"/>
      <c r="BA15" s="21"/>
      <c r="BB15" s="20"/>
      <c r="BC15" s="29"/>
      <c r="BD15" s="199"/>
      <c r="BE15" s="29"/>
      <c r="BF15" s="29"/>
      <c r="BG15" s="21"/>
      <c r="BH15" s="20"/>
      <c r="BI15" s="23"/>
      <c r="BJ15" s="23"/>
      <c r="BK15" s="21"/>
      <c r="BL15" s="21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140.2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9"/>
      <c r="P16" s="29"/>
      <c r="Q16" s="29"/>
      <c r="R16" s="29"/>
      <c r="S16" s="29"/>
      <c r="T16" s="29"/>
      <c r="U16" s="29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181"/>
      <c r="AU16" s="21"/>
      <c r="AV16" s="21"/>
      <c r="AW16" s="21"/>
      <c r="AX16" s="21"/>
      <c r="AY16" s="21"/>
      <c r="AZ16" s="21"/>
      <c r="BA16" s="21"/>
      <c r="BB16" s="20"/>
      <c r="BC16" s="29"/>
      <c r="BD16" s="199"/>
      <c r="BE16" s="29"/>
      <c r="BF16" s="29"/>
      <c r="BG16" s="21"/>
      <c r="BH16" s="20"/>
      <c r="BI16" s="23"/>
      <c r="BJ16" s="23"/>
      <c r="BK16" s="21"/>
      <c r="BL16" s="21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232.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9"/>
      <c r="O17" s="29"/>
      <c r="P17" s="29"/>
      <c r="Q17" s="29"/>
      <c r="R17" s="29"/>
      <c r="S17" s="29"/>
      <c r="T17" s="29"/>
      <c r="U17" s="29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181"/>
      <c r="AU17" s="21"/>
      <c r="AV17" s="21"/>
      <c r="AW17" s="21"/>
      <c r="AX17" s="21"/>
      <c r="AY17" s="21"/>
      <c r="AZ17" s="21"/>
      <c r="BA17" s="21"/>
      <c r="BB17" s="20"/>
      <c r="BC17" s="29"/>
      <c r="BD17" s="199"/>
      <c r="BE17" s="29"/>
      <c r="BF17" s="29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142.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9"/>
      <c r="O18" s="29"/>
      <c r="P18" s="29"/>
      <c r="Q18" s="29"/>
      <c r="R18" s="29"/>
      <c r="S18" s="29"/>
      <c r="T18" s="29"/>
      <c r="U18" s="29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181"/>
      <c r="AU18" s="21"/>
      <c r="AV18" s="21"/>
      <c r="AW18" s="21"/>
      <c r="AX18" s="21"/>
      <c r="AY18" s="21"/>
      <c r="AZ18" s="21"/>
      <c r="BA18" s="21"/>
      <c r="BB18" s="20"/>
      <c r="BC18" s="29"/>
      <c r="BD18" s="199"/>
      <c r="BE18" s="29"/>
      <c r="BF18" s="29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232.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9"/>
      <c r="P19" s="29"/>
      <c r="Q19" s="29"/>
      <c r="R19" s="29"/>
      <c r="S19" s="29"/>
      <c r="T19" s="29"/>
      <c r="U19" s="29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181"/>
      <c r="AU19" s="21"/>
      <c r="AV19" s="21"/>
      <c r="AW19" s="21"/>
      <c r="AX19" s="21"/>
      <c r="AY19" s="21"/>
      <c r="AZ19" s="21"/>
      <c r="BA19" s="21"/>
      <c r="BB19" s="21"/>
      <c r="BC19" s="21"/>
      <c r="BD19" s="199"/>
      <c r="BE19" s="21"/>
      <c r="BF19" s="20"/>
      <c r="BG19" s="21"/>
      <c r="BH19" s="20"/>
      <c r="BI19" s="23"/>
      <c r="BJ19" s="23"/>
      <c r="BK19" s="21"/>
      <c r="BL19" s="21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289.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199"/>
      <c r="M20" s="199"/>
      <c r="N20" s="199"/>
      <c r="O20" s="182"/>
      <c r="P20" s="182"/>
      <c r="Q20" s="182"/>
      <c r="R20" s="182"/>
      <c r="S20" s="182"/>
      <c r="T20" s="182"/>
      <c r="U20" s="182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181"/>
      <c r="AG20" s="181"/>
      <c r="AH20" s="181"/>
      <c r="AI20" s="20"/>
      <c r="AJ20" s="21"/>
      <c r="AK20" s="21"/>
      <c r="AL20" s="181"/>
      <c r="AM20" s="20"/>
      <c r="AN20" s="21"/>
      <c r="AO20" s="21"/>
      <c r="AP20" s="21"/>
      <c r="AQ20" s="21"/>
      <c r="AR20" s="21"/>
      <c r="AS20" s="21"/>
      <c r="AT20" s="181"/>
      <c r="AU20" s="21"/>
      <c r="AV20" s="21"/>
      <c r="AW20" s="21"/>
      <c r="AX20" s="21"/>
      <c r="AY20" s="21"/>
      <c r="AZ20" s="21"/>
      <c r="BA20" s="21"/>
      <c r="BB20" s="21"/>
      <c r="BC20" s="21"/>
      <c r="BD20" s="199"/>
      <c r="BE20" s="21"/>
      <c r="BF20" s="20"/>
      <c r="BG20" s="21"/>
      <c r="BH20" s="20"/>
      <c r="BI20" s="23"/>
      <c r="BJ20" s="23"/>
      <c r="BK20" s="21"/>
      <c r="BL20" s="21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156.7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3"/>
      <c r="P21" s="20"/>
      <c r="Q21" s="23"/>
      <c r="R21" s="23"/>
      <c r="S21" s="23"/>
      <c r="T21" s="23"/>
      <c r="U21" s="23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181"/>
      <c r="AU21" s="21"/>
      <c r="AV21" s="21"/>
      <c r="AW21" s="21"/>
      <c r="AX21" s="21"/>
      <c r="AY21" s="21"/>
      <c r="AZ21" s="21"/>
      <c r="BA21" s="21"/>
      <c r="BB21" s="21"/>
      <c r="BC21" s="21"/>
      <c r="BD21" s="199"/>
      <c r="BE21" s="21"/>
      <c r="BF21" s="20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156.7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3"/>
      <c r="P22" s="20"/>
      <c r="Q22" s="23"/>
      <c r="R22" s="23"/>
      <c r="S22" s="23"/>
      <c r="T22" s="23"/>
      <c r="U22" s="23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181"/>
      <c r="AU22" s="21"/>
      <c r="AV22" s="21"/>
      <c r="AW22" s="21"/>
      <c r="AX22" s="21"/>
      <c r="AY22" s="21"/>
      <c r="AZ22" s="21"/>
      <c r="BA22" s="21"/>
      <c r="BB22" s="21"/>
      <c r="BC22" s="21"/>
      <c r="BD22" s="199"/>
      <c r="BE22" s="21"/>
      <c r="BF22" s="20"/>
      <c r="BG22" s="21"/>
      <c r="BH22" s="20"/>
      <c r="BI22" s="23"/>
      <c r="BJ22" s="23"/>
      <c r="BK22" s="21"/>
      <c r="BL22" s="21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347.2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3"/>
      <c r="P23" s="23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0"/>
      <c r="AJ23" s="20"/>
      <c r="AK23" s="21"/>
      <c r="AL23" s="181"/>
      <c r="AM23" s="20"/>
      <c r="AN23" s="20"/>
      <c r="AO23" s="21"/>
      <c r="AP23" s="21"/>
      <c r="AQ23" s="21"/>
      <c r="AR23" s="21"/>
      <c r="AS23" s="21"/>
      <c r="AT23" s="199"/>
      <c r="AU23" s="21"/>
      <c r="AV23" s="21"/>
      <c r="AW23" s="21"/>
      <c r="AX23" s="21"/>
      <c r="AY23" s="21"/>
      <c r="AZ23" s="21"/>
      <c r="BA23" s="21"/>
      <c r="BB23" s="21"/>
      <c r="BC23" s="21"/>
      <c r="BD23" s="199"/>
      <c r="BE23" s="21"/>
      <c r="BF23" s="20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129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3"/>
      <c r="P24" s="20"/>
      <c r="Q24" s="23"/>
      <c r="R24" s="23"/>
      <c r="S24" s="23"/>
      <c r="T24" s="23"/>
      <c r="U24" s="2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1"/>
      <c r="AJ24" s="20"/>
      <c r="AK24" s="21"/>
      <c r="AL24" s="199"/>
      <c r="AM24" s="21"/>
      <c r="AN24" s="20"/>
      <c r="AO24" s="21"/>
      <c r="AP24" s="21"/>
      <c r="AQ24" s="21"/>
      <c r="AR24" s="21"/>
      <c r="AS24" s="21"/>
      <c r="AT24" s="199"/>
      <c r="AU24" s="21"/>
      <c r="AV24" s="21"/>
      <c r="AW24" s="21"/>
      <c r="AX24" s="21"/>
      <c r="AY24" s="21"/>
      <c r="AZ24" s="21"/>
      <c r="BA24" s="21"/>
      <c r="BB24" s="21"/>
      <c r="BC24" s="21"/>
      <c r="BD24" s="199"/>
      <c r="BE24" s="181"/>
      <c r="BF24" s="20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29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3"/>
      <c r="P25" s="20"/>
      <c r="Q25" s="23"/>
      <c r="R25" s="23"/>
      <c r="S25" s="23"/>
      <c r="T25" s="23"/>
      <c r="U25" s="23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1"/>
      <c r="AJ25" s="20"/>
      <c r="AK25" s="21"/>
      <c r="AL25" s="199"/>
      <c r="AM25" s="21"/>
      <c r="AN25" s="20"/>
      <c r="AO25" s="21"/>
      <c r="AP25" s="21"/>
      <c r="AQ25" s="21"/>
      <c r="AR25" s="21"/>
      <c r="AS25" s="21"/>
      <c r="AT25" s="199"/>
      <c r="AU25" s="21"/>
      <c r="AV25" s="21"/>
      <c r="AW25" s="21"/>
      <c r="AX25" s="21"/>
      <c r="AY25" s="21"/>
      <c r="AZ25" s="21"/>
      <c r="BA25" s="21"/>
      <c r="BB25" s="21"/>
      <c r="BC25" s="21"/>
      <c r="BD25" s="199"/>
      <c r="BE25" s="181"/>
      <c r="BF25" s="20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409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9"/>
      <c r="P26" s="29"/>
      <c r="Q26" s="29"/>
      <c r="R26" s="29"/>
      <c r="S26" s="29"/>
      <c r="T26" s="29"/>
      <c r="U26" s="29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9"/>
      <c r="AM26" s="20"/>
      <c r="AN26" s="20"/>
      <c r="AO26" s="21"/>
      <c r="AP26" s="21"/>
      <c r="AQ26" s="21"/>
      <c r="AR26" s="21"/>
      <c r="AS26" s="21"/>
      <c r="AT26" s="199"/>
      <c r="AU26" s="20"/>
      <c r="AV26" s="21"/>
      <c r="AW26" s="21"/>
      <c r="AX26" s="21"/>
      <c r="AY26" s="21"/>
      <c r="AZ26" s="21"/>
      <c r="BA26" s="21"/>
      <c r="BB26" s="21"/>
      <c r="BC26" s="21"/>
      <c r="BD26" s="199"/>
      <c r="BE26" s="20"/>
      <c r="BF26" s="20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34.2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1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199"/>
      <c r="AU27" s="23"/>
      <c r="AV27" s="21"/>
      <c r="AW27" s="21"/>
      <c r="AX27" s="21"/>
      <c r="AY27" s="21"/>
      <c r="AZ27" s="21"/>
      <c r="BA27" s="21"/>
      <c r="BB27" s="21"/>
      <c r="BC27" s="21"/>
      <c r="BD27" s="199"/>
      <c r="BE27" s="181"/>
      <c r="BF27" s="20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34.2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199"/>
      <c r="AU28" s="23"/>
      <c r="AV28" s="21"/>
      <c r="AW28" s="21"/>
      <c r="AX28" s="21"/>
      <c r="AY28" s="21"/>
      <c r="AZ28" s="21"/>
      <c r="BA28" s="21"/>
      <c r="BB28" s="21"/>
      <c r="BC28" s="21"/>
      <c r="BD28" s="199"/>
      <c r="BE28" s="181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34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199"/>
      <c r="AU29" s="23"/>
      <c r="AV29" s="21"/>
      <c r="AW29" s="21"/>
      <c r="AX29" s="21"/>
      <c r="AY29" s="21"/>
      <c r="AZ29" s="21"/>
      <c r="BA29" s="21"/>
      <c r="BB29" s="21"/>
      <c r="BC29" s="21"/>
      <c r="BD29" s="199"/>
      <c r="BE29" s="181"/>
      <c r="BF29" s="20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134.2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199"/>
      <c r="AU30" s="23"/>
      <c r="AV30" s="21"/>
      <c r="AW30" s="21"/>
      <c r="AX30" s="21"/>
      <c r="AY30" s="21"/>
      <c r="AZ30" s="21"/>
      <c r="BA30" s="21"/>
      <c r="BB30" s="21"/>
      <c r="BC30" s="21"/>
      <c r="BD30" s="199"/>
      <c r="BE30" s="181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216.7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3"/>
      <c r="P31" s="23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99"/>
      <c r="AU31" s="23"/>
      <c r="AV31" s="21"/>
      <c r="AW31" s="21"/>
      <c r="AX31" s="21"/>
      <c r="AY31" s="21"/>
      <c r="AZ31" s="21"/>
      <c r="BA31" s="21"/>
      <c r="BB31" s="21"/>
      <c r="BC31" s="21"/>
      <c r="BD31" s="199"/>
      <c r="BE31" s="181"/>
      <c r="BF31" s="20"/>
      <c r="BG31" s="21"/>
      <c r="BH31" s="20"/>
      <c r="BI31" s="29"/>
      <c r="BJ31" s="23"/>
      <c r="BK31" s="21"/>
      <c r="BL31" s="21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49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9"/>
      <c r="P32" s="29"/>
      <c r="Q32" s="29"/>
      <c r="R32" s="29"/>
      <c r="S32" s="29"/>
      <c r="T32" s="29"/>
      <c r="U32" s="29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199"/>
      <c r="AU32" s="23"/>
      <c r="AV32" s="21"/>
      <c r="AW32" s="21"/>
      <c r="AX32" s="21"/>
      <c r="AY32" s="21"/>
      <c r="AZ32" s="21"/>
      <c r="BA32" s="21"/>
      <c r="BB32" s="21"/>
      <c r="BC32" s="21"/>
      <c r="BD32" s="199"/>
      <c r="BE32" s="181"/>
      <c r="BF32" s="20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149.2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199"/>
      <c r="AU33" s="23"/>
      <c r="AV33" s="21"/>
      <c r="AW33" s="21"/>
      <c r="AX33" s="21"/>
      <c r="AY33" s="21"/>
      <c r="AZ33" s="21"/>
      <c r="BA33" s="21"/>
      <c r="BB33" s="21"/>
      <c r="BC33" s="21"/>
      <c r="BD33" s="199"/>
      <c r="BE33" s="181"/>
      <c r="BF33" s="20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216.7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199"/>
      <c r="AU34" s="23"/>
      <c r="AV34" s="21"/>
      <c r="AW34" s="21"/>
      <c r="AX34" s="21"/>
      <c r="AY34" s="21"/>
      <c r="AZ34" s="21"/>
      <c r="BA34" s="21"/>
      <c r="BB34" s="21"/>
      <c r="BC34" s="21"/>
      <c r="BD34" s="199"/>
      <c r="BE34" s="182"/>
      <c r="BF34" s="23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204.7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30"/>
      <c r="N35" s="20"/>
      <c r="O35" s="23"/>
      <c r="P35" s="23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/>
      <c r="BC35" s="21"/>
      <c r="BD35" s="181"/>
      <c r="BE35" s="181"/>
      <c r="BF35" s="21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319.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31"/>
      <c r="N36" s="20"/>
      <c r="O36" s="23"/>
      <c r="P36" s="23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181"/>
      <c r="BE36" s="181"/>
      <c r="BF36" s="21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247.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9"/>
      <c r="P37" s="29"/>
      <c r="Q37" s="29"/>
      <c r="R37" s="29"/>
      <c r="S37" s="29"/>
      <c r="T37" s="29"/>
      <c r="U37" s="29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1"/>
      <c r="BC37" s="21"/>
      <c r="BD37" s="199"/>
      <c r="BE37" s="29"/>
      <c r="BF37" s="29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40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9"/>
      <c r="P38" s="29"/>
      <c r="Q38" s="29"/>
      <c r="R38" s="29"/>
      <c r="S38" s="29"/>
      <c r="T38" s="29"/>
      <c r="U38" s="29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181"/>
      <c r="AU38" s="21"/>
      <c r="AV38" s="21"/>
      <c r="AW38" s="21"/>
      <c r="AX38" s="21"/>
      <c r="AY38" s="21"/>
      <c r="AZ38" s="21"/>
      <c r="BA38" s="21"/>
      <c r="BB38" s="21"/>
      <c r="BC38" s="21"/>
      <c r="BD38" s="181"/>
      <c r="BE38" s="181"/>
      <c r="BF38" s="21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246.7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199"/>
      <c r="AM39" s="23"/>
      <c r="AN39" s="23"/>
      <c r="AO39" s="21"/>
      <c r="AP39" s="21"/>
      <c r="AQ39" s="21"/>
      <c r="AR39" s="21"/>
      <c r="AS39" s="21"/>
      <c r="AT39" s="199"/>
      <c r="AU39" s="23"/>
      <c r="AV39" s="21"/>
      <c r="AW39" s="21"/>
      <c r="AX39" s="21"/>
      <c r="AY39" s="21"/>
      <c r="AZ39" s="21"/>
      <c r="BA39" s="21"/>
      <c r="BB39" s="21"/>
      <c r="BC39" s="21"/>
      <c r="BD39" s="199"/>
      <c r="BE39" s="21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97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3"/>
      <c r="AK40" s="21"/>
      <c r="AL40" s="199"/>
      <c r="AM40" s="23"/>
      <c r="AN40" s="23"/>
      <c r="AO40" s="21"/>
      <c r="AP40" s="21"/>
      <c r="AQ40" s="21"/>
      <c r="AR40" s="21"/>
      <c r="AS40" s="21"/>
      <c r="AT40" s="199"/>
      <c r="AU40" s="23"/>
      <c r="AV40" s="21"/>
      <c r="AW40" s="21"/>
      <c r="AX40" s="21"/>
      <c r="AY40" s="21"/>
      <c r="AZ40" s="21"/>
      <c r="BA40" s="21"/>
      <c r="BB40" s="21"/>
      <c r="BC40" s="21"/>
      <c r="BD40" s="199"/>
      <c r="BE40" s="18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409.6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0"/>
      <c r="Q41" s="20"/>
      <c r="R41" s="20"/>
      <c r="S41" s="20"/>
      <c r="T41" s="20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199"/>
      <c r="AM41" s="23"/>
      <c r="AN41" s="23"/>
      <c r="AO41" s="21"/>
      <c r="AP41" s="21"/>
      <c r="AQ41" s="21"/>
      <c r="AR41" s="21"/>
      <c r="AS41" s="21"/>
      <c r="AT41" s="199"/>
      <c r="AU41" s="23"/>
      <c r="AV41" s="21"/>
      <c r="AW41" s="21"/>
      <c r="AX41" s="21"/>
      <c r="AY41" s="21"/>
      <c r="AZ41" s="21"/>
      <c r="BA41" s="21"/>
      <c r="BB41" s="21"/>
      <c r="BC41" s="21"/>
      <c r="BD41" s="199"/>
      <c r="BE41" s="18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273.7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199"/>
      <c r="AM42" s="23"/>
      <c r="AN42" s="23"/>
      <c r="AO42" s="21"/>
      <c r="AP42" s="21"/>
      <c r="AQ42" s="21"/>
      <c r="AR42" s="21"/>
      <c r="AS42" s="21"/>
      <c r="AT42" s="199"/>
      <c r="AU42" s="23"/>
      <c r="AV42" s="21"/>
      <c r="AW42" s="21"/>
      <c r="AX42" s="21"/>
      <c r="AY42" s="21"/>
      <c r="AZ42" s="21"/>
      <c r="BA42" s="21"/>
      <c r="BB42" s="21"/>
      <c r="BC42" s="21"/>
      <c r="BD42" s="199"/>
      <c r="BE42" s="18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211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3"/>
      <c r="AK43" s="21"/>
      <c r="AL43" s="199"/>
      <c r="AM43" s="23"/>
      <c r="AN43" s="23"/>
      <c r="AO43" s="21"/>
      <c r="AP43" s="21"/>
      <c r="AQ43" s="21"/>
      <c r="AR43" s="21"/>
      <c r="AS43" s="21"/>
      <c r="AT43" s="199"/>
      <c r="AU43" s="23"/>
      <c r="AV43" s="21"/>
      <c r="AW43" s="21"/>
      <c r="AX43" s="21"/>
      <c r="AY43" s="21"/>
      <c r="AZ43" s="21"/>
      <c r="BA43" s="21"/>
      <c r="BB43" s="21"/>
      <c r="BC43" s="21"/>
      <c r="BD43" s="199"/>
      <c r="BE43" s="182"/>
      <c r="BF43" s="23"/>
      <c r="BG43" s="21"/>
      <c r="BH43" s="20"/>
      <c r="BI43" s="23"/>
      <c r="BJ43" s="20"/>
      <c r="BK43" s="21"/>
      <c r="BL43" s="21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408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9"/>
      <c r="AM44" s="20"/>
      <c r="AN44" s="20"/>
      <c r="AO44" s="20"/>
      <c r="AP44" s="20"/>
      <c r="AQ44" s="21"/>
      <c r="AR44" s="21"/>
      <c r="AS44" s="21"/>
      <c r="AT44" s="199"/>
      <c r="AU44" s="20"/>
      <c r="AV44" s="21"/>
      <c r="AW44" s="21"/>
      <c r="AX44" s="21"/>
      <c r="AY44" s="21"/>
      <c r="AZ44" s="21"/>
      <c r="BA44" s="21"/>
      <c r="BB44" s="21"/>
      <c r="BC44" s="21"/>
      <c r="BD44" s="199"/>
      <c r="BE44" s="20"/>
      <c r="BF44" s="20"/>
      <c r="BG44" s="20"/>
      <c r="BH44" s="20"/>
      <c r="BI44" s="23"/>
      <c r="BJ44" s="23"/>
      <c r="BK44" s="21"/>
      <c r="BL44" s="21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38.7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9"/>
      <c r="AM45" s="20"/>
      <c r="AN45" s="20"/>
      <c r="AO45" s="21"/>
      <c r="AP45" s="21"/>
      <c r="AQ45" s="21"/>
      <c r="AR45" s="21"/>
      <c r="AS45" s="21"/>
      <c r="AT45" s="199"/>
      <c r="AU45" s="20"/>
      <c r="AV45" s="21"/>
      <c r="AW45" s="21"/>
      <c r="AX45" s="21"/>
      <c r="AY45" s="21"/>
      <c r="AZ45" s="21"/>
      <c r="BA45" s="21"/>
      <c r="BB45" s="21"/>
      <c r="BC45" s="21"/>
      <c r="BD45" s="199"/>
      <c r="BE45" s="199"/>
      <c r="BF45" s="20"/>
      <c r="BG45" s="20"/>
      <c r="BH45" s="20"/>
      <c r="BI45" s="23"/>
      <c r="BJ45" s="23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38.7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9"/>
      <c r="AM46" s="20"/>
      <c r="AN46" s="20"/>
      <c r="AO46" s="21"/>
      <c r="AP46" s="21"/>
      <c r="AQ46" s="21"/>
      <c r="AR46" s="21"/>
      <c r="AS46" s="21"/>
      <c r="AT46" s="199"/>
      <c r="AU46" s="20"/>
      <c r="AV46" s="21"/>
      <c r="AW46" s="21"/>
      <c r="AX46" s="21"/>
      <c r="AY46" s="21"/>
      <c r="AZ46" s="21"/>
      <c r="BA46" s="21"/>
      <c r="BB46" s="21"/>
      <c r="BC46" s="21"/>
      <c r="BD46" s="199"/>
      <c r="BE46" s="199"/>
      <c r="BF46" s="20"/>
      <c r="BG46" s="20"/>
      <c r="BH46" s="20"/>
      <c r="BI46" s="23"/>
      <c r="BJ46" s="23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38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9"/>
      <c r="AM47" s="20"/>
      <c r="AN47" s="20"/>
      <c r="AO47" s="21"/>
      <c r="AP47" s="21"/>
      <c r="AQ47" s="21"/>
      <c r="AR47" s="21"/>
      <c r="AS47" s="21"/>
      <c r="AT47" s="199"/>
      <c r="AU47" s="20"/>
      <c r="AV47" s="21"/>
      <c r="AW47" s="21"/>
      <c r="AX47" s="21"/>
      <c r="AY47" s="21"/>
      <c r="AZ47" s="21"/>
      <c r="BA47" s="21"/>
      <c r="BB47" s="21"/>
      <c r="BC47" s="21"/>
      <c r="BD47" s="199"/>
      <c r="BE47" s="199"/>
      <c r="BF47" s="20"/>
      <c r="BG47" s="20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38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9"/>
      <c r="AM48" s="20"/>
      <c r="AN48" s="20"/>
      <c r="AO48" s="21"/>
      <c r="AP48" s="21"/>
      <c r="AQ48" s="21"/>
      <c r="AR48" s="21"/>
      <c r="AS48" s="21"/>
      <c r="AT48" s="199"/>
      <c r="AU48" s="20"/>
      <c r="AV48" s="21"/>
      <c r="AW48" s="21"/>
      <c r="AX48" s="21"/>
      <c r="AY48" s="21"/>
      <c r="AZ48" s="21"/>
      <c r="BA48" s="21"/>
      <c r="BB48" s="21"/>
      <c r="BC48" s="21"/>
      <c r="BD48" s="199"/>
      <c r="BE48" s="199"/>
      <c r="BF48" s="20"/>
      <c r="BG48" s="20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294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3"/>
      <c r="AK49" s="21"/>
      <c r="AL49" s="199"/>
      <c r="AM49" s="23"/>
      <c r="AN49" s="23"/>
      <c r="AO49" s="21"/>
      <c r="AP49" s="21"/>
      <c r="AQ49" s="21"/>
      <c r="AR49" s="21"/>
      <c r="AS49" s="21"/>
      <c r="AT49" s="199"/>
      <c r="AU49" s="23"/>
      <c r="AV49" s="21"/>
      <c r="AW49" s="21"/>
      <c r="AX49" s="21"/>
      <c r="AY49" s="21"/>
      <c r="AZ49" s="21"/>
      <c r="BA49" s="21"/>
      <c r="BB49" s="21"/>
      <c r="BC49" s="21"/>
      <c r="BD49" s="199"/>
      <c r="BE49" s="182"/>
      <c r="BF49" s="23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231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199"/>
      <c r="AM50" s="23"/>
      <c r="AN50" s="23"/>
      <c r="AO50" s="21"/>
      <c r="AP50" s="21"/>
      <c r="AQ50" s="21"/>
      <c r="AR50" s="21"/>
      <c r="AS50" s="21"/>
      <c r="AT50" s="199"/>
      <c r="AU50" s="23"/>
      <c r="AV50" s="21"/>
      <c r="AW50" s="21"/>
      <c r="AX50" s="21"/>
      <c r="AY50" s="21"/>
      <c r="AZ50" s="21"/>
      <c r="BA50" s="21"/>
      <c r="BB50" s="21"/>
      <c r="BC50" s="21"/>
      <c r="BD50" s="199"/>
      <c r="BE50" s="23"/>
      <c r="BF50" s="23"/>
      <c r="BG50" s="21"/>
      <c r="BH50" s="20"/>
      <c r="BI50" s="23"/>
      <c r="BJ50" s="23"/>
      <c r="BK50" s="21"/>
      <c r="BL50" s="21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49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0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199"/>
      <c r="AM51" s="23"/>
      <c r="AN51" s="23"/>
      <c r="AO51" s="21"/>
      <c r="AP51" s="21"/>
      <c r="AQ51" s="21"/>
      <c r="AR51" s="21"/>
      <c r="AS51" s="21"/>
      <c r="AT51" s="199"/>
      <c r="AU51" s="23"/>
      <c r="AV51" s="21"/>
      <c r="AW51" s="21"/>
      <c r="AX51" s="21"/>
      <c r="AY51" s="21"/>
      <c r="AZ51" s="21"/>
      <c r="BA51" s="21"/>
      <c r="BB51" s="21"/>
      <c r="BC51" s="21"/>
      <c r="BD51" s="199"/>
      <c r="BE51" s="182"/>
      <c r="BF51" s="23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13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199"/>
      <c r="AM52" s="23"/>
      <c r="AN52" s="23"/>
      <c r="AO52" s="21"/>
      <c r="AP52" s="21"/>
      <c r="AQ52" s="21"/>
      <c r="AR52" s="21"/>
      <c r="AS52" s="21"/>
      <c r="AT52" s="199"/>
      <c r="AU52" s="23"/>
      <c r="AV52" s="21"/>
      <c r="AW52" s="21"/>
      <c r="AX52" s="21"/>
      <c r="AY52" s="21"/>
      <c r="AZ52" s="21"/>
      <c r="BA52" s="21"/>
      <c r="BB52" s="21"/>
      <c r="BC52" s="21"/>
      <c r="BD52" s="199"/>
      <c r="BE52" s="182"/>
      <c r="BF52" s="23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80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0"/>
      <c r="BC53" s="20"/>
      <c r="BD53" s="199"/>
      <c r="BE53" s="20"/>
      <c r="BF53" s="20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80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21"/>
      <c r="BF54" s="20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80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21"/>
      <c r="BF55" s="20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226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9"/>
      <c r="P56" s="29"/>
      <c r="Q56" s="29"/>
      <c r="R56" s="29"/>
      <c r="S56" s="29"/>
      <c r="T56" s="29"/>
      <c r="U56" s="29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9"/>
      <c r="BE56" s="21"/>
      <c r="BF56" s="199"/>
      <c r="BG56" s="29"/>
      <c r="BH56" s="29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74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9"/>
      <c r="P57" s="29"/>
      <c r="Q57" s="29"/>
      <c r="R57" s="29"/>
      <c r="S57" s="29"/>
      <c r="T57" s="29"/>
      <c r="U57" s="29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0"/>
      <c r="BC57" s="20"/>
      <c r="BD57" s="199"/>
      <c r="BE57" s="20"/>
      <c r="BF57" s="20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74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9"/>
      <c r="BE58" s="181"/>
      <c r="BF58" s="21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74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1"/>
      <c r="R59" s="21"/>
      <c r="S59" s="21"/>
      <c r="T59" s="21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9"/>
      <c r="BE59" s="181"/>
      <c r="BF59" s="21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89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81"/>
      <c r="BE60" s="181"/>
      <c r="BF60" s="21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409.6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1"/>
      <c r="AJ61" s="20"/>
      <c r="AK61" s="21"/>
      <c r="AL61" s="199"/>
      <c r="AM61" s="20"/>
      <c r="AN61" s="20"/>
      <c r="AO61" s="21"/>
      <c r="AP61" s="21"/>
      <c r="AQ61" s="21"/>
      <c r="AR61" s="21"/>
      <c r="AS61" s="21"/>
      <c r="AT61" s="199"/>
      <c r="AU61" s="20"/>
      <c r="AV61" s="20"/>
      <c r="AW61" s="21"/>
      <c r="AX61" s="21"/>
      <c r="AY61" s="21"/>
      <c r="AZ61" s="21"/>
      <c r="BA61" s="21"/>
      <c r="BB61" s="21"/>
      <c r="BC61" s="21"/>
      <c r="BD61" s="199"/>
      <c r="BE61" s="20"/>
      <c r="BF61" s="20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9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0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0"/>
      <c r="AU62" s="21"/>
      <c r="AV62" s="20"/>
      <c r="AW62" s="21"/>
      <c r="AX62" s="21"/>
      <c r="AY62" s="21"/>
      <c r="AZ62" s="21"/>
      <c r="BA62" s="21"/>
      <c r="BB62" s="21"/>
      <c r="BC62" s="21"/>
      <c r="BD62" s="199"/>
      <c r="BE62" s="181"/>
      <c r="BF62" s="20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0"/>
      <c r="AU63" s="21"/>
      <c r="AV63" s="20"/>
      <c r="AW63" s="21"/>
      <c r="AX63" s="21"/>
      <c r="AY63" s="21"/>
      <c r="AZ63" s="21"/>
      <c r="BA63" s="21"/>
      <c r="BB63" s="21"/>
      <c r="BC63" s="21"/>
      <c r="BD63" s="199"/>
      <c r="BE63" s="181"/>
      <c r="BF63" s="20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0"/>
      <c r="AU64" s="21"/>
      <c r="AV64" s="20"/>
      <c r="AW64" s="21"/>
      <c r="AX64" s="21"/>
      <c r="AY64" s="21"/>
      <c r="AZ64" s="21"/>
      <c r="BA64" s="21"/>
      <c r="BB64" s="21"/>
      <c r="BC64" s="21"/>
      <c r="BD64" s="199"/>
      <c r="BE64" s="181"/>
      <c r="BF64" s="20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3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1"/>
      <c r="R65" s="21"/>
      <c r="S65" s="21"/>
      <c r="T65" s="21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0"/>
      <c r="AU65" s="21"/>
      <c r="AV65" s="20"/>
      <c r="AW65" s="21"/>
      <c r="AX65" s="21"/>
      <c r="AY65" s="21"/>
      <c r="AZ65" s="21"/>
      <c r="BA65" s="21"/>
      <c r="BB65" s="21"/>
      <c r="BC65" s="21"/>
      <c r="BD65" s="199"/>
      <c r="BE65" s="181"/>
      <c r="BF65" s="20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67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1"/>
      <c r="R66" s="21"/>
      <c r="S66" s="21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0"/>
      <c r="AU66" s="21"/>
      <c r="AV66" s="20"/>
      <c r="AW66" s="21"/>
      <c r="AX66" s="21"/>
      <c r="AY66" s="21"/>
      <c r="AZ66" s="21"/>
      <c r="BA66" s="21"/>
      <c r="BB66" s="21"/>
      <c r="BC66" s="21"/>
      <c r="BD66" s="199"/>
      <c r="BE66" s="20"/>
      <c r="BF66" s="20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67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0"/>
      <c r="AU67" s="21"/>
      <c r="AV67" s="20"/>
      <c r="AW67" s="21"/>
      <c r="AX67" s="21"/>
      <c r="AY67" s="21"/>
      <c r="AZ67" s="21"/>
      <c r="BA67" s="21"/>
      <c r="BB67" s="21"/>
      <c r="BC67" s="21"/>
      <c r="BD67" s="199"/>
      <c r="BE67" s="181"/>
      <c r="BF67" s="20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79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9"/>
      <c r="BE68" s="21"/>
      <c r="BF68" s="20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49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9"/>
      <c r="BE69" s="21"/>
      <c r="BF69" s="20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49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81"/>
      <c r="BE70" s="181"/>
      <c r="BF70" s="21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07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21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207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9"/>
      <c r="BE72" s="18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54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1"/>
      <c r="BD73" s="199"/>
      <c r="BE73" s="21"/>
      <c r="BF73" s="20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54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0"/>
      <c r="S74" s="20"/>
      <c r="T74" s="20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81"/>
      <c r="BE74" s="181"/>
      <c r="BF74" s="21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54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81"/>
      <c r="BE75" s="181"/>
      <c r="BF75" s="21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93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9"/>
      <c r="BE76" s="21"/>
      <c r="BF76" s="21"/>
      <c r="BG76" s="21"/>
      <c r="BH76" s="20"/>
      <c r="BI76" s="23"/>
      <c r="BJ76" s="20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93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9"/>
      <c r="BE77" s="21"/>
      <c r="BF77" s="21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93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20"/>
      <c r="BF78" s="20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3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181"/>
      <c r="AU79" s="21"/>
      <c r="AV79" s="21"/>
      <c r="AW79" s="21"/>
      <c r="AX79" s="21"/>
      <c r="AY79" s="21"/>
      <c r="AZ79" s="21"/>
      <c r="BA79" s="21"/>
      <c r="BB79" s="21"/>
      <c r="BC79" s="21"/>
      <c r="BD79" s="199"/>
      <c r="BE79" s="181"/>
      <c r="BF79" s="21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20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199"/>
      <c r="AU80" s="20"/>
      <c r="AV80" s="21"/>
      <c r="AW80" s="21"/>
      <c r="AX80" s="21"/>
      <c r="AY80" s="21"/>
      <c r="AZ80" s="21"/>
      <c r="BA80" s="21"/>
      <c r="BB80" s="21"/>
      <c r="BC80" s="21"/>
      <c r="BD80" s="199"/>
      <c r="BE80" s="21"/>
      <c r="BF80" s="21"/>
      <c r="BG80" s="21"/>
      <c r="BH80" s="20"/>
      <c r="BI80" s="23"/>
      <c r="BJ80" s="20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0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1"/>
      <c r="AP81" s="21"/>
      <c r="AQ81" s="21"/>
      <c r="AR81" s="21"/>
      <c r="AS81" s="21"/>
      <c r="AT81" s="199"/>
      <c r="AU81" s="20"/>
      <c r="AV81" s="21"/>
      <c r="AW81" s="21"/>
      <c r="AX81" s="21"/>
      <c r="AY81" s="21"/>
      <c r="AZ81" s="21"/>
      <c r="BA81" s="21"/>
      <c r="BB81" s="21"/>
      <c r="BC81" s="21"/>
      <c r="BD81" s="199"/>
      <c r="BE81" s="181"/>
      <c r="BF81" s="21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47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20"/>
      <c r="BF82" s="20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47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181"/>
      <c r="BF83" s="20"/>
      <c r="BG83" s="21"/>
      <c r="BH83" s="20"/>
      <c r="BI83" s="23"/>
      <c r="BJ83" s="23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47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21"/>
      <c r="BF84" s="20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4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9"/>
      <c r="BE85" s="181"/>
      <c r="BF85" s="20"/>
      <c r="BG85" s="21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47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9"/>
      <c r="BE86" s="21"/>
      <c r="BF86" s="20"/>
      <c r="BG86" s="21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47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9"/>
      <c r="BE87" s="181"/>
      <c r="BF87" s="20"/>
      <c r="BG87" s="21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47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9"/>
      <c r="BE88" s="21"/>
      <c r="BF88" s="20"/>
      <c r="BG88" s="21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47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9"/>
      <c r="BE89" s="181"/>
      <c r="BF89" s="20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93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9"/>
      <c r="BE90" s="21"/>
      <c r="BF90" s="20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93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181"/>
      <c r="BF91" s="20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93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9"/>
      <c r="BE92" s="21"/>
      <c r="BF92" s="20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93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81"/>
      <c r="BE93" s="181"/>
      <c r="BF93" s="21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239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9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9"/>
      <c r="BE94" s="21"/>
      <c r="BF94" s="20"/>
      <c r="BG94" s="20"/>
      <c r="BH94" s="20"/>
      <c r="BI94" s="23"/>
      <c r="BJ94" s="23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239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9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9"/>
      <c r="BE95" s="21"/>
      <c r="BF95" s="20"/>
      <c r="BG95" s="20"/>
      <c r="BH95" s="20"/>
      <c r="BI95" s="23"/>
      <c r="BJ95" s="23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40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0"/>
      <c r="Q96" s="21"/>
      <c r="R96" s="21"/>
      <c r="S96" s="20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9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9"/>
      <c r="BE96" s="21"/>
      <c r="BF96" s="21"/>
      <c r="BG96" s="20"/>
      <c r="BH96" s="20"/>
      <c r="BI96" s="23"/>
      <c r="BJ96" s="23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229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9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21"/>
      <c r="BF97" s="20"/>
      <c r="BG97" s="20"/>
      <c r="BH97" s="20"/>
      <c r="BI97" s="23"/>
      <c r="BJ97" s="23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2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9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9"/>
      <c r="BE98" s="21"/>
      <c r="BF98" s="20"/>
      <c r="BG98" s="20"/>
      <c r="BH98" s="20"/>
      <c r="BI98" s="23"/>
      <c r="BJ98" s="23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22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9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9"/>
      <c r="BE99" s="21"/>
      <c r="BF99" s="20"/>
      <c r="BG99" s="20"/>
      <c r="BH99" s="20"/>
      <c r="BI99" s="23"/>
      <c r="BJ99" s="23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229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9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9"/>
      <c r="BE100" s="21"/>
      <c r="BF100" s="20"/>
      <c r="BG100" s="20"/>
      <c r="BH100" s="20"/>
      <c r="BI100" s="23"/>
      <c r="BJ100" s="23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94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9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1"/>
      <c r="BF101" s="20"/>
      <c r="BG101" s="20"/>
      <c r="BH101" s="20"/>
      <c r="BI101" s="23"/>
      <c r="BJ101" s="23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409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0"/>
      <c r="Q102" s="21"/>
      <c r="R102" s="21"/>
      <c r="S102" s="20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9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23"/>
      <c r="BF102" s="23"/>
      <c r="BG102" s="20"/>
      <c r="BH102" s="20"/>
      <c r="BI102" s="23"/>
      <c r="BJ102" s="23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40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9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1"/>
      <c r="BF103" s="20"/>
      <c r="BG103" s="20"/>
      <c r="BH103" s="20"/>
      <c r="BI103" s="23"/>
      <c r="BJ103" s="23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409.6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9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1"/>
      <c r="BF104" s="20"/>
      <c r="BG104" s="20"/>
      <c r="BH104" s="20"/>
      <c r="BI104" s="23"/>
      <c r="BJ104" s="23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8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9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3"/>
      <c r="BF105" s="23"/>
      <c r="BG105" s="20"/>
      <c r="BH105" s="20"/>
      <c r="BI105" s="23"/>
      <c r="BJ105" s="23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221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9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199"/>
      <c r="BE106" s="21"/>
      <c r="BF106" s="20"/>
      <c r="BG106" s="20"/>
      <c r="BH106" s="20"/>
      <c r="BI106" s="23"/>
      <c r="BJ106" s="23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56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0"/>
      <c r="Q107" s="21"/>
      <c r="R107" s="21"/>
      <c r="S107" s="20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9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"/>
      <c r="BC107" s="20"/>
      <c r="BD107" s="199"/>
      <c r="BE107" s="23"/>
      <c r="BF107" s="23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216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9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9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216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0"/>
      <c r="Q109" s="21"/>
      <c r="R109" s="21"/>
      <c r="S109" s="20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9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1"/>
      <c r="BF109" s="20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71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9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1"/>
      <c r="BF110" s="20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7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0"/>
      <c r="Q111" s="21"/>
      <c r="R111" s="21"/>
      <c r="S111" s="20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9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3"/>
      <c r="BF111" s="23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71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0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9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9"/>
      <c r="BE112" s="23"/>
      <c r="BF112" s="23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227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1"/>
      <c r="R113" s="21"/>
      <c r="S113" s="21"/>
      <c r="T113" s="21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9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0"/>
      <c r="BF113" s="20"/>
      <c r="BG113" s="20"/>
      <c r="BH113" s="20"/>
      <c r="BI113" s="23"/>
      <c r="BJ113" s="23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5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1"/>
      <c r="R114" s="21"/>
      <c r="S114" s="21"/>
      <c r="T114" s="21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9"/>
      <c r="AM114" s="20"/>
      <c r="AN114" s="20"/>
      <c r="AO114" s="21"/>
      <c r="AP114" s="21"/>
      <c r="AQ114" s="21"/>
      <c r="AR114" s="21"/>
      <c r="AS114" s="21"/>
      <c r="AT114" s="18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9"/>
      <c r="BE114" s="23"/>
      <c r="BF114" s="23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6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1"/>
      <c r="R115" s="21"/>
      <c r="S115" s="21"/>
      <c r="T115" s="21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9"/>
      <c r="AM115" s="21"/>
      <c r="AN115" s="20"/>
      <c r="AO115" s="21"/>
      <c r="AP115" s="21"/>
      <c r="AQ115" s="21"/>
      <c r="AR115" s="21"/>
      <c r="AS115" s="21"/>
      <c r="AT115" s="199"/>
      <c r="AU115" s="21"/>
      <c r="AV115" s="21"/>
      <c r="AW115" s="21"/>
      <c r="AX115" s="21"/>
      <c r="AY115" s="21"/>
      <c r="AZ115" s="21"/>
      <c r="BA115" s="21"/>
      <c r="BB115" s="20"/>
      <c r="BC115" s="20"/>
      <c r="BD115" s="199"/>
      <c r="BE115" s="20"/>
      <c r="BF115" s="20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71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1"/>
      <c r="R116" s="21"/>
      <c r="S116" s="21"/>
      <c r="T116" s="21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9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0"/>
      <c r="BC116" s="20"/>
      <c r="BD116" s="199"/>
      <c r="BE116" s="23"/>
      <c r="BF116" s="23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7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9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0"/>
      <c r="BC117" s="20"/>
      <c r="BD117" s="199"/>
      <c r="BE117" s="23"/>
      <c r="BF117" s="23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7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9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0"/>
      <c r="BD118" s="199"/>
      <c r="BE118" s="23"/>
      <c r="BF118" s="23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7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9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199"/>
      <c r="BE119" s="23"/>
      <c r="BF119" s="23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7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199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199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7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9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9"/>
      <c r="BE121" s="21"/>
      <c r="BF121" s="21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71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199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199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9"/>
      <c r="BE122" s="23"/>
      <c r="BF122" s="23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7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75"/>
      <c r="K123" s="18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9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0"/>
      <c r="BC123" s="21"/>
      <c r="BD123" s="20"/>
      <c r="BE123" s="23"/>
      <c r="BF123" s="23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97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199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199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1"/>
      <c r="BF124" s="21"/>
      <c r="BG124" s="20"/>
      <c r="BH124" s="20"/>
      <c r="BI124" s="23"/>
      <c r="BJ124" s="20"/>
      <c r="BK124" s="23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97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199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199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9"/>
      <c r="BE125" s="182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97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199"/>
      <c r="O126" s="21"/>
      <c r="P126" s="20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199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9"/>
      <c r="BE126" s="182"/>
      <c r="BF126" s="23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97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199"/>
      <c r="O127" s="23"/>
      <c r="P127" s="20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199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9"/>
      <c r="BE127" s="182"/>
      <c r="BF127" s="23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71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199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0"/>
      <c r="BC128" s="21"/>
      <c r="BD128" s="20"/>
      <c r="BE128" s="23"/>
      <c r="BF128" s="23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97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199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9"/>
      <c r="BE129" s="21"/>
      <c r="BF129" s="21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97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199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199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9"/>
      <c r="BE130" s="182"/>
      <c r="BF130" s="23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97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199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9"/>
      <c r="BE131" s="21"/>
      <c r="BF131" s="21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9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199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199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9"/>
      <c r="BE132" s="181"/>
      <c r="BF132" s="21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199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9"/>
      <c r="BE133" s="21"/>
      <c r="BF133" s="21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9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199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199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9"/>
      <c r="BE134" s="182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252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3"/>
      <c r="AK135" s="21"/>
      <c r="AL135" s="199"/>
      <c r="AM135" s="23"/>
      <c r="AN135" s="23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21"/>
      <c r="BF135" s="20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252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199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9"/>
      <c r="AM136" s="23"/>
      <c r="AN136" s="23"/>
      <c r="AO136" s="21"/>
      <c r="AP136" s="21"/>
      <c r="AQ136" s="21"/>
      <c r="AR136" s="21"/>
      <c r="AS136" s="21"/>
      <c r="AT136" s="18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9"/>
      <c r="BE136" s="181"/>
      <c r="BF136" s="21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2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199"/>
      <c r="AM137" s="23"/>
      <c r="AN137" s="23"/>
      <c r="AO137" s="21"/>
      <c r="AP137" s="21"/>
      <c r="AQ137" s="21"/>
      <c r="AR137" s="21"/>
      <c r="AS137" s="21"/>
      <c r="AT137" s="18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9"/>
      <c r="BE137" s="199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209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0"/>
      <c r="AK138" s="21"/>
      <c r="AL138" s="199"/>
      <c r="AM138" s="23"/>
      <c r="AN138" s="20"/>
      <c r="AO138" s="21"/>
      <c r="AP138" s="20"/>
      <c r="AQ138" s="23"/>
      <c r="AR138" s="20"/>
      <c r="AS138" s="21"/>
      <c r="AT138" s="199"/>
      <c r="AU138" s="23"/>
      <c r="AV138" s="21"/>
      <c r="AW138" s="21"/>
      <c r="AX138" s="21"/>
      <c r="AY138" s="21"/>
      <c r="AZ138" s="21"/>
      <c r="BA138" s="21"/>
      <c r="BB138" s="21"/>
      <c r="BC138" s="21"/>
      <c r="BD138" s="20"/>
      <c r="BE138" s="21"/>
      <c r="BF138" s="21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36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199"/>
      <c r="AM139" s="20"/>
      <c r="AN139" s="20"/>
      <c r="AO139" s="21"/>
      <c r="AP139" s="21"/>
      <c r="AQ139" s="21"/>
      <c r="AR139" s="21"/>
      <c r="AS139" s="21"/>
      <c r="AT139" s="18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181"/>
      <c r="BF139" s="21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36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199"/>
      <c r="AM140" s="20"/>
      <c r="AN140" s="20"/>
      <c r="AO140" s="21"/>
      <c r="AP140" s="21"/>
      <c r="AQ140" s="21"/>
      <c r="AR140" s="21"/>
      <c r="AS140" s="21"/>
      <c r="AT140" s="18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181"/>
      <c r="BF140" s="21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36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199"/>
      <c r="AM141" s="20"/>
      <c r="AN141" s="20"/>
      <c r="AO141" s="21"/>
      <c r="AP141" s="21"/>
      <c r="AQ141" s="21"/>
      <c r="AR141" s="21"/>
      <c r="AS141" s="21"/>
      <c r="AT141" s="18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181"/>
      <c r="BF141" s="21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36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199"/>
      <c r="N142" s="20"/>
      <c r="O142" s="23"/>
      <c r="P142" s="20"/>
      <c r="Q142" s="20"/>
      <c r="R142" s="20"/>
      <c r="S142" s="20"/>
      <c r="T142" s="20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199"/>
      <c r="AM142" s="20"/>
      <c r="AN142" s="20"/>
      <c r="AO142" s="21"/>
      <c r="AP142" s="21"/>
      <c r="AQ142" s="21"/>
      <c r="AR142" s="21"/>
      <c r="AS142" s="21"/>
      <c r="AT142" s="18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181"/>
      <c r="BF142" s="21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209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199"/>
      <c r="AM143" s="20"/>
      <c r="AN143" s="20"/>
      <c r="AO143" s="21"/>
      <c r="AP143" s="21"/>
      <c r="AQ143" s="21"/>
      <c r="AR143" s="21"/>
      <c r="AS143" s="21"/>
      <c r="AT143" s="18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21"/>
      <c r="BF143" s="20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54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199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199"/>
      <c r="AM144" s="20"/>
      <c r="AN144" s="20"/>
      <c r="AO144" s="21"/>
      <c r="AP144" s="21"/>
      <c r="AQ144" s="21"/>
      <c r="AR144" s="21"/>
      <c r="AS144" s="21"/>
      <c r="AT144" s="18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9"/>
      <c r="BE144" s="199"/>
      <c r="BF144" s="20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249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199"/>
      <c r="AM145" s="20"/>
      <c r="AN145" s="20"/>
      <c r="AO145" s="21"/>
      <c r="AP145" s="21"/>
      <c r="AQ145" s="21"/>
      <c r="AR145" s="21"/>
      <c r="AS145" s="21"/>
      <c r="AT145" s="18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199"/>
      <c r="AM146" s="20"/>
      <c r="AN146" s="20"/>
      <c r="AO146" s="21"/>
      <c r="AP146" s="21"/>
      <c r="AQ146" s="21"/>
      <c r="AR146" s="21"/>
      <c r="AS146" s="21"/>
      <c r="AT146" s="18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21"/>
      <c r="BF146" s="21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5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199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199"/>
      <c r="AM147" s="20"/>
      <c r="AN147" s="20"/>
      <c r="AO147" s="21"/>
      <c r="AP147" s="21"/>
      <c r="AQ147" s="21"/>
      <c r="AR147" s="21"/>
      <c r="AS147" s="21"/>
      <c r="AT147" s="18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199"/>
      <c r="BF147" s="20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92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1"/>
      <c r="AJ148" s="20"/>
      <c r="AK148" s="21"/>
      <c r="AL148" s="199"/>
      <c r="AM148" s="21"/>
      <c r="AN148" s="20"/>
      <c r="AO148" s="21"/>
      <c r="AP148" s="21"/>
      <c r="AQ148" s="21"/>
      <c r="AR148" s="21"/>
      <c r="AS148" s="21"/>
      <c r="AT148" s="199"/>
      <c r="AU148" s="21"/>
      <c r="AV148" s="21"/>
      <c r="AW148" s="21"/>
      <c r="AX148" s="21"/>
      <c r="AY148" s="21"/>
      <c r="AZ148" s="21"/>
      <c r="BA148" s="21"/>
      <c r="BB148" s="20"/>
      <c r="BC148" s="21"/>
      <c r="BD148" s="20"/>
      <c r="BE148" s="21"/>
      <c r="BF148" s="21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29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1"/>
      <c r="AJ149" s="20"/>
      <c r="AK149" s="21"/>
      <c r="AL149" s="199"/>
      <c r="AM149" s="21"/>
      <c r="AN149" s="20"/>
      <c r="AO149" s="21"/>
      <c r="AP149" s="21"/>
      <c r="AQ149" s="21"/>
      <c r="AR149" s="21"/>
      <c r="AS149" s="21"/>
      <c r="AT149" s="199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21"/>
      <c r="BF149" s="21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54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199"/>
      <c r="AM150" s="20"/>
      <c r="AN150" s="20"/>
      <c r="AO150" s="21"/>
      <c r="AP150" s="21"/>
      <c r="AQ150" s="21"/>
      <c r="AR150" s="21"/>
      <c r="AS150" s="21"/>
      <c r="AT150" s="199"/>
      <c r="AU150" s="20"/>
      <c r="AV150" s="21"/>
      <c r="AW150" s="21"/>
      <c r="AX150" s="21"/>
      <c r="AY150" s="21"/>
      <c r="AZ150" s="21"/>
      <c r="BA150" s="21"/>
      <c r="BB150" s="21"/>
      <c r="BC150" s="21"/>
      <c r="BD150" s="199"/>
      <c r="BE150" s="23"/>
      <c r="BF150" s="23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54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199"/>
      <c r="AM151" s="20"/>
      <c r="AN151" s="20"/>
      <c r="AO151" s="21"/>
      <c r="AP151" s="21"/>
      <c r="AQ151" s="21"/>
      <c r="AR151" s="21"/>
      <c r="AS151" s="21"/>
      <c r="AT151" s="199"/>
      <c r="AU151" s="20"/>
      <c r="AV151" s="21"/>
      <c r="AW151" s="21"/>
      <c r="AX151" s="21"/>
      <c r="AY151" s="21"/>
      <c r="AZ151" s="21"/>
      <c r="BA151" s="21"/>
      <c r="BB151" s="21"/>
      <c r="BC151" s="21"/>
      <c r="BD151" s="199"/>
      <c r="BE151" s="21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54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199"/>
      <c r="AM152" s="20"/>
      <c r="AN152" s="20"/>
      <c r="AO152" s="21"/>
      <c r="AP152" s="21"/>
      <c r="AQ152" s="21"/>
      <c r="AR152" s="21"/>
      <c r="AS152" s="21"/>
      <c r="AT152" s="199"/>
      <c r="AU152" s="20"/>
      <c r="AV152" s="21"/>
      <c r="AW152" s="21"/>
      <c r="AX152" s="21"/>
      <c r="AY152" s="21"/>
      <c r="AZ152" s="21"/>
      <c r="BA152" s="21"/>
      <c r="BB152" s="21"/>
      <c r="BC152" s="21"/>
      <c r="BD152" s="199"/>
      <c r="BE152" s="23"/>
      <c r="BF152" s="23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54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3"/>
      <c r="AK153" s="21"/>
      <c r="AL153" s="199"/>
      <c r="AM153" s="20"/>
      <c r="AN153" s="20"/>
      <c r="AO153" s="21"/>
      <c r="AP153" s="21"/>
      <c r="AQ153" s="21"/>
      <c r="AR153" s="21"/>
      <c r="AS153" s="21"/>
      <c r="AT153" s="199"/>
      <c r="AU153" s="20"/>
      <c r="AV153" s="21"/>
      <c r="AW153" s="21"/>
      <c r="AX153" s="21"/>
      <c r="AY153" s="21"/>
      <c r="AZ153" s="21"/>
      <c r="BA153" s="21"/>
      <c r="BB153" s="21"/>
      <c r="BC153" s="21"/>
      <c r="BD153" s="199"/>
      <c r="BE153" s="21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54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199"/>
      <c r="AM154" s="20"/>
      <c r="AN154" s="20"/>
      <c r="AO154" s="21"/>
      <c r="AP154" s="21"/>
      <c r="AQ154" s="21"/>
      <c r="AR154" s="21"/>
      <c r="AS154" s="21"/>
      <c r="AT154" s="199"/>
      <c r="AU154" s="20"/>
      <c r="AV154" s="21"/>
      <c r="AW154" s="21"/>
      <c r="AX154" s="21"/>
      <c r="AY154" s="21"/>
      <c r="AZ154" s="21"/>
      <c r="BA154" s="21"/>
      <c r="BB154" s="21"/>
      <c r="BC154" s="21"/>
      <c r="BD154" s="199"/>
      <c r="BE154" s="23"/>
      <c r="BF154" s="23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54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3"/>
      <c r="AK155" s="21"/>
      <c r="AL155" s="199"/>
      <c r="AM155" s="20"/>
      <c r="AN155" s="20"/>
      <c r="AO155" s="21"/>
      <c r="AP155" s="21"/>
      <c r="AQ155" s="21"/>
      <c r="AR155" s="21"/>
      <c r="AS155" s="21"/>
      <c r="AT155" s="199"/>
      <c r="AU155" s="20"/>
      <c r="AV155" s="21"/>
      <c r="AW155" s="21"/>
      <c r="AX155" s="21"/>
      <c r="AY155" s="21"/>
      <c r="AZ155" s="21"/>
      <c r="BA155" s="21"/>
      <c r="BB155" s="21"/>
      <c r="BC155" s="21"/>
      <c r="BD155" s="199"/>
      <c r="BE155" s="21"/>
      <c r="BF155" s="21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54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199"/>
      <c r="AM156" s="20"/>
      <c r="AN156" s="20"/>
      <c r="AO156" s="21"/>
      <c r="AP156" s="21"/>
      <c r="AQ156" s="21"/>
      <c r="AR156" s="21"/>
      <c r="AS156" s="21"/>
      <c r="AT156" s="199"/>
      <c r="AU156" s="20"/>
      <c r="AV156" s="21"/>
      <c r="AW156" s="21"/>
      <c r="AX156" s="21"/>
      <c r="AY156" s="21"/>
      <c r="AZ156" s="21"/>
      <c r="BA156" s="21"/>
      <c r="BB156" s="21"/>
      <c r="BC156" s="21"/>
      <c r="BD156" s="199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249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199"/>
      <c r="AM157" s="23"/>
      <c r="AN157" s="23"/>
      <c r="AO157" s="21"/>
      <c r="AP157" s="21"/>
      <c r="AQ157" s="21"/>
      <c r="AR157" s="21"/>
      <c r="AS157" s="21"/>
      <c r="AT157" s="199"/>
      <c r="AU157" s="23"/>
      <c r="AV157" s="21"/>
      <c r="AW157" s="21"/>
      <c r="AX157" s="21"/>
      <c r="AY157" s="21"/>
      <c r="AZ157" s="21"/>
      <c r="BA157" s="21"/>
      <c r="BB157" s="21"/>
      <c r="BC157" s="21"/>
      <c r="BD157" s="199"/>
      <c r="BE157" s="21"/>
      <c r="BF157" s="20"/>
      <c r="BG157" s="21"/>
      <c r="BH157" s="21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24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199"/>
      <c r="AM158" s="20"/>
      <c r="AN158" s="20"/>
      <c r="AO158" s="21"/>
      <c r="AP158" s="21"/>
      <c r="AQ158" s="21"/>
      <c r="AR158" s="21"/>
      <c r="AS158" s="21"/>
      <c r="AT158" s="199"/>
      <c r="AU158" s="20"/>
      <c r="AV158" s="21"/>
      <c r="AW158" s="21"/>
      <c r="AX158" s="21"/>
      <c r="AY158" s="21"/>
      <c r="AZ158" s="21"/>
      <c r="BA158" s="21"/>
      <c r="BB158" s="21"/>
      <c r="BC158" s="21"/>
      <c r="BD158" s="199"/>
      <c r="BE158" s="21"/>
      <c r="BF158" s="21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2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199"/>
      <c r="AM159" s="20"/>
      <c r="AN159" s="20"/>
      <c r="AO159" s="21"/>
      <c r="AP159" s="21"/>
      <c r="AQ159" s="21"/>
      <c r="AR159" s="21"/>
      <c r="AS159" s="21"/>
      <c r="AT159" s="199"/>
      <c r="AU159" s="20"/>
      <c r="AV159" s="21"/>
      <c r="AW159" s="21"/>
      <c r="AX159" s="21"/>
      <c r="AY159" s="21"/>
      <c r="AZ159" s="21"/>
      <c r="BA159" s="21"/>
      <c r="BB159" s="21"/>
      <c r="BC159" s="21"/>
      <c r="BD159" s="199"/>
      <c r="BE159" s="21"/>
      <c r="BF159" s="21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2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199"/>
      <c r="AM160" s="20"/>
      <c r="AN160" s="20"/>
      <c r="AO160" s="21"/>
      <c r="AP160" s="21"/>
      <c r="AQ160" s="21"/>
      <c r="AR160" s="21"/>
      <c r="AS160" s="21"/>
      <c r="AT160" s="199"/>
      <c r="AU160" s="20"/>
      <c r="AV160" s="21"/>
      <c r="AW160" s="21"/>
      <c r="AX160" s="21"/>
      <c r="AY160" s="21"/>
      <c r="AZ160" s="21"/>
      <c r="BA160" s="21"/>
      <c r="BB160" s="21"/>
      <c r="BC160" s="21"/>
      <c r="BD160" s="199"/>
      <c r="BE160" s="21"/>
      <c r="BF160" s="21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2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199"/>
      <c r="AM161" s="20"/>
      <c r="AN161" s="20"/>
      <c r="AO161" s="21"/>
      <c r="AP161" s="21"/>
      <c r="AQ161" s="21"/>
      <c r="AR161" s="21"/>
      <c r="AS161" s="21"/>
      <c r="AT161" s="199"/>
      <c r="AU161" s="20"/>
      <c r="AV161" s="21"/>
      <c r="AW161" s="21"/>
      <c r="AX161" s="21"/>
      <c r="AY161" s="21"/>
      <c r="AZ161" s="21"/>
      <c r="BA161" s="21"/>
      <c r="BB161" s="21"/>
      <c r="BC161" s="21"/>
      <c r="BD161" s="199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2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199"/>
      <c r="AM162" s="20"/>
      <c r="AN162" s="20"/>
      <c r="AO162" s="21"/>
      <c r="AP162" s="21"/>
      <c r="AQ162" s="21"/>
      <c r="AR162" s="21"/>
      <c r="AS162" s="21"/>
      <c r="AT162" s="199"/>
      <c r="AU162" s="20"/>
      <c r="AV162" s="21"/>
      <c r="AW162" s="21"/>
      <c r="AX162" s="21"/>
      <c r="AY162" s="21"/>
      <c r="AZ162" s="21"/>
      <c r="BA162" s="21"/>
      <c r="BB162" s="21"/>
      <c r="BC162" s="21"/>
      <c r="BD162" s="199"/>
      <c r="BE162" s="21"/>
      <c r="BF162" s="21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409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199"/>
      <c r="AM163" s="20"/>
      <c r="AN163" s="20"/>
      <c r="AO163" s="21"/>
      <c r="AP163" s="21"/>
      <c r="AQ163" s="21"/>
      <c r="AR163" s="21"/>
      <c r="AS163" s="21"/>
      <c r="AT163" s="199"/>
      <c r="AU163" s="20"/>
      <c r="AV163" s="21"/>
      <c r="AW163" s="21"/>
      <c r="AX163" s="21"/>
      <c r="AY163" s="21"/>
      <c r="AZ163" s="21"/>
      <c r="BA163" s="21"/>
      <c r="BB163" s="21"/>
      <c r="BC163" s="21"/>
      <c r="BD163" s="199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237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21"/>
      <c r="BF164" s="20"/>
      <c r="BG164" s="20"/>
      <c r="BH164" s="20"/>
      <c r="BI164" s="23"/>
      <c r="BJ164" s="20"/>
      <c r="BK164" s="21"/>
      <c r="BL164" s="20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3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9"/>
      <c r="BE165" s="23"/>
      <c r="BF165" s="23"/>
      <c r="BG165" s="20"/>
      <c r="BH165" s="20"/>
      <c r="BI165" s="23"/>
      <c r="BJ165" s="20"/>
      <c r="BK165" s="21"/>
      <c r="BL165" s="20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237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199"/>
      <c r="AM166" s="23"/>
      <c r="AN166" s="23"/>
      <c r="AO166" s="21"/>
      <c r="AP166" s="21"/>
      <c r="AQ166" s="21"/>
      <c r="AR166" s="21"/>
      <c r="AS166" s="21"/>
      <c r="AT166" s="199"/>
      <c r="AU166" s="23"/>
      <c r="AV166" s="21"/>
      <c r="AW166" s="21"/>
      <c r="AX166" s="21"/>
      <c r="AY166" s="21"/>
      <c r="AZ166" s="21"/>
      <c r="BA166" s="21"/>
      <c r="BB166" s="21"/>
      <c r="BC166" s="21"/>
      <c r="BD166" s="199"/>
      <c r="BE166" s="23"/>
      <c r="BF166" s="20"/>
      <c r="BG166" s="21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2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22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9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2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22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22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9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25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21"/>
      <c r="BF172" s="21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55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9"/>
      <c r="BE173" s="23"/>
      <c r="BF173" s="23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25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0"/>
      <c r="P174" s="20"/>
      <c r="Q174" s="21"/>
      <c r="R174" s="21"/>
      <c r="S174" s="21"/>
      <c r="T174" s="21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0"/>
      <c r="BC174" s="21"/>
      <c r="BD174" s="199"/>
      <c r="BE174" s="21"/>
      <c r="BF174" s="21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62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0"/>
      <c r="P175" s="20"/>
      <c r="Q175" s="20"/>
      <c r="R175" s="20"/>
      <c r="S175" s="20"/>
      <c r="T175" s="20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62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294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3"/>
      <c r="AK177" s="21"/>
      <c r="AL177" s="199"/>
      <c r="AM177" s="23"/>
      <c r="AN177" s="23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42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0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42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87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0"/>
      <c r="AQ180" s="23"/>
      <c r="AR180" s="20"/>
      <c r="AS180" s="21"/>
      <c r="AT180" s="21"/>
      <c r="AU180" s="21"/>
      <c r="AV180" s="21"/>
      <c r="AW180" s="21"/>
      <c r="AX180" s="21"/>
      <c r="AY180" s="21"/>
      <c r="AZ180" s="21"/>
      <c r="BA180" s="21"/>
      <c r="BB180" s="20"/>
      <c r="BC180" s="23"/>
      <c r="BD180" s="20"/>
      <c r="BE180" s="23"/>
      <c r="BF180" s="20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87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0"/>
      <c r="BC181" s="20"/>
      <c r="BD181" s="199"/>
      <c r="BE181" s="182"/>
      <c r="BF181" s="20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87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0"/>
      <c r="R182" s="20"/>
      <c r="S182" s="20"/>
      <c r="T182" s="20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0"/>
      <c r="BC182" s="20"/>
      <c r="BD182" s="199"/>
      <c r="BE182" s="182"/>
      <c r="BF182" s="20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87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0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9"/>
      <c r="BE183" s="23"/>
      <c r="BF183" s="23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87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199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199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349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199"/>
      <c r="BF185" s="20"/>
      <c r="BG185" s="20"/>
      <c r="BH185" s="20"/>
      <c r="BI185" s="23"/>
      <c r="BJ185" s="23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67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1"/>
      <c r="AM186" s="21"/>
      <c r="AN186" s="21"/>
      <c r="AO186" s="21"/>
      <c r="AP186" s="21"/>
      <c r="AQ186" s="21"/>
      <c r="AR186" s="21"/>
      <c r="AS186" s="21"/>
      <c r="AT186" s="18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9"/>
      <c r="BE186" s="199"/>
      <c r="BF186" s="20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409.6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0"/>
      <c r="AK187" s="21"/>
      <c r="AL187" s="199"/>
      <c r="AM187" s="23"/>
      <c r="AN187" s="20"/>
      <c r="AO187" s="23"/>
      <c r="AP187" s="20"/>
      <c r="AQ187" s="21"/>
      <c r="AR187" s="21"/>
      <c r="AS187" s="21"/>
      <c r="AT187" s="199"/>
      <c r="AU187" s="23"/>
      <c r="AV187" s="21"/>
      <c r="AW187" s="21"/>
      <c r="AX187" s="21"/>
      <c r="AY187" s="21"/>
      <c r="AZ187" s="21"/>
      <c r="BA187" s="21"/>
      <c r="BB187" s="21"/>
      <c r="BC187" s="21"/>
      <c r="BD187" s="199"/>
      <c r="BE187" s="23"/>
      <c r="BF187" s="20"/>
      <c r="BG187" s="23"/>
      <c r="BH187" s="20"/>
      <c r="BI187" s="23"/>
      <c r="BJ187" s="20"/>
      <c r="BK187" s="23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34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0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0"/>
      <c r="AK188" s="21"/>
      <c r="AL188" s="199"/>
      <c r="AM188" s="20"/>
      <c r="AN188" s="20"/>
      <c r="AO188" s="21"/>
      <c r="AP188" s="21"/>
      <c r="AQ188" s="21"/>
      <c r="AR188" s="21"/>
      <c r="AS188" s="21"/>
      <c r="AT188" s="199"/>
      <c r="AU188" s="20"/>
      <c r="AV188" s="21"/>
      <c r="AW188" s="21"/>
      <c r="AX188" s="21"/>
      <c r="AY188" s="21"/>
      <c r="AZ188" s="21"/>
      <c r="BA188" s="21"/>
      <c r="BB188" s="21"/>
      <c r="BC188" s="21"/>
      <c r="BD188" s="199"/>
      <c r="BE188" s="23"/>
      <c r="BF188" s="20"/>
      <c r="BG188" s="23"/>
      <c r="BH188" s="20"/>
      <c r="BI188" s="23"/>
      <c r="BJ188" s="20"/>
      <c r="BK188" s="23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34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0"/>
      <c r="AK189" s="21"/>
      <c r="AL189" s="199"/>
      <c r="AM189" s="20"/>
      <c r="AN189" s="20"/>
      <c r="AO189" s="21"/>
      <c r="AP189" s="21"/>
      <c r="AQ189" s="21"/>
      <c r="AR189" s="21"/>
      <c r="AS189" s="21"/>
      <c r="AT189" s="199"/>
      <c r="AU189" s="20"/>
      <c r="AV189" s="21"/>
      <c r="AW189" s="21"/>
      <c r="AX189" s="21"/>
      <c r="AY189" s="21"/>
      <c r="AZ189" s="21"/>
      <c r="BA189" s="21"/>
      <c r="BB189" s="21"/>
      <c r="BC189" s="21"/>
      <c r="BD189" s="199"/>
      <c r="BE189" s="23"/>
      <c r="BF189" s="20"/>
      <c r="BG189" s="23"/>
      <c r="BH189" s="20"/>
      <c r="BI189" s="23"/>
      <c r="BJ189" s="20"/>
      <c r="BK189" s="23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34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0"/>
      <c r="AK190" s="21"/>
      <c r="AL190" s="199"/>
      <c r="AM190" s="20"/>
      <c r="AN190" s="20"/>
      <c r="AO190" s="21"/>
      <c r="AP190" s="21"/>
      <c r="AQ190" s="21"/>
      <c r="AR190" s="21"/>
      <c r="AS190" s="21"/>
      <c r="AT190" s="199"/>
      <c r="AU190" s="20"/>
      <c r="AV190" s="21"/>
      <c r="AW190" s="21"/>
      <c r="AX190" s="21"/>
      <c r="AY190" s="21"/>
      <c r="AZ190" s="21"/>
      <c r="BA190" s="21"/>
      <c r="BB190" s="21"/>
      <c r="BC190" s="21"/>
      <c r="BD190" s="199"/>
      <c r="BE190" s="23"/>
      <c r="BF190" s="20"/>
      <c r="BG190" s="23"/>
      <c r="BH190" s="20"/>
      <c r="BI190" s="23"/>
      <c r="BJ190" s="20"/>
      <c r="BK190" s="23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34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0"/>
      <c r="R191" s="20"/>
      <c r="S191" s="20"/>
      <c r="T191" s="20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0"/>
      <c r="AK191" s="21"/>
      <c r="AL191" s="199"/>
      <c r="AM191" s="20"/>
      <c r="AN191" s="20"/>
      <c r="AO191" s="21"/>
      <c r="AP191" s="21"/>
      <c r="AQ191" s="21"/>
      <c r="AR191" s="21"/>
      <c r="AS191" s="21"/>
      <c r="AT191" s="199"/>
      <c r="AU191" s="20"/>
      <c r="AV191" s="21"/>
      <c r="AW191" s="21"/>
      <c r="AX191" s="21"/>
      <c r="AY191" s="21"/>
      <c r="AZ191" s="21"/>
      <c r="BA191" s="21"/>
      <c r="BB191" s="21"/>
      <c r="BC191" s="21"/>
      <c r="BD191" s="199"/>
      <c r="BE191" s="23"/>
      <c r="BF191" s="20"/>
      <c r="BG191" s="23"/>
      <c r="BH191" s="20"/>
      <c r="BI191" s="23"/>
      <c r="BJ191" s="20"/>
      <c r="BK191" s="23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34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0"/>
      <c r="AK192" s="21"/>
      <c r="AL192" s="199"/>
      <c r="AM192" s="20"/>
      <c r="AN192" s="20"/>
      <c r="AO192" s="21"/>
      <c r="AP192" s="21"/>
      <c r="AQ192" s="21"/>
      <c r="AR192" s="21"/>
      <c r="AS192" s="21"/>
      <c r="AT192" s="199"/>
      <c r="AU192" s="20"/>
      <c r="AV192" s="21"/>
      <c r="AW192" s="21"/>
      <c r="AX192" s="21"/>
      <c r="AY192" s="21"/>
      <c r="AZ192" s="21"/>
      <c r="BA192" s="21"/>
      <c r="BB192" s="21"/>
      <c r="BC192" s="21"/>
      <c r="BD192" s="199"/>
      <c r="BE192" s="23"/>
      <c r="BF192" s="20"/>
      <c r="BG192" s="23"/>
      <c r="BH192" s="20"/>
      <c r="BI192" s="23"/>
      <c r="BJ192" s="20"/>
      <c r="BK192" s="23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409.6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3"/>
      <c r="AK193" s="21"/>
      <c r="AL193" s="199"/>
      <c r="AM193" s="23"/>
      <c r="AN193" s="23"/>
      <c r="AO193" s="21"/>
      <c r="AP193" s="21"/>
      <c r="AQ193" s="21"/>
      <c r="AR193" s="21"/>
      <c r="AS193" s="21"/>
      <c r="AT193" s="199"/>
      <c r="AU193" s="23"/>
      <c r="AV193" s="21"/>
      <c r="AW193" s="21"/>
      <c r="AX193" s="21"/>
      <c r="AY193" s="21"/>
      <c r="AZ193" s="21"/>
      <c r="BA193" s="21"/>
      <c r="BB193" s="21"/>
      <c r="BC193" s="21"/>
      <c r="BD193" s="199"/>
      <c r="BE193" s="23"/>
      <c r="BF193" s="23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34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9"/>
      <c r="BE194" s="199"/>
      <c r="BF194" s="20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34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199"/>
      <c r="BF195" s="20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3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0"/>
      <c r="Q196" s="20"/>
      <c r="R196" s="20"/>
      <c r="S196" s="20"/>
      <c r="T196" s="20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199"/>
      <c r="BF196" s="20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3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199"/>
      <c r="BF197" s="20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409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0"/>
      <c r="AK198" s="23"/>
      <c r="AL198" s="20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23"/>
      <c r="BF198" s="23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3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199"/>
      <c r="BF199" s="20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32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199"/>
      <c r="BF200" s="20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69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9"/>
      <c r="BE202" s="199"/>
      <c r="BF202" s="20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6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9"/>
      <c r="BE203" s="199"/>
      <c r="BF203" s="20"/>
      <c r="BG203" s="20"/>
      <c r="BH203" s="20"/>
      <c r="BI203" s="23"/>
      <c r="BJ203" s="20"/>
      <c r="BK203" s="23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62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199"/>
      <c r="BF204" s="20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409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9"/>
      <c r="BE205" s="23"/>
      <c r="BF205" s="23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54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9"/>
      <c r="BE206" s="199"/>
      <c r="BF206" s="20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86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9"/>
      <c r="BE207" s="199"/>
      <c r="BF207" s="20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77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9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77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9"/>
      <c r="BE209" s="182"/>
      <c r="BF209" s="23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244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83"/>
      <c r="BE210" s="23"/>
      <c r="BF210" s="23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244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0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182"/>
      <c r="BF211" s="23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231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23"/>
      <c r="BF212" s="23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231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0"/>
      <c r="P213" s="20"/>
      <c r="Q213" s="20"/>
      <c r="R213" s="21"/>
      <c r="S213" s="20"/>
      <c r="T213" s="21"/>
      <c r="U213" s="20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0"/>
      <c r="AQ213" s="20"/>
      <c r="AR213" s="20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0"/>
      <c r="BD213" s="20"/>
      <c r="BE213" s="199"/>
      <c r="BF213" s="20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159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1"/>
      <c r="S214" s="20"/>
      <c r="T214" s="21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199"/>
      <c r="BF214" s="20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59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199"/>
      <c r="BF215" s="20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408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0"/>
      <c r="AJ216" s="20"/>
      <c r="AK216" s="21"/>
      <c r="AL216" s="199"/>
      <c r="AM216" s="21"/>
      <c r="AN216" s="20"/>
      <c r="AO216" s="21"/>
      <c r="AP216" s="20"/>
      <c r="AQ216" s="21"/>
      <c r="AR216" s="21"/>
      <c r="AS216" s="21"/>
      <c r="AT216" s="199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21"/>
      <c r="BF216" s="20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38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1"/>
      <c r="R217" s="21"/>
      <c r="S217" s="21"/>
      <c r="T217" s="21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99"/>
      <c r="BF217" s="20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38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18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199"/>
      <c r="BF218" s="20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138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99"/>
      <c r="BF219" s="20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3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199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38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18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199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28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1"/>
      <c r="AJ222" s="20"/>
      <c r="AK222" s="21"/>
      <c r="AL222" s="199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20"/>
      <c r="BE222" s="23"/>
      <c r="BF222" s="23"/>
      <c r="BG222" s="20"/>
      <c r="BH222" s="20"/>
      <c r="BI222" s="21"/>
      <c r="BJ222" s="20"/>
      <c r="BK222" s="23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37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23"/>
      <c r="BF223" s="23"/>
      <c r="BG223" s="20"/>
      <c r="BH223" s="20"/>
      <c r="BI223" s="23"/>
      <c r="BJ223" s="20"/>
      <c r="BK223" s="23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22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23"/>
      <c r="BF224" s="23"/>
      <c r="BG224" s="20"/>
      <c r="BH224" s="20"/>
      <c r="BI224" s="23"/>
      <c r="BJ224" s="20"/>
      <c r="BK224" s="23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2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198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23"/>
      <c r="BF225" s="23"/>
      <c r="BG225" s="20"/>
      <c r="BH225" s="20"/>
      <c r="BI225" s="23"/>
      <c r="BJ225" s="20"/>
      <c r="BK225" s="23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22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23"/>
      <c r="BF226" s="23"/>
      <c r="BG226" s="20"/>
      <c r="BH226" s="20"/>
      <c r="BI226" s="23"/>
      <c r="BJ226" s="20"/>
      <c r="BK226" s="23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84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1"/>
      <c r="BF227" s="21"/>
      <c r="BG227" s="20"/>
      <c r="BH227" s="20"/>
      <c r="BI227" s="23"/>
      <c r="BJ227" s="20"/>
      <c r="BK227" s="23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84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23"/>
      <c r="BF228" s="23"/>
      <c r="BG228" s="20"/>
      <c r="BH228" s="20"/>
      <c r="BI228" s="23"/>
      <c r="BJ228" s="20"/>
      <c r="BK228" s="23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409.6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04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20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01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181"/>
      <c r="AM231" s="21"/>
      <c r="AN231" s="21"/>
      <c r="AO231" s="21"/>
      <c r="AP231" s="21"/>
      <c r="AQ231" s="21"/>
      <c r="AR231" s="21"/>
      <c r="AS231" s="21"/>
      <c r="AT231" s="181"/>
      <c r="AU231" s="21"/>
      <c r="AV231" s="181"/>
      <c r="AW231" s="21"/>
      <c r="AX231" s="21"/>
      <c r="AY231" s="21"/>
      <c r="AZ231" s="21"/>
      <c r="BA231" s="21"/>
      <c r="BB231" s="21"/>
      <c r="BC231" s="21"/>
      <c r="BD231" s="199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9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1"/>
      <c r="AJ232" s="21"/>
      <c r="AK232" s="21"/>
      <c r="AL232" s="199"/>
      <c r="AM232" s="21"/>
      <c r="AN232" s="20"/>
      <c r="AO232" s="21"/>
      <c r="AP232" s="21"/>
      <c r="AQ232" s="21"/>
      <c r="AR232" s="21"/>
      <c r="AS232" s="21"/>
      <c r="AT232" s="199"/>
      <c r="AU232" s="21"/>
      <c r="AV232" s="181"/>
      <c r="AW232" s="21"/>
      <c r="AX232" s="21"/>
      <c r="AY232" s="21"/>
      <c r="AZ232" s="21"/>
      <c r="BA232" s="21"/>
      <c r="BB232" s="21"/>
      <c r="BC232" s="21"/>
      <c r="BD232" s="199"/>
      <c r="BE232" s="21"/>
      <c r="BF232" s="21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2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181"/>
      <c r="AU233" s="21"/>
      <c r="AV233" s="181"/>
      <c r="AW233" s="21"/>
      <c r="AX233" s="21"/>
      <c r="AY233" s="21"/>
      <c r="AZ233" s="21"/>
      <c r="BA233" s="21"/>
      <c r="BB233" s="21"/>
      <c r="BC233" s="21"/>
      <c r="BD233" s="199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2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181"/>
      <c r="AU234" s="21"/>
      <c r="AV234" s="181"/>
      <c r="AW234" s="21"/>
      <c r="AX234" s="21"/>
      <c r="AY234" s="21"/>
      <c r="AZ234" s="21"/>
      <c r="BA234" s="21"/>
      <c r="BB234" s="21"/>
      <c r="BC234" s="21"/>
      <c r="BD234" s="199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2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181"/>
      <c r="AU235" s="21"/>
      <c r="AV235" s="181"/>
      <c r="AW235" s="21"/>
      <c r="AX235" s="21"/>
      <c r="AY235" s="21"/>
      <c r="AZ235" s="21"/>
      <c r="BA235" s="21"/>
      <c r="BB235" s="21"/>
      <c r="BC235" s="21"/>
      <c r="BD235" s="199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2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2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181"/>
      <c r="AU237" s="21"/>
      <c r="AV237" s="181"/>
      <c r="AW237" s="21"/>
      <c r="AX237" s="21"/>
      <c r="AY237" s="21"/>
      <c r="AZ237" s="21"/>
      <c r="BA237" s="21"/>
      <c r="BB237" s="21"/>
      <c r="BC237" s="21"/>
      <c r="BD237" s="199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409.6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1"/>
      <c r="AJ238" s="21"/>
      <c r="AK238" s="21"/>
      <c r="AL238" s="199"/>
      <c r="AM238" s="21"/>
      <c r="AN238" s="21"/>
      <c r="AO238" s="21"/>
      <c r="AP238" s="21"/>
      <c r="AQ238" s="21"/>
      <c r="AR238" s="21"/>
      <c r="AS238" s="21"/>
      <c r="AT238" s="199"/>
      <c r="AU238" s="21"/>
      <c r="AV238" s="199"/>
      <c r="AW238" s="23"/>
      <c r="AX238" s="21"/>
      <c r="AY238" s="21"/>
      <c r="AZ238" s="21"/>
      <c r="BA238" s="21"/>
      <c r="BB238" s="21"/>
      <c r="BC238" s="21"/>
      <c r="BD238" s="199"/>
      <c r="BE238" s="21"/>
      <c r="BF238" s="21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3"/>
      <c r="AJ239" s="20"/>
      <c r="AK239" s="21"/>
      <c r="AL239" s="199"/>
      <c r="AM239" s="23"/>
      <c r="AN239" s="20"/>
      <c r="AO239" s="21"/>
      <c r="AP239" s="21"/>
      <c r="AQ239" s="21"/>
      <c r="AR239" s="21"/>
      <c r="AS239" s="21"/>
      <c r="AT239" s="199"/>
      <c r="AU239" s="23"/>
      <c r="AV239" s="199"/>
      <c r="AW239" s="23"/>
      <c r="AX239" s="21"/>
      <c r="AY239" s="21"/>
      <c r="AZ239" s="21"/>
      <c r="BA239" s="21"/>
      <c r="BB239" s="21"/>
      <c r="BC239" s="21"/>
      <c r="BD239" s="199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2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3"/>
      <c r="AJ240" s="20"/>
      <c r="AK240" s="21"/>
      <c r="AL240" s="199"/>
      <c r="AM240" s="23"/>
      <c r="AN240" s="20"/>
      <c r="AO240" s="21"/>
      <c r="AP240" s="21"/>
      <c r="AQ240" s="21"/>
      <c r="AR240" s="21"/>
      <c r="AS240" s="21"/>
      <c r="AT240" s="199"/>
      <c r="AU240" s="23"/>
      <c r="AV240" s="199"/>
      <c r="AW240" s="23"/>
      <c r="AX240" s="21"/>
      <c r="AY240" s="21"/>
      <c r="AZ240" s="21"/>
      <c r="BA240" s="21"/>
      <c r="BB240" s="21"/>
      <c r="BC240" s="21"/>
      <c r="BD240" s="199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0"/>
      <c r="AK241" s="21"/>
      <c r="AL241" s="199"/>
      <c r="AM241" s="23"/>
      <c r="AN241" s="20"/>
      <c r="AO241" s="21"/>
      <c r="AP241" s="21"/>
      <c r="AQ241" s="21"/>
      <c r="AR241" s="21"/>
      <c r="AS241" s="21"/>
      <c r="AT241" s="199"/>
      <c r="AU241" s="23"/>
      <c r="AV241" s="199"/>
      <c r="AW241" s="23"/>
      <c r="AX241" s="21"/>
      <c r="AY241" s="21"/>
      <c r="AZ241" s="21"/>
      <c r="BA241" s="21"/>
      <c r="BB241" s="21"/>
      <c r="BC241" s="21"/>
      <c r="BD241" s="199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3"/>
      <c r="AJ242" s="20"/>
      <c r="AK242" s="21"/>
      <c r="AL242" s="199"/>
      <c r="AM242" s="23"/>
      <c r="AN242" s="20"/>
      <c r="AO242" s="21"/>
      <c r="AP242" s="21"/>
      <c r="AQ242" s="21"/>
      <c r="AR242" s="21"/>
      <c r="AS242" s="21"/>
      <c r="AT242" s="199"/>
      <c r="AU242" s="23"/>
      <c r="AV242" s="199"/>
      <c r="AW242" s="23"/>
      <c r="AX242" s="21"/>
      <c r="AY242" s="21"/>
      <c r="AZ242" s="21"/>
      <c r="BA242" s="21"/>
      <c r="BB242" s="21"/>
      <c r="BC242" s="21"/>
      <c r="BD242" s="199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349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3"/>
      <c r="AJ243" s="23"/>
      <c r="AK243" s="21"/>
      <c r="AL243" s="199"/>
      <c r="AM243" s="20"/>
      <c r="AN243" s="20"/>
      <c r="AO243" s="21"/>
      <c r="AP243" s="21"/>
      <c r="AQ243" s="21"/>
      <c r="AR243" s="21"/>
      <c r="AS243" s="21"/>
      <c r="AT243" s="199"/>
      <c r="AU243" s="23"/>
      <c r="AV243" s="199"/>
      <c r="AW243" s="20"/>
      <c r="AX243" s="21"/>
      <c r="AY243" s="21"/>
      <c r="AZ243" s="21"/>
      <c r="BA243" s="21"/>
      <c r="BB243" s="21"/>
      <c r="BC243" s="21"/>
      <c r="BD243" s="199"/>
      <c r="BE243" s="2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37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3"/>
      <c r="R244" s="23"/>
      <c r="S244" s="20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9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409.6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0"/>
      <c r="BC245" s="20"/>
      <c r="BD245" s="199"/>
      <c r="BE245" s="2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80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9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80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0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21"/>
      <c r="BF248" s="20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80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409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9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44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336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9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0"/>
      <c r="BC253" s="20"/>
      <c r="BD253" s="20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29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18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49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3"/>
      <c r="AJ257" s="23"/>
      <c r="AK257" s="21"/>
      <c r="AL257" s="199"/>
      <c r="AM257" s="23"/>
      <c r="AN257" s="20"/>
      <c r="AO257" s="21"/>
      <c r="AP257" s="21"/>
      <c r="AQ257" s="21"/>
      <c r="AR257" s="21"/>
      <c r="AS257" s="21"/>
      <c r="AT257" s="199"/>
      <c r="AU257" s="23"/>
      <c r="AV257" s="21"/>
      <c r="AW257" s="21"/>
      <c r="AX257" s="21"/>
      <c r="AY257" s="21"/>
      <c r="AZ257" s="21"/>
      <c r="BA257" s="21"/>
      <c r="BB257" s="21"/>
      <c r="BC257" s="21"/>
      <c r="BD257" s="199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49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0"/>
      <c r="AI258" s="23"/>
      <c r="AJ258" s="23"/>
      <c r="AK258" s="21"/>
      <c r="AL258" s="199"/>
      <c r="AM258" s="23"/>
      <c r="AN258" s="20"/>
      <c r="AO258" s="21"/>
      <c r="AP258" s="21"/>
      <c r="AQ258" s="21"/>
      <c r="AR258" s="21"/>
      <c r="AS258" s="21"/>
      <c r="AT258" s="199"/>
      <c r="AU258" s="23"/>
      <c r="AV258" s="21"/>
      <c r="AW258" s="21"/>
      <c r="AX258" s="21"/>
      <c r="AY258" s="21"/>
      <c r="AZ258" s="21"/>
      <c r="BA258" s="21"/>
      <c r="BB258" s="21"/>
      <c r="BC258" s="21"/>
      <c r="BD258" s="199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34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47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409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21"/>
      <c r="BF261" s="21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52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44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41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21"/>
      <c r="BF265" s="20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41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01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0"/>
      <c r="BC267" s="20"/>
      <c r="BD267" s="199"/>
      <c r="BE267" s="21"/>
      <c r="BF267" s="21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24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24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9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9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409.6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41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37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74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182"/>
      <c r="BF275" s="20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9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0"/>
      <c r="BC276" s="20"/>
      <c r="BD276" s="199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59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9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49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23"/>
      <c r="BF279" s="23"/>
      <c r="BG279" s="20"/>
      <c r="BH279" s="20"/>
      <c r="BI279" s="23"/>
      <c r="BJ279" s="20"/>
      <c r="BK279" s="23"/>
      <c r="BL279" s="20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27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0"/>
      <c r="AQ280" s="23"/>
      <c r="AR280" s="20"/>
      <c r="AS280" s="21"/>
      <c r="AT280" s="21"/>
      <c r="AU280" s="21"/>
      <c r="AV280" s="21"/>
      <c r="AW280" s="21"/>
      <c r="AX280" s="21"/>
      <c r="AY280" s="21"/>
      <c r="AZ280" s="21"/>
      <c r="BA280" s="21"/>
      <c r="BB280" s="20"/>
      <c r="BC280" s="21"/>
      <c r="BD280" s="199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50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0"/>
      <c r="P281" s="20"/>
      <c r="Q281" s="20"/>
      <c r="R281" s="20"/>
      <c r="S281" s="20"/>
      <c r="T281" s="20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0"/>
      <c r="AQ281" s="23"/>
      <c r="AR281" s="20"/>
      <c r="AS281" s="21"/>
      <c r="AT281" s="21"/>
      <c r="AU281" s="21"/>
      <c r="AV281" s="21"/>
      <c r="AW281" s="21"/>
      <c r="AX281" s="21"/>
      <c r="AY281" s="21"/>
      <c r="AZ281" s="21"/>
      <c r="BA281" s="21"/>
      <c r="BB281" s="20"/>
      <c r="BC281" s="20"/>
      <c r="BD281" s="199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42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0"/>
      <c r="AQ282" s="23"/>
      <c r="AR282" s="20"/>
      <c r="AS282" s="21"/>
      <c r="AT282" s="21"/>
      <c r="AU282" s="21"/>
      <c r="AV282" s="21"/>
      <c r="AW282" s="21"/>
      <c r="AX282" s="21"/>
      <c r="AY282" s="21"/>
      <c r="AZ282" s="21"/>
      <c r="BA282" s="21"/>
      <c r="BB282" s="20"/>
      <c r="BC282" s="20"/>
      <c r="BD282" s="199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9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199"/>
      <c r="AU283" s="20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3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9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9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31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409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21"/>
      <c r="BF286" s="21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56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9.6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2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09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9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09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9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89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3"/>
      <c r="AK292" s="21"/>
      <c r="AL292" s="199"/>
      <c r="AM292" s="20"/>
      <c r="AN292" s="20"/>
      <c r="AO292" s="21"/>
      <c r="AP292" s="21"/>
      <c r="AQ292" s="21"/>
      <c r="AR292" s="21"/>
      <c r="AS292" s="21"/>
      <c r="AT292" s="199"/>
      <c r="AU292" s="23"/>
      <c r="AV292" s="21"/>
      <c r="AW292" s="21"/>
      <c r="AX292" s="21"/>
      <c r="AY292" s="21"/>
      <c r="AZ292" s="21"/>
      <c r="BA292" s="21"/>
      <c r="BB292" s="21"/>
      <c r="BC292" s="21"/>
      <c r="BD292" s="199"/>
      <c r="BE292" s="21"/>
      <c r="BF292" s="21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89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3"/>
      <c r="AK293" s="21"/>
      <c r="AL293" s="199"/>
      <c r="AM293" s="20"/>
      <c r="AN293" s="20"/>
      <c r="AO293" s="21"/>
      <c r="AP293" s="21"/>
      <c r="AQ293" s="21"/>
      <c r="AR293" s="21"/>
      <c r="AS293" s="21"/>
      <c r="AT293" s="199"/>
      <c r="AU293" s="23"/>
      <c r="AV293" s="21"/>
      <c r="AW293" s="21"/>
      <c r="AX293" s="21"/>
      <c r="AY293" s="21"/>
      <c r="AZ293" s="21"/>
      <c r="BA293" s="21"/>
      <c r="BB293" s="21"/>
      <c r="BC293" s="21"/>
      <c r="BD293" s="199"/>
      <c r="BE293" s="2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04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9"/>
      <c r="BE294" s="21"/>
      <c r="BF294" s="21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47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2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9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9"/>
      <c r="O297" s="20"/>
      <c r="P297" s="20"/>
      <c r="Q297" s="20"/>
      <c r="R297" s="20"/>
      <c r="S297" s="20"/>
      <c r="T297" s="20"/>
      <c r="U297" s="20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9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199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9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6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1"/>
      <c r="AJ299" s="21"/>
      <c r="AK299" s="21"/>
      <c r="AL299" s="199"/>
      <c r="AM299" s="21"/>
      <c r="AN299" s="21"/>
      <c r="AO299" s="21"/>
      <c r="AP299" s="21"/>
      <c r="AQ299" s="21"/>
      <c r="AR299" s="21"/>
      <c r="AS299" s="21"/>
      <c r="AT299" s="199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9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9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21"/>
      <c r="BF304" s="21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9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199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21"/>
      <c r="BF307" s="20"/>
      <c r="BG307" s="20"/>
      <c r="BH307" s="20"/>
      <c r="BI307" s="23"/>
      <c r="BJ307" s="20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9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0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409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1"/>
      <c r="AJ310" s="21"/>
      <c r="AK310" s="21"/>
      <c r="AL310" s="199"/>
      <c r="AM310" s="21"/>
      <c r="AN310" s="20"/>
      <c r="AO310" s="21"/>
      <c r="AP310" s="21"/>
      <c r="AQ310" s="21"/>
      <c r="AR310" s="21"/>
      <c r="AS310" s="21"/>
      <c r="AT310" s="199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21"/>
      <c r="BF310" s="21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9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199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9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199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99"/>
      <c r="AM317" s="21"/>
      <c r="AN317" s="20"/>
      <c r="AO317" s="21"/>
      <c r="AP317" s="21"/>
      <c r="AQ317" s="21"/>
      <c r="AR317" s="21"/>
      <c r="AS317" s="21"/>
      <c r="AT317" s="199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9"/>
      <c r="BE317" s="21"/>
      <c r="BF317" s="21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9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9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9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9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9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9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9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9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09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3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9"/>
      <c r="BE324" s="23"/>
      <c r="BF324" s="23"/>
      <c r="BG324" s="20"/>
      <c r="BH324" s="20"/>
      <c r="BI324" s="23"/>
      <c r="BJ324" s="20"/>
      <c r="BK324" s="23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6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9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51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9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14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9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9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3"/>
      <c r="AJ328" s="20"/>
      <c r="AK328" s="21"/>
      <c r="AL328" s="199"/>
      <c r="AM328" s="23"/>
      <c r="AN328" s="20"/>
      <c r="AO328" s="21"/>
      <c r="AP328" s="21"/>
      <c r="AQ328" s="21"/>
      <c r="AR328" s="21"/>
      <c r="AS328" s="21"/>
      <c r="AT328" s="199"/>
      <c r="AU328" s="23"/>
      <c r="AV328" s="21"/>
      <c r="AW328" s="21"/>
      <c r="AX328" s="21"/>
      <c r="AY328" s="21"/>
      <c r="AZ328" s="21"/>
      <c r="BA328" s="21"/>
      <c r="BB328" s="21"/>
      <c r="BC328" s="21"/>
      <c r="BD328" s="199"/>
      <c r="BE328" s="2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26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9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26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9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26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66"/>
      <c r="M331" s="66"/>
      <c r="N331" s="66"/>
      <c r="O331" s="28"/>
      <c r="P331" s="66"/>
      <c r="Q331" s="66"/>
      <c r="R331" s="66"/>
      <c r="S331" s="66"/>
      <c r="T331" s="66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26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9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39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9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54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9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19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3"/>
      <c r="AJ335" s="23"/>
      <c r="AK335" s="21"/>
      <c r="AL335" s="199"/>
      <c r="AM335" s="20"/>
      <c r="AN335" s="20"/>
      <c r="AO335" s="21"/>
      <c r="AP335" s="21"/>
      <c r="AQ335" s="21"/>
      <c r="AR335" s="21"/>
      <c r="AS335" s="21"/>
      <c r="AT335" s="199"/>
      <c r="AU335" s="23"/>
      <c r="AV335" s="21"/>
      <c r="AW335" s="21"/>
      <c r="AX335" s="21"/>
      <c r="AY335" s="21"/>
      <c r="AZ335" s="21"/>
      <c r="BA335" s="21"/>
      <c r="BB335" s="21"/>
      <c r="BC335" s="21"/>
      <c r="BD335" s="199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409.6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0"/>
      <c r="AI336" s="21"/>
      <c r="AJ336" s="21"/>
      <c r="AK336" s="21"/>
      <c r="AL336" s="199"/>
      <c r="AM336" s="21"/>
      <c r="AN336" s="21"/>
      <c r="AO336" s="21"/>
      <c r="AP336" s="21"/>
      <c r="AQ336" s="21"/>
      <c r="AR336" s="21"/>
      <c r="AS336" s="21"/>
      <c r="AT336" s="199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9"/>
      <c r="BE336" s="21"/>
      <c r="BF336" s="21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6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9"/>
      <c r="BE337" s="2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51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9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36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9"/>
      <c r="BE339" s="23"/>
      <c r="BF339" s="23"/>
      <c r="BG339" s="20"/>
      <c r="BH339" s="20"/>
      <c r="BI339" s="23"/>
      <c r="BJ339" s="20"/>
      <c r="BK339" s="23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49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9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11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9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1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199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9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89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0"/>
      <c r="BC343" s="20"/>
      <c r="BD343" s="199"/>
      <c r="BE343" s="2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4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199"/>
      <c r="AU344" s="20"/>
      <c r="AV344" s="21"/>
      <c r="AW344" s="21"/>
      <c r="AX344" s="21"/>
      <c r="AY344" s="21"/>
      <c r="AZ344" s="21"/>
      <c r="BA344" s="21"/>
      <c r="BB344" s="21"/>
      <c r="BC344" s="21"/>
      <c r="BD344" s="199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94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199"/>
      <c r="AU345" s="20"/>
      <c r="AV345" s="21"/>
      <c r="AW345" s="21"/>
      <c r="AX345" s="21"/>
      <c r="AY345" s="21"/>
      <c r="AZ345" s="21"/>
      <c r="BA345" s="21"/>
      <c r="BB345" s="21"/>
      <c r="BC345" s="21"/>
      <c r="BD345" s="199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64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9"/>
      <c r="BE346" s="182"/>
      <c r="BF346" s="23"/>
      <c r="BG346" s="20"/>
      <c r="BH346" s="20"/>
      <c r="BI346" s="23"/>
      <c r="BJ346" s="20"/>
      <c r="BK346" s="21"/>
      <c r="BL346" s="20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4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199"/>
      <c r="AU347" s="20"/>
      <c r="AV347" s="21"/>
      <c r="AW347" s="21"/>
      <c r="AX347" s="21"/>
      <c r="AY347" s="21"/>
      <c r="AZ347" s="21"/>
      <c r="BA347" s="21"/>
      <c r="BB347" s="21"/>
      <c r="BC347" s="21"/>
      <c r="BD347" s="199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4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9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31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0"/>
      <c r="BC349" s="20"/>
      <c r="BD349" s="20"/>
      <c r="BE349" s="182"/>
      <c r="BF349" s="23"/>
      <c r="BG349" s="20"/>
      <c r="BH349" s="20"/>
      <c r="BI349" s="29"/>
      <c r="BJ349" s="20"/>
      <c r="BK349" s="29"/>
      <c r="BL349" s="20"/>
      <c r="BM349" s="20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31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9"/>
      <c r="BE350" s="182"/>
      <c r="BF350" s="23"/>
      <c r="BG350" s="20"/>
      <c r="BH350" s="20"/>
      <c r="BI350" s="29"/>
      <c r="BJ350" s="20"/>
      <c r="BK350" s="29"/>
      <c r="BL350" s="20"/>
      <c r="BM350" s="20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2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0"/>
      <c r="BC351" s="20"/>
      <c r="BD351" s="199"/>
      <c r="BE351" s="2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2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0"/>
      <c r="BC352" s="20"/>
      <c r="BD352" s="199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77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0"/>
      <c r="BC353" s="20"/>
      <c r="BD353" s="199"/>
      <c r="BE353" s="2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77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9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77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99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67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0"/>
      <c r="BC356" s="20"/>
      <c r="BD356" s="199"/>
      <c r="BE356" s="2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67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9"/>
      <c r="BE357" s="182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67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9"/>
      <c r="BE358" s="182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8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0"/>
      <c r="AJ359" s="20"/>
      <c r="AK359" s="21"/>
      <c r="AL359" s="199"/>
      <c r="AM359" s="20"/>
      <c r="AN359" s="20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9"/>
      <c r="BE359" s="23"/>
      <c r="BF359" s="20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38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181"/>
      <c r="AE360" s="21"/>
      <c r="AF360" s="21"/>
      <c r="AG360" s="21"/>
      <c r="AH360" s="20"/>
      <c r="AI360" s="20"/>
      <c r="AJ360" s="20"/>
      <c r="AK360" s="21"/>
      <c r="AL360" s="199"/>
      <c r="AM360" s="20"/>
      <c r="AN360" s="20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9"/>
      <c r="BE360" s="2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53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181"/>
      <c r="AE361" s="21"/>
      <c r="AF361" s="21"/>
      <c r="AG361" s="21"/>
      <c r="AH361" s="20"/>
      <c r="AI361" s="20"/>
      <c r="AJ361" s="20"/>
      <c r="AK361" s="21"/>
      <c r="AL361" s="199"/>
      <c r="AM361" s="20"/>
      <c r="AN361" s="20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9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8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9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18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9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408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9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199"/>
      <c r="AE363" s="23"/>
      <c r="AF363" s="23"/>
      <c r="AG363" s="23"/>
      <c r="AH363" s="20"/>
      <c r="AI363" s="21"/>
      <c r="AJ363" s="21"/>
      <c r="AK363" s="21"/>
      <c r="AL363" s="199"/>
      <c r="AM363" s="20"/>
      <c r="AN363" s="20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9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408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0"/>
      <c r="BC364" s="20"/>
      <c r="BD364" s="199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59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9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59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9"/>
      <c r="BE366" s="182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41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9"/>
      <c r="BE367" s="182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8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99"/>
      <c r="AE368" s="23"/>
      <c r="AF368" s="23"/>
      <c r="AG368" s="23"/>
      <c r="AH368" s="23"/>
      <c r="AI368" s="21"/>
      <c r="AJ368" s="21"/>
      <c r="AK368" s="21"/>
      <c r="AL368" s="199"/>
      <c r="AM368" s="20"/>
      <c r="AN368" s="20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9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63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199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99"/>
      <c r="AE369" s="23"/>
      <c r="AF369" s="23"/>
      <c r="AG369" s="23"/>
      <c r="AH369" s="23"/>
      <c r="AI369" s="21"/>
      <c r="AJ369" s="21"/>
      <c r="AK369" s="21"/>
      <c r="AL369" s="199"/>
      <c r="AM369" s="20"/>
      <c r="AN369" s="20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9"/>
      <c r="BE369" s="20"/>
      <c r="BF369" s="20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9.6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0"/>
      <c r="AI370" s="23"/>
      <c r="AJ370" s="23"/>
      <c r="AK370" s="21"/>
      <c r="AL370" s="199"/>
      <c r="AM370" s="23"/>
      <c r="AN370" s="23"/>
      <c r="AO370" s="21"/>
      <c r="AP370" s="21"/>
      <c r="AQ370" s="21"/>
      <c r="AR370" s="21"/>
      <c r="AS370" s="21"/>
      <c r="AT370" s="199"/>
      <c r="AU370" s="23"/>
      <c r="AV370" s="21"/>
      <c r="AW370" s="21"/>
      <c r="AX370" s="21"/>
      <c r="AY370" s="21"/>
      <c r="AZ370" s="21"/>
      <c r="BA370" s="21"/>
      <c r="BB370" s="21"/>
      <c r="BC370" s="21"/>
      <c r="BD370" s="199"/>
      <c r="BE370" s="20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32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9"/>
      <c r="BE371" s="20"/>
      <c r="BF371" s="20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32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9"/>
      <c r="BE372" s="20"/>
      <c r="BF372" s="20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32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9"/>
      <c r="BE373" s="20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32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9"/>
      <c r="BE374" s="20"/>
      <c r="BF374" s="20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54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9"/>
      <c r="BE375" s="23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19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9"/>
      <c r="BE376" s="20"/>
      <c r="BF376" s="20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31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9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49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9"/>
      <c r="BE378" s="2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52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9"/>
      <c r="BE379" s="23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7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9"/>
      <c r="BE380" s="20"/>
      <c r="BF380" s="20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409.6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99"/>
      <c r="BE381" s="2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69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1"/>
      <c r="BC382" s="21"/>
      <c r="BD382" s="199"/>
      <c r="BE382" s="182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34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1"/>
      <c r="BC383" s="21"/>
      <c r="BD383" s="199"/>
      <c r="BE383" s="2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82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1"/>
      <c r="BC384" s="21"/>
      <c r="BD384" s="199"/>
      <c r="BE384" s="199"/>
      <c r="BF384" s="20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57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0"/>
      <c r="BD385" s="199"/>
      <c r="BE385" s="23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4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20"/>
      <c r="BD386" s="199"/>
      <c r="BE386" s="199"/>
      <c r="BF386" s="20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5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1"/>
      <c r="BC387" s="21"/>
      <c r="BD387" s="199"/>
      <c r="BE387" s="23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62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1"/>
      <c r="BC388" s="21"/>
      <c r="BD388" s="199"/>
      <c r="BE388" s="182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54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1"/>
      <c r="BC389" s="21"/>
      <c r="BD389" s="199"/>
      <c r="BE389" s="23"/>
      <c r="BF389" s="20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66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1"/>
      <c r="BC390" s="21"/>
      <c r="BD390" s="199"/>
      <c r="BE390" s="182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81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0"/>
      <c r="T391" s="20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1"/>
      <c r="BC391" s="21"/>
      <c r="BD391" s="199"/>
      <c r="BE391" s="182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71" customFormat="1" ht="197.25" customHeight="1" x14ac:dyDescent="0.25">
      <c r="A392" s="17"/>
      <c r="B392" s="18"/>
      <c r="C392" s="18"/>
      <c r="D392" s="19"/>
      <c r="E392" s="19"/>
      <c r="F392" s="66"/>
      <c r="G392" s="18"/>
      <c r="H392" s="18"/>
      <c r="I392" s="18"/>
      <c r="J392" s="18"/>
      <c r="K392" s="18"/>
      <c r="L392" s="66"/>
      <c r="M392" s="66"/>
      <c r="N392" s="66"/>
      <c r="O392" s="19"/>
      <c r="P392" s="19"/>
      <c r="Q392" s="19"/>
      <c r="R392" s="19"/>
      <c r="S392" s="19"/>
      <c r="T392" s="19"/>
      <c r="U392" s="19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27"/>
      <c r="AH392" s="27"/>
      <c r="AI392" s="27"/>
      <c r="AJ392" s="27"/>
      <c r="AK392" s="27"/>
      <c r="AL392" s="27"/>
      <c r="AM392" s="27"/>
      <c r="AN392" s="27"/>
      <c r="AO392" s="27"/>
      <c r="AP392" s="27"/>
      <c r="AQ392" s="27"/>
      <c r="AR392" s="27"/>
      <c r="AS392" s="27"/>
      <c r="AT392" s="27"/>
      <c r="AU392" s="27"/>
      <c r="AV392" s="27"/>
      <c r="AW392" s="27"/>
      <c r="AX392" s="27"/>
      <c r="AY392" s="27"/>
      <c r="AZ392" s="27"/>
      <c r="BA392" s="27"/>
      <c r="BB392" s="27"/>
      <c r="BC392" s="27"/>
      <c r="BD392" s="183"/>
      <c r="BE392" s="183"/>
      <c r="BF392" s="66"/>
      <c r="BG392" s="66"/>
      <c r="BH392" s="66"/>
      <c r="BI392" s="28"/>
      <c r="BJ392" s="66"/>
      <c r="BK392" s="66"/>
      <c r="BL392" s="28"/>
      <c r="BM392" s="27"/>
      <c r="BN392" s="27"/>
      <c r="BO392" s="17"/>
      <c r="BP392" s="27"/>
      <c r="BQ392" s="27"/>
      <c r="BR392" s="28"/>
      <c r="BS392" s="28"/>
      <c r="BT392" s="17"/>
      <c r="BU392" s="70"/>
    </row>
    <row r="393" spans="1:73" s="22" customFormat="1" ht="136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3"/>
      <c r="R393" s="23"/>
      <c r="S393" s="23"/>
      <c r="T393" s="23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9"/>
      <c r="BE393" s="199"/>
      <c r="BF393" s="20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43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3"/>
      <c r="R394" s="23"/>
      <c r="S394" s="23"/>
      <c r="T394" s="23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9"/>
      <c r="BE394" s="20"/>
      <c r="BF394" s="20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43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3"/>
      <c r="R395" s="23"/>
      <c r="S395" s="23"/>
      <c r="T395" s="23"/>
      <c r="U395" s="20"/>
      <c r="V395" s="21"/>
      <c r="W395" s="21"/>
      <c r="X395" s="21"/>
      <c r="Y395" s="21"/>
      <c r="Z395" s="21"/>
      <c r="AA395" s="21"/>
      <c r="AB395" s="21"/>
      <c r="AC395" s="21"/>
      <c r="AD395" s="18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1"/>
      <c r="BC395" s="21"/>
      <c r="BD395" s="199"/>
      <c r="BE395" s="199"/>
      <c r="BF395" s="20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79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9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181"/>
      <c r="AE396" s="21"/>
      <c r="AF396" s="21"/>
      <c r="AG396" s="21"/>
      <c r="AH396" s="20"/>
      <c r="AI396" s="29"/>
      <c r="AJ396" s="29"/>
      <c r="AK396" s="21"/>
      <c r="AL396" s="199"/>
      <c r="AM396" s="29"/>
      <c r="AN396" s="29"/>
      <c r="AO396" s="21"/>
      <c r="AP396" s="21"/>
      <c r="AQ396" s="21"/>
      <c r="AR396" s="21"/>
      <c r="AS396" s="21"/>
      <c r="AT396" s="199"/>
      <c r="AU396" s="29"/>
      <c r="AV396" s="199"/>
      <c r="AW396" s="29"/>
      <c r="AX396" s="21"/>
      <c r="AY396" s="21"/>
      <c r="AZ396" s="21"/>
      <c r="BA396" s="21"/>
      <c r="BB396" s="20"/>
      <c r="BC396" s="23"/>
      <c r="BD396" s="199"/>
      <c r="BE396" s="29"/>
      <c r="BF396" s="29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64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9"/>
      <c r="BE397" s="199"/>
      <c r="BF397" s="20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49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99"/>
      <c r="BE398" s="182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46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9"/>
      <c r="BD399" s="29"/>
      <c r="BE399" s="29"/>
      <c r="BF399" s="29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92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0"/>
      <c r="AE400" s="23"/>
      <c r="AF400" s="23"/>
      <c r="AG400" s="23"/>
      <c r="AH400" s="23"/>
      <c r="AI400" s="29"/>
      <c r="AJ400" s="29"/>
      <c r="AK400" s="21"/>
      <c r="AL400" s="199"/>
      <c r="AM400" s="23"/>
      <c r="AN400" s="23"/>
      <c r="AO400" s="21"/>
      <c r="AP400" s="21"/>
      <c r="AQ400" s="21"/>
      <c r="AR400" s="21"/>
      <c r="AS400" s="21"/>
      <c r="AT400" s="199"/>
      <c r="AU400" s="23"/>
      <c r="AV400" s="199"/>
      <c r="AW400" s="23"/>
      <c r="AX400" s="21"/>
      <c r="AY400" s="21"/>
      <c r="AZ400" s="21"/>
      <c r="BA400" s="21"/>
      <c r="BB400" s="20"/>
      <c r="BC400" s="23"/>
      <c r="BD400" s="199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23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181"/>
      <c r="AE401" s="21"/>
      <c r="AF401" s="21"/>
      <c r="AG401" s="21"/>
      <c r="AH401" s="20"/>
      <c r="AI401" s="29"/>
      <c r="AJ401" s="29"/>
      <c r="AK401" s="21"/>
      <c r="AL401" s="199"/>
      <c r="AM401" s="29"/>
      <c r="AN401" s="29"/>
      <c r="AO401" s="21"/>
      <c r="AP401" s="21"/>
      <c r="AQ401" s="21"/>
      <c r="AR401" s="21"/>
      <c r="AS401" s="21"/>
      <c r="AT401" s="199"/>
      <c r="AU401" s="29"/>
      <c r="AV401" s="199"/>
      <c r="AW401" s="29"/>
      <c r="AX401" s="21"/>
      <c r="AY401" s="21"/>
      <c r="AZ401" s="21"/>
      <c r="BA401" s="21"/>
      <c r="BB401" s="20"/>
      <c r="BC401" s="23"/>
      <c r="BD401" s="199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23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9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181"/>
      <c r="AE402" s="21"/>
      <c r="AF402" s="21"/>
      <c r="AG402" s="21"/>
      <c r="AH402" s="20"/>
      <c r="AI402" s="29"/>
      <c r="AJ402" s="29"/>
      <c r="AK402" s="21"/>
      <c r="AL402" s="199"/>
      <c r="AM402" s="29"/>
      <c r="AN402" s="29"/>
      <c r="AO402" s="21"/>
      <c r="AP402" s="21"/>
      <c r="AQ402" s="21"/>
      <c r="AR402" s="21"/>
      <c r="AS402" s="21"/>
      <c r="AT402" s="199"/>
      <c r="AU402" s="29"/>
      <c r="AV402" s="199"/>
      <c r="AW402" s="29"/>
      <c r="AX402" s="21"/>
      <c r="AY402" s="21"/>
      <c r="AZ402" s="21"/>
      <c r="BA402" s="21"/>
      <c r="BB402" s="20"/>
      <c r="BC402" s="23"/>
      <c r="BD402" s="199"/>
      <c r="BE402" s="29"/>
      <c r="BF402" s="29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408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181"/>
      <c r="AE403" s="21"/>
      <c r="AF403" s="21"/>
      <c r="AG403" s="21"/>
      <c r="AH403" s="20"/>
      <c r="AI403" s="29"/>
      <c r="AJ403" s="29"/>
      <c r="AK403" s="21"/>
      <c r="AL403" s="199"/>
      <c r="AM403" s="29"/>
      <c r="AN403" s="29"/>
      <c r="AO403" s="21"/>
      <c r="AP403" s="21"/>
      <c r="AQ403" s="21"/>
      <c r="AR403" s="21"/>
      <c r="AS403" s="21"/>
      <c r="AT403" s="199"/>
      <c r="AU403" s="29"/>
      <c r="AV403" s="199"/>
      <c r="AW403" s="29"/>
      <c r="AX403" s="21"/>
      <c r="AY403" s="21"/>
      <c r="AZ403" s="21"/>
      <c r="BA403" s="21"/>
      <c r="BB403" s="20"/>
      <c r="BC403" s="23"/>
      <c r="BD403" s="199"/>
      <c r="BE403" s="23"/>
      <c r="BF403" s="23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86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181"/>
      <c r="AE404" s="21"/>
      <c r="AF404" s="21"/>
      <c r="AG404" s="21"/>
      <c r="AH404" s="20"/>
      <c r="AI404" s="29"/>
      <c r="AJ404" s="29"/>
      <c r="AK404" s="21"/>
      <c r="AL404" s="199"/>
      <c r="AM404" s="29"/>
      <c r="AN404" s="29"/>
      <c r="AO404" s="21"/>
      <c r="AP404" s="21"/>
      <c r="AQ404" s="21"/>
      <c r="AR404" s="21"/>
      <c r="AS404" s="21"/>
      <c r="AT404" s="199"/>
      <c r="AU404" s="29"/>
      <c r="AV404" s="199"/>
      <c r="AW404" s="29"/>
      <c r="AX404" s="21"/>
      <c r="AY404" s="21"/>
      <c r="AZ404" s="21"/>
      <c r="BA404" s="21"/>
      <c r="BB404" s="20"/>
      <c r="BC404" s="23"/>
      <c r="BD404" s="199"/>
      <c r="BE404" s="29"/>
      <c r="BF404" s="29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409.6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9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181"/>
      <c r="AE405" s="21"/>
      <c r="AF405" s="21"/>
      <c r="AG405" s="21"/>
      <c r="AH405" s="20"/>
      <c r="AI405" s="29"/>
      <c r="AJ405" s="29"/>
      <c r="AK405" s="21"/>
      <c r="AL405" s="199"/>
      <c r="AM405" s="29"/>
      <c r="AN405" s="29"/>
      <c r="AO405" s="21"/>
      <c r="AP405" s="21"/>
      <c r="AQ405" s="21"/>
      <c r="AR405" s="21"/>
      <c r="AS405" s="21"/>
      <c r="AT405" s="199"/>
      <c r="AU405" s="29"/>
      <c r="AV405" s="199"/>
      <c r="AW405" s="29"/>
      <c r="AX405" s="21"/>
      <c r="AY405" s="21"/>
      <c r="AZ405" s="21"/>
      <c r="BA405" s="21"/>
      <c r="BB405" s="20"/>
      <c r="BC405" s="23"/>
      <c r="BD405" s="199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16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199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181"/>
      <c r="AE406" s="21"/>
      <c r="AF406" s="21"/>
      <c r="AG406" s="21"/>
      <c r="AH406" s="20"/>
      <c r="AI406" s="29"/>
      <c r="AJ406" s="29"/>
      <c r="AK406" s="21"/>
      <c r="AL406" s="199"/>
      <c r="AM406" s="29"/>
      <c r="AN406" s="29"/>
      <c r="AO406" s="21"/>
      <c r="AP406" s="21"/>
      <c r="AQ406" s="21"/>
      <c r="AR406" s="21"/>
      <c r="AS406" s="21"/>
      <c r="AT406" s="199"/>
      <c r="AU406" s="29"/>
      <c r="AV406" s="199"/>
      <c r="AW406" s="29"/>
      <c r="AX406" s="21"/>
      <c r="AY406" s="21"/>
      <c r="AZ406" s="21"/>
      <c r="BA406" s="21"/>
      <c r="BB406" s="20"/>
      <c r="BC406" s="23"/>
      <c r="BD406" s="199"/>
      <c r="BE406" s="29"/>
      <c r="BF406" s="29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54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199"/>
      <c r="AE407" s="29"/>
      <c r="AF407" s="29"/>
      <c r="AG407" s="29"/>
      <c r="AH407" s="29"/>
      <c r="AI407" s="21"/>
      <c r="AJ407" s="21"/>
      <c r="AK407" s="21"/>
      <c r="AL407" s="199"/>
      <c r="AM407" s="29"/>
      <c r="AN407" s="29"/>
      <c r="AO407" s="21"/>
      <c r="AP407" s="21"/>
      <c r="AQ407" s="21"/>
      <c r="AR407" s="21"/>
      <c r="AS407" s="21"/>
      <c r="AT407" s="199"/>
      <c r="AU407" s="29"/>
      <c r="AV407" s="199"/>
      <c r="AW407" s="29"/>
      <c r="AX407" s="21"/>
      <c r="AY407" s="21"/>
      <c r="AZ407" s="21"/>
      <c r="BA407" s="21"/>
      <c r="BB407" s="20"/>
      <c r="BC407" s="23"/>
      <c r="BD407" s="199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47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9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199"/>
      <c r="AE408" s="29"/>
      <c r="AF408" s="29"/>
      <c r="AG408" s="29"/>
      <c r="AH408" s="29"/>
      <c r="AI408" s="21"/>
      <c r="AJ408" s="21"/>
      <c r="AK408" s="21"/>
      <c r="AL408" s="199"/>
      <c r="AM408" s="29"/>
      <c r="AN408" s="29"/>
      <c r="AO408" s="21"/>
      <c r="AP408" s="21"/>
      <c r="AQ408" s="21"/>
      <c r="AR408" s="21"/>
      <c r="AS408" s="21"/>
      <c r="AT408" s="199"/>
      <c r="AU408" s="29"/>
      <c r="AV408" s="199"/>
      <c r="AW408" s="29"/>
      <c r="AX408" s="21"/>
      <c r="AY408" s="21"/>
      <c r="AZ408" s="21"/>
      <c r="BA408" s="21"/>
      <c r="BB408" s="20"/>
      <c r="BC408" s="23"/>
      <c r="BD408" s="199"/>
      <c r="BE408" s="29"/>
      <c r="BF408" s="29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44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199"/>
      <c r="AE409" s="63"/>
      <c r="AF409" s="63"/>
      <c r="AG409" s="63"/>
      <c r="AH409" s="63"/>
      <c r="AI409" s="21"/>
      <c r="AJ409" s="21"/>
      <c r="AK409" s="21"/>
      <c r="AL409" s="199"/>
      <c r="AM409" s="63"/>
      <c r="AN409" s="63"/>
      <c r="AO409" s="21"/>
      <c r="AP409" s="21"/>
      <c r="AQ409" s="21"/>
      <c r="AR409" s="21"/>
      <c r="AS409" s="21"/>
      <c r="AT409" s="199"/>
      <c r="AU409" s="29"/>
      <c r="AV409" s="199"/>
      <c r="AW409" s="23"/>
      <c r="AX409" s="21"/>
      <c r="AY409" s="21"/>
      <c r="AZ409" s="21"/>
      <c r="BA409" s="21"/>
      <c r="BB409" s="20"/>
      <c r="BC409" s="23"/>
      <c r="BD409" s="199"/>
      <c r="BE409" s="23"/>
      <c r="BF409" s="23"/>
      <c r="BG409" s="21"/>
      <c r="BH409" s="20"/>
      <c r="BI409" s="23"/>
      <c r="BJ409" s="20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44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0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199"/>
      <c r="AE410" s="63"/>
      <c r="AF410" s="63"/>
      <c r="AG410" s="63"/>
      <c r="AH410" s="63"/>
      <c r="AI410" s="21"/>
      <c r="AJ410" s="21"/>
      <c r="AK410" s="21"/>
      <c r="AL410" s="199"/>
      <c r="AM410" s="63"/>
      <c r="AN410" s="63"/>
      <c r="AO410" s="21"/>
      <c r="AP410" s="21"/>
      <c r="AQ410" s="21"/>
      <c r="AR410" s="21"/>
      <c r="AS410" s="21"/>
      <c r="AT410" s="199"/>
      <c r="AU410" s="29"/>
      <c r="AV410" s="199"/>
      <c r="AW410" s="23"/>
      <c r="AX410" s="21"/>
      <c r="AY410" s="21"/>
      <c r="AZ410" s="21"/>
      <c r="BA410" s="21"/>
      <c r="BB410" s="20"/>
      <c r="BC410" s="23"/>
      <c r="BD410" s="199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44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199"/>
      <c r="AE411" s="63"/>
      <c r="AF411" s="63"/>
      <c r="AG411" s="63"/>
      <c r="AH411" s="63"/>
      <c r="AI411" s="21"/>
      <c r="AJ411" s="21"/>
      <c r="AK411" s="21"/>
      <c r="AL411" s="199"/>
      <c r="AM411" s="63"/>
      <c r="AN411" s="63"/>
      <c r="AO411" s="21"/>
      <c r="AP411" s="21"/>
      <c r="AQ411" s="21"/>
      <c r="AR411" s="21"/>
      <c r="AS411" s="21"/>
      <c r="AT411" s="199"/>
      <c r="AU411" s="29"/>
      <c r="AV411" s="199"/>
      <c r="AW411" s="23"/>
      <c r="AX411" s="21"/>
      <c r="AY411" s="21"/>
      <c r="AZ411" s="21"/>
      <c r="BA411" s="21"/>
      <c r="BB411" s="20"/>
      <c r="BC411" s="23"/>
      <c r="BD411" s="199"/>
      <c r="BE411" s="23"/>
      <c r="BF411" s="23"/>
      <c r="BG411" s="21"/>
      <c r="BH411" s="20"/>
      <c r="BI411" s="23"/>
      <c r="BJ411" s="23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44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199"/>
      <c r="AE412" s="63"/>
      <c r="AF412" s="63"/>
      <c r="AG412" s="63"/>
      <c r="AH412" s="63"/>
      <c r="AI412" s="21"/>
      <c r="AJ412" s="21"/>
      <c r="AK412" s="21"/>
      <c r="AL412" s="199"/>
      <c r="AM412" s="63"/>
      <c r="AN412" s="63"/>
      <c r="AO412" s="21"/>
      <c r="AP412" s="21"/>
      <c r="AQ412" s="21"/>
      <c r="AR412" s="21"/>
      <c r="AS412" s="21"/>
      <c r="AT412" s="199"/>
      <c r="AU412" s="29"/>
      <c r="AV412" s="199"/>
      <c r="AW412" s="23"/>
      <c r="AX412" s="21"/>
      <c r="AY412" s="21"/>
      <c r="AZ412" s="21"/>
      <c r="BA412" s="21"/>
      <c r="BB412" s="20"/>
      <c r="BC412" s="23"/>
      <c r="BD412" s="199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408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0"/>
      <c r="R413" s="20"/>
      <c r="S413" s="20"/>
      <c r="T413" s="20"/>
      <c r="U413" s="23"/>
      <c r="V413" s="21"/>
      <c r="W413" s="21"/>
      <c r="X413" s="21"/>
      <c r="Y413" s="21"/>
      <c r="Z413" s="21"/>
      <c r="AA413" s="21"/>
      <c r="AB413" s="21"/>
      <c r="AC413" s="21"/>
      <c r="AD413" s="199"/>
      <c r="AE413" s="63"/>
      <c r="AF413" s="63"/>
      <c r="AG413" s="63"/>
      <c r="AH413" s="63"/>
      <c r="AI413" s="21"/>
      <c r="AJ413" s="21"/>
      <c r="AK413" s="21"/>
      <c r="AL413" s="199"/>
      <c r="AM413" s="63"/>
      <c r="AN413" s="63"/>
      <c r="AO413" s="21"/>
      <c r="AP413" s="21"/>
      <c r="AQ413" s="21"/>
      <c r="AR413" s="21"/>
      <c r="AS413" s="21"/>
      <c r="AT413" s="199"/>
      <c r="AU413" s="29"/>
      <c r="AV413" s="199"/>
      <c r="AW413" s="23"/>
      <c r="AX413" s="21"/>
      <c r="AY413" s="21"/>
      <c r="AZ413" s="21"/>
      <c r="BA413" s="21"/>
      <c r="BB413" s="20"/>
      <c r="BC413" s="23"/>
      <c r="BD413" s="199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46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199"/>
      <c r="AE414" s="63"/>
      <c r="AF414" s="63"/>
      <c r="AG414" s="63"/>
      <c r="AH414" s="63"/>
      <c r="AI414" s="21"/>
      <c r="AJ414" s="21"/>
      <c r="AK414" s="21"/>
      <c r="AL414" s="199"/>
      <c r="AM414" s="63"/>
      <c r="AN414" s="63"/>
      <c r="AO414" s="21"/>
      <c r="AP414" s="21"/>
      <c r="AQ414" s="21"/>
      <c r="AR414" s="21"/>
      <c r="AS414" s="21"/>
      <c r="AT414" s="199"/>
      <c r="AU414" s="29"/>
      <c r="AV414" s="199"/>
      <c r="AW414" s="23"/>
      <c r="AX414" s="21"/>
      <c r="AY414" s="21"/>
      <c r="AZ414" s="21"/>
      <c r="BA414" s="21"/>
      <c r="BB414" s="20"/>
      <c r="BC414" s="23"/>
      <c r="BD414" s="199"/>
      <c r="BE414" s="23"/>
      <c r="BF414" s="20"/>
      <c r="BG414" s="21"/>
      <c r="BH414" s="20"/>
      <c r="BI414" s="23"/>
      <c r="BJ414" s="23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58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199"/>
      <c r="AE415" s="63"/>
      <c r="AF415" s="63"/>
      <c r="AG415" s="63"/>
      <c r="AH415" s="20"/>
      <c r="AI415" s="21"/>
      <c r="AJ415" s="21"/>
      <c r="AK415" s="21"/>
      <c r="AL415" s="199"/>
      <c r="AM415" s="63"/>
      <c r="AN415" s="20"/>
      <c r="AO415" s="21"/>
      <c r="AP415" s="21"/>
      <c r="AQ415" s="21"/>
      <c r="AR415" s="21"/>
      <c r="AS415" s="21"/>
      <c r="AT415" s="199"/>
      <c r="AU415" s="23"/>
      <c r="AV415" s="199"/>
      <c r="AW415" s="23"/>
      <c r="AX415" s="21"/>
      <c r="AY415" s="21"/>
      <c r="AZ415" s="21"/>
      <c r="BA415" s="21"/>
      <c r="BB415" s="20"/>
      <c r="BC415" s="23"/>
      <c r="BD415" s="199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01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199"/>
      <c r="O416" s="29"/>
      <c r="P416" s="29"/>
      <c r="Q416" s="29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199"/>
      <c r="AE416" s="63"/>
      <c r="AF416" s="63"/>
      <c r="AG416" s="63"/>
      <c r="AH416" s="20"/>
      <c r="AI416" s="21"/>
      <c r="AJ416" s="21"/>
      <c r="AK416" s="21"/>
      <c r="AL416" s="199"/>
      <c r="AM416" s="63"/>
      <c r="AN416" s="20"/>
      <c r="AO416" s="21"/>
      <c r="AP416" s="21"/>
      <c r="AQ416" s="21"/>
      <c r="AR416" s="21"/>
      <c r="AS416" s="21"/>
      <c r="AT416" s="199"/>
      <c r="AU416" s="23"/>
      <c r="AV416" s="199"/>
      <c r="AW416" s="23"/>
      <c r="AX416" s="21"/>
      <c r="AY416" s="21"/>
      <c r="AZ416" s="21"/>
      <c r="BA416" s="21"/>
      <c r="BB416" s="20"/>
      <c r="BC416" s="23"/>
      <c r="BD416" s="199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91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199"/>
      <c r="AE417" s="63"/>
      <c r="AF417" s="63"/>
      <c r="AG417" s="63"/>
      <c r="AH417" s="20"/>
      <c r="AI417" s="21"/>
      <c r="AJ417" s="21"/>
      <c r="AK417" s="21"/>
      <c r="AL417" s="199"/>
      <c r="AM417" s="63"/>
      <c r="AN417" s="20"/>
      <c r="AO417" s="21"/>
      <c r="AP417" s="21"/>
      <c r="AQ417" s="21"/>
      <c r="AR417" s="21"/>
      <c r="AS417" s="21"/>
      <c r="AT417" s="199"/>
      <c r="AU417" s="23"/>
      <c r="AV417" s="199"/>
      <c r="AW417" s="23"/>
      <c r="AX417" s="21"/>
      <c r="AY417" s="21"/>
      <c r="AZ417" s="21"/>
      <c r="BA417" s="21"/>
      <c r="BB417" s="20"/>
      <c r="BC417" s="23"/>
      <c r="BD417" s="199"/>
      <c r="BE417" s="23"/>
      <c r="BF417" s="23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91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9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199"/>
      <c r="AE418" s="63"/>
      <c r="AF418" s="63"/>
      <c r="AG418" s="63"/>
      <c r="AH418" s="20"/>
      <c r="AI418" s="21"/>
      <c r="AJ418" s="21"/>
      <c r="AK418" s="21"/>
      <c r="AL418" s="199"/>
      <c r="AM418" s="63"/>
      <c r="AN418" s="20"/>
      <c r="AO418" s="21"/>
      <c r="AP418" s="21"/>
      <c r="AQ418" s="21"/>
      <c r="AR418" s="21"/>
      <c r="AS418" s="21"/>
      <c r="AT418" s="199"/>
      <c r="AU418" s="23"/>
      <c r="AV418" s="199"/>
      <c r="AW418" s="23"/>
      <c r="AX418" s="21"/>
      <c r="AY418" s="21"/>
      <c r="AZ418" s="21"/>
      <c r="BA418" s="21"/>
      <c r="BB418" s="20"/>
      <c r="BC418" s="23"/>
      <c r="BD418" s="199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47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9"/>
      <c r="O419" s="23"/>
      <c r="P419" s="23"/>
      <c r="Q419" s="23"/>
      <c r="R419" s="23"/>
      <c r="S419" s="23"/>
      <c r="T419" s="23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99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71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9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199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61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9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199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04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199"/>
      <c r="BE422" s="20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04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9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199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04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199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199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83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199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409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0"/>
      <c r="AI426" s="23"/>
      <c r="AJ426" s="23"/>
      <c r="AK426" s="21"/>
      <c r="AL426" s="199"/>
      <c r="AM426" s="23"/>
      <c r="AN426" s="23"/>
      <c r="AO426" s="21"/>
      <c r="AP426" s="21"/>
      <c r="AQ426" s="21"/>
      <c r="AR426" s="21"/>
      <c r="AS426" s="21"/>
      <c r="AT426" s="199"/>
      <c r="AU426" s="23"/>
      <c r="AV426" s="199"/>
      <c r="AW426" s="23"/>
      <c r="AX426" s="21"/>
      <c r="AY426" s="21"/>
      <c r="AZ426" s="21"/>
      <c r="BA426" s="21"/>
      <c r="BB426" s="20"/>
      <c r="BC426" s="23"/>
      <c r="BD426" s="199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14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199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1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199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199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1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199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199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1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199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199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14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9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199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04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99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04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199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199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16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0"/>
      <c r="AK434" s="63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63"/>
      <c r="BD434" s="199"/>
      <c r="BE434" s="6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58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63"/>
      <c r="P435" s="63"/>
      <c r="Q435" s="63"/>
      <c r="R435" s="63"/>
      <c r="S435" s="63"/>
      <c r="T435" s="63"/>
      <c r="U435" s="6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99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41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63"/>
      <c r="P436" s="63"/>
      <c r="Q436" s="63"/>
      <c r="R436" s="63"/>
      <c r="S436" s="63"/>
      <c r="T436" s="63"/>
      <c r="U436" s="6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199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56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0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0"/>
      <c r="AI437" s="23"/>
      <c r="AJ437" s="23"/>
      <c r="AK437" s="21"/>
      <c r="AL437" s="199"/>
      <c r="AM437" s="23"/>
      <c r="AN437" s="23"/>
      <c r="AO437" s="21"/>
      <c r="AP437" s="21"/>
      <c r="AQ437" s="21"/>
      <c r="AR437" s="21"/>
      <c r="AS437" s="21"/>
      <c r="AT437" s="199"/>
      <c r="AU437" s="29"/>
      <c r="AV437" s="199"/>
      <c r="AW437" s="23"/>
      <c r="AX437" s="21"/>
      <c r="AY437" s="21"/>
      <c r="AZ437" s="21"/>
      <c r="BA437" s="21"/>
      <c r="BB437" s="20"/>
      <c r="BC437" s="23"/>
      <c r="BD437" s="199"/>
      <c r="BE437" s="23"/>
      <c r="BF437" s="23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53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3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3"/>
      <c r="AJ438" s="23"/>
      <c r="AK438" s="21"/>
      <c r="AL438" s="199"/>
      <c r="AM438" s="23"/>
      <c r="AN438" s="23"/>
      <c r="AO438" s="21"/>
      <c r="AP438" s="21"/>
      <c r="AQ438" s="21"/>
      <c r="AR438" s="21"/>
      <c r="AS438" s="21"/>
      <c r="AT438" s="199"/>
      <c r="AU438" s="29"/>
      <c r="AV438" s="199"/>
      <c r="AW438" s="23"/>
      <c r="AX438" s="21"/>
      <c r="AY438" s="21"/>
      <c r="AZ438" s="21"/>
      <c r="BA438" s="21"/>
      <c r="BB438" s="20"/>
      <c r="BC438" s="23"/>
      <c r="BD438" s="199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64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199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3"/>
      <c r="AJ439" s="23"/>
      <c r="AK439" s="21"/>
      <c r="AL439" s="199"/>
      <c r="AM439" s="23"/>
      <c r="AN439" s="23"/>
      <c r="AO439" s="21"/>
      <c r="AP439" s="21"/>
      <c r="AQ439" s="21"/>
      <c r="AR439" s="21"/>
      <c r="AS439" s="21"/>
      <c r="AT439" s="199"/>
      <c r="AU439" s="29"/>
      <c r="AV439" s="199"/>
      <c r="AW439" s="23"/>
      <c r="AX439" s="21"/>
      <c r="AY439" s="21"/>
      <c r="AZ439" s="21"/>
      <c r="BA439" s="21"/>
      <c r="BB439" s="20"/>
      <c r="BC439" s="23"/>
      <c r="BD439" s="199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389.2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9"/>
      <c r="AJ440" s="29"/>
      <c r="AK440" s="21"/>
      <c r="AL440" s="199"/>
      <c r="AM440" s="29"/>
      <c r="AN440" s="29"/>
      <c r="AO440" s="21"/>
      <c r="AP440" s="21"/>
      <c r="AQ440" s="21"/>
      <c r="AR440" s="21"/>
      <c r="AS440" s="21"/>
      <c r="AT440" s="199"/>
      <c r="AU440" s="29"/>
      <c r="AV440" s="199"/>
      <c r="AW440" s="29"/>
      <c r="AX440" s="21"/>
      <c r="AY440" s="21"/>
      <c r="AZ440" s="21"/>
      <c r="BA440" s="21"/>
      <c r="BB440" s="20"/>
      <c r="BC440" s="23"/>
      <c r="BD440" s="199"/>
      <c r="BE440" s="29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21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3"/>
      <c r="AJ441" s="23"/>
      <c r="AK441" s="21"/>
      <c r="AL441" s="199"/>
      <c r="AM441" s="23"/>
      <c r="AN441" s="23"/>
      <c r="AO441" s="21"/>
      <c r="AP441" s="21"/>
      <c r="AQ441" s="21"/>
      <c r="AR441" s="21"/>
      <c r="AS441" s="21"/>
      <c r="AT441" s="199"/>
      <c r="AU441" s="23"/>
      <c r="AV441" s="199"/>
      <c r="AW441" s="23"/>
      <c r="AX441" s="21"/>
      <c r="AY441" s="21"/>
      <c r="AZ441" s="21"/>
      <c r="BA441" s="21"/>
      <c r="BB441" s="20"/>
      <c r="BC441" s="23"/>
      <c r="BD441" s="199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21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3"/>
      <c r="AJ442" s="23"/>
      <c r="AK442" s="21"/>
      <c r="AL442" s="199"/>
      <c r="AM442" s="23"/>
      <c r="AN442" s="23"/>
      <c r="AO442" s="21"/>
      <c r="AP442" s="21"/>
      <c r="AQ442" s="21"/>
      <c r="AR442" s="21"/>
      <c r="AS442" s="21"/>
      <c r="AT442" s="199"/>
      <c r="AU442" s="23"/>
      <c r="AV442" s="199"/>
      <c r="AW442" s="23"/>
      <c r="AX442" s="21"/>
      <c r="AY442" s="21"/>
      <c r="AZ442" s="21"/>
      <c r="BA442" s="21"/>
      <c r="BB442" s="20"/>
      <c r="BC442" s="23"/>
      <c r="BD442" s="199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21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3"/>
      <c r="AJ443" s="23"/>
      <c r="AK443" s="21"/>
      <c r="AL443" s="199"/>
      <c r="AM443" s="23"/>
      <c r="AN443" s="23"/>
      <c r="AO443" s="21"/>
      <c r="AP443" s="21"/>
      <c r="AQ443" s="21"/>
      <c r="AR443" s="21"/>
      <c r="AS443" s="21"/>
      <c r="AT443" s="199"/>
      <c r="AU443" s="23"/>
      <c r="AV443" s="199"/>
      <c r="AW443" s="23"/>
      <c r="AX443" s="21"/>
      <c r="AY443" s="21"/>
      <c r="AZ443" s="21"/>
      <c r="BA443" s="21"/>
      <c r="BB443" s="20"/>
      <c r="BC443" s="23"/>
      <c r="BD443" s="199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21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3"/>
      <c r="AJ444" s="23"/>
      <c r="AK444" s="21"/>
      <c r="AL444" s="199"/>
      <c r="AM444" s="23"/>
      <c r="AN444" s="23"/>
      <c r="AO444" s="21"/>
      <c r="AP444" s="21"/>
      <c r="AQ444" s="21"/>
      <c r="AR444" s="21"/>
      <c r="AS444" s="21"/>
      <c r="AT444" s="199"/>
      <c r="AU444" s="23"/>
      <c r="AV444" s="199"/>
      <c r="AW444" s="23"/>
      <c r="AX444" s="21"/>
      <c r="AY444" s="21"/>
      <c r="AZ444" s="21"/>
      <c r="BA444" s="21"/>
      <c r="BB444" s="20"/>
      <c r="BC444" s="23"/>
      <c r="BD444" s="199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21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3"/>
      <c r="AJ445" s="23"/>
      <c r="AK445" s="21"/>
      <c r="AL445" s="199"/>
      <c r="AM445" s="23"/>
      <c r="AN445" s="23"/>
      <c r="AO445" s="21"/>
      <c r="AP445" s="21"/>
      <c r="AQ445" s="21"/>
      <c r="AR445" s="21"/>
      <c r="AS445" s="21"/>
      <c r="AT445" s="199"/>
      <c r="AU445" s="23"/>
      <c r="AV445" s="199"/>
      <c r="AW445" s="23"/>
      <c r="AX445" s="21"/>
      <c r="AY445" s="21"/>
      <c r="AZ445" s="21"/>
      <c r="BA445" s="21"/>
      <c r="BB445" s="20"/>
      <c r="BC445" s="23"/>
      <c r="BD445" s="199"/>
      <c r="BE445" s="23"/>
      <c r="BF445" s="23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409.6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199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9.6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199"/>
      <c r="O447" s="63"/>
      <c r="P447" s="63"/>
      <c r="Q447" s="63"/>
      <c r="R447" s="63"/>
      <c r="S447" s="63"/>
      <c r="T447" s="63"/>
      <c r="U447" s="6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199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409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199"/>
      <c r="BE448" s="29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409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99"/>
      <c r="BE449" s="20"/>
      <c r="BF449" s="20"/>
      <c r="BG449" s="20"/>
      <c r="BH449" s="20"/>
      <c r="BI449" s="23"/>
      <c r="BJ449" s="20"/>
      <c r="BK449" s="20"/>
      <c r="BL449" s="23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71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99"/>
      <c r="BE450" s="199"/>
      <c r="BF450" s="20"/>
      <c r="BG450" s="20"/>
      <c r="BH450" s="20"/>
      <c r="BI450" s="23"/>
      <c r="BJ450" s="20"/>
      <c r="BK450" s="20"/>
      <c r="BL450" s="23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51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199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199"/>
      <c r="AM451" s="23"/>
      <c r="AN451" s="23"/>
      <c r="AO451" s="21"/>
      <c r="AP451" s="21"/>
      <c r="AQ451" s="21"/>
      <c r="AR451" s="21"/>
      <c r="AS451" s="21"/>
      <c r="AT451" s="199"/>
      <c r="AU451" s="23"/>
      <c r="AV451" s="199"/>
      <c r="AW451" s="23"/>
      <c r="AX451" s="21"/>
      <c r="AY451" s="21"/>
      <c r="AZ451" s="21"/>
      <c r="BA451" s="21"/>
      <c r="BB451" s="20"/>
      <c r="BC451" s="23"/>
      <c r="BD451" s="199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409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0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199"/>
      <c r="AM452" s="23"/>
      <c r="AN452" s="23"/>
      <c r="AO452" s="21"/>
      <c r="AP452" s="21"/>
      <c r="AQ452" s="21"/>
      <c r="AR452" s="21"/>
      <c r="AS452" s="21"/>
      <c r="AT452" s="199"/>
      <c r="AU452" s="23"/>
      <c r="AV452" s="199"/>
      <c r="AW452" s="23"/>
      <c r="AX452" s="21"/>
      <c r="AY452" s="21"/>
      <c r="AZ452" s="21"/>
      <c r="BA452" s="21"/>
      <c r="BB452" s="20"/>
      <c r="BC452" s="23"/>
      <c r="BD452" s="199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09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199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3"/>
      <c r="AJ453" s="23"/>
      <c r="AK453" s="21"/>
      <c r="AL453" s="199"/>
      <c r="AM453" s="23"/>
      <c r="AN453" s="23"/>
      <c r="AO453" s="21"/>
      <c r="AP453" s="21"/>
      <c r="AQ453" s="21"/>
      <c r="AR453" s="21"/>
      <c r="AS453" s="21"/>
      <c r="AT453" s="199"/>
      <c r="AU453" s="23"/>
      <c r="AV453" s="199"/>
      <c r="AW453" s="23"/>
      <c r="AX453" s="21"/>
      <c r="AY453" s="21"/>
      <c r="AZ453" s="21"/>
      <c r="BA453" s="21"/>
      <c r="BB453" s="20"/>
      <c r="BC453" s="23"/>
      <c r="BD453" s="199"/>
      <c r="BE453" s="23"/>
      <c r="BF453" s="23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98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199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199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408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199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199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54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199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199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61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199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49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199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49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199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199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49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199"/>
      <c r="O460" s="23"/>
      <c r="P460" s="23"/>
      <c r="Q460" s="23"/>
      <c r="R460" s="23"/>
      <c r="S460" s="23"/>
      <c r="T460" s="23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199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9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199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199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9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199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199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67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199"/>
      <c r="BE463" s="23"/>
      <c r="BF463" s="23"/>
      <c r="BG463" s="21"/>
      <c r="BH463" s="21"/>
      <c r="BI463" s="21"/>
      <c r="BJ463" s="20"/>
      <c r="BK463" s="23"/>
      <c r="BL463" s="23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54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199"/>
      <c r="BE464" s="63"/>
      <c r="BF464" s="29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4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199"/>
      <c r="BE465" s="63"/>
      <c r="BF465" s="29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9.6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0"/>
      <c r="BD466" s="20"/>
      <c r="BE466" s="23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52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199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20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9"/>
      <c r="P468" s="29"/>
      <c r="Q468" s="29"/>
      <c r="R468" s="29"/>
      <c r="S468" s="29"/>
      <c r="T468" s="29"/>
      <c r="U468" s="29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199"/>
      <c r="BE468" s="29"/>
      <c r="BF468" s="29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20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199"/>
      <c r="BE469" s="20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20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199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409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0"/>
      <c r="AI471" s="29"/>
      <c r="AJ471" s="29"/>
      <c r="AK471" s="21"/>
      <c r="AL471" s="199"/>
      <c r="AM471" s="29"/>
      <c r="AN471" s="29"/>
      <c r="AO471" s="21"/>
      <c r="AP471" s="21"/>
      <c r="AQ471" s="21"/>
      <c r="AR471" s="21"/>
      <c r="AS471" s="21"/>
      <c r="AT471" s="199"/>
      <c r="AU471" s="29"/>
      <c r="AV471" s="199"/>
      <c r="AW471" s="29"/>
      <c r="AX471" s="21"/>
      <c r="AY471" s="21"/>
      <c r="AZ471" s="21"/>
      <c r="BA471" s="21"/>
      <c r="BB471" s="20"/>
      <c r="BC471" s="23"/>
      <c r="BD471" s="199"/>
      <c r="BE471" s="29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4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9"/>
      <c r="AJ472" s="29"/>
      <c r="AK472" s="21"/>
      <c r="AL472" s="199"/>
      <c r="AM472" s="29"/>
      <c r="AN472" s="29"/>
      <c r="AO472" s="21"/>
      <c r="AP472" s="21"/>
      <c r="AQ472" s="21"/>
      <c r="AR472" s="21"/>
      <c r="AS472" s="21"/>
      <c r="AT472" s="199"/>
      <c r="AU472" s="29"/>
      <c r="AV472" s="199"/>
      <c r="AW472" s="29"/>
      <c r="AX472" s="21"/>
      <c r="AY472" s="21"/>
      <c r="AZ472" s="21"/>
      <c r="BA472" s="21"/>
      <c r="BB472" s="20"/>
      <c r="BC472" s="23"/>
      <c r="BD472" s="199"/>
      <c r="BE472" s="29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4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9"/>
      <c r="AJ473" s="29"/>
      <c r="AK473" s="21"/>
      <c r="AL473" s="199"/>
      <c r="AM473" s="29"/>
      <c r="AN473" s="29"/>
      <c r="AO473" s="21"/>
      <c r="AP473" s="21"/>
      <c r="AQ473" s="21"/>
      <c r="AR473" s="21"/>
      <c r="AS473" s="21"/>
      <c r="AT473" s="199"/>
      <c r="AU473" s="29"/>
      <c r="AV473" s="199"/>
      <c r="AW473" s="29"/>
      <c r="AX473" s="21"/>
      <c r="AY473" s="21"/>
      <c r="AZ473" s="21"/>
      <c r="BA473" s="21"/>
      <c r="BB473" s="20"/>
      <c r="BC473" s="23"/>
      <c r="BD473" s="199"/>
      <c r="BE473" s="29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4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9"/>
      <c r="AJ474" s="29"/>
      <c r="AK474" s="21"/>
      <c r="AL474" s="199"/>
      <c r="AM474" s="29"/>
      <c r="AN474" s="29"/>
      <c r="AO474" s="21"/>
      <c r="AP474" s="21"/>
      <c r="AQ474" s="21"/>
      <c r="AR474" s="21"/>
      <c r="AS474" s="21"/>
      <c r="AT474" s="199"/>
      <c r="AU474" s="29"/>
      <c r="AV474" s="199"/>
      <c r="AW474" s="29"/>
      <c r="AX474" s="21"/>
      <c r="AY474" s="21"/>
      <c r="AZ474" s="21"/>
      <c r="BA474" s="21"/>
      <c r="BB474" s="20"/>
      <c r="BC474" s="23"/>
      <c r="BD474" s="199"/>
      <c r="BE474" s="29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4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9"/>
      <c r="AJ475" s="29"/>
      <c r="AK475" s="21"/>
      <c r="AL475" s="199"/>
      <c r="AM475" s="29"/>
      <c r="AN475" s="29"/>
      <c r="AO475" s="21"/>
      <c r="AP475" s="21"/>
      <c r="AQ475" s="21"/>
      <c r="AR475" s="21"/>
      <c r="AS475" s="21"/>
      <c r="AT475" s="199"/>
      <c r="AU475" s="29"/>
      <c r="AV475" s="199"/>
      <c r="AW475" s="29"/>
      <c r="AX475" s="21"/>
      <c r="AY475" s="21"/>
      <c r="AZ475" s="21"/>
      <c r="BA475" s="21"/>
      <c r="BB475" s="20"/>
      <c r="BC475" s="23"/>
      <c r="BD475" s="199"/>
      <c r="BE475" s="29"/>
      <c r="BF475" s="29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4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0"/>
      <c r="AI476" s="29"/>
      <c r="AJ476" s="29"/>
      <c r="AK476" s="21"/>
      <c r="AL476" s="199"/>
      <c r="AM476" s="29"/>
      <c r="AN476" s="29"/>
      <c r="AO476" s="21"/>
      <c r="AP476" s="21"/>
      <c r="AQ476" s="21"/>
      <c r="AR476" s="21"/>
      <c r="AS476" s="21"/>
      <c r="AT476" s="199"/>
      <c r="AU476" s="29"/>
      <c r="AV476" s="199"/>
      <c r="AW476" s="29"/>
      <c r="AX476" s="21"/>
      <c r="AY476" s="21"/>
      <c r="AZ476" s="21"/>
      <c r="BA476" s="21"/>
      <c r="BB476" s="20"/>
      <c r="BC476" s="23"/>
      <c r="BD476" s="199"/>
      <c r="BE476" s="29"/>
      <c r="BF476" s="29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409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199"/>
      <c r="BE477" s="63"/>
      <c r="BF477" s="29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408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199"/>
      <c r="BE478" s="20"/>
      <c r="BF478" s="20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6.2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199"/>
      <c r="BE479" s="63"/>
      <c r="BF479" s="29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8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199"/>
      <c r="BE480" s="20"/>
      <c r="BF480" s="20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56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199"/>
      <c r="BE481" s="63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32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1"/>
      <c r="AM482" s="21"/>
      <c r="AN482" s="21"/>
      <c r="AO482" s="21"/>
      <c r="AP482" s="21"/>
      <c r="AQ482" s="21"/>
      <c r="AR482" s="21"/>
      <c r="AS482" s="21"/>
      <c r="AT482" s="181"/>
      <c r="AU482" s="21"/>
      <c r="AV482" s="181"/>
      <c r="AW482" s="21"/>
      <c r="AX482" s="21"/>
      <c r="AY482" s="21"/>
      <c r="AZ482" s="21"/>
      <c r="BA482" s="21"/>
      <c r="BB482" s="20"/>
      <c r="BC482" s="23"/>
      <c r="BD482" s="199"/>
      <c r="BE482" s="29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32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1"/>
      <c r="AM483" s="21"/>
      <c r="AN483" s="21"/>
      <c r="AO483" s="21"/>
      <c r="AP483" s="21"/>
      <c r="AQ483" s="21"/>
      <c r="AR483" s="21"/>
      <c r="AS483" s="21"/>
      <c r="AT483" s="181"/>
      <c r="AU483" s="21"/>
      <c r="AV483" s="181"/>
      <c r="AW483" s="21"/>
      <c r="AX483" s="21"/>
      <c r="AY483" s="21"/>
      <c r="AZ483" s="21"/>
      <c r="BA483" s="21"/>
      <c r="BB483" s="20"/>
      <c r="BC483" s="23"/>
      <c r="BD483" s="199"/>
      <c r="BE483" s="63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46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0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199"/>
      <c r="BE484" s="23"/>
      <c r="BF484" s="23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84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3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184"/>
      <c r="BE485" s="185"/>
      <c r="BF485" s="29"/>
      <c r="BG485" s="21"/>
      <c r="BH485" s="21"/>
      <c r="BI485" s="21"/>
      <c r="BJ485" s="21"/>
      <c r="BK485" s="21"/>
      <c r="BL485" s="21"/>
      <c r="BM485" s="21"/>
      <c r="BN485" s="195"/>
      <c r="BO485" s="24"/>
      <c r="BP485" s="21"/>
      <c r="BQ485" s="21"/>
      <c r="BR485" s="23"/>
      <c r="BS485" s="23"/>
      <c r="BT485" s="24"/>
      <c r="BU485" s="25"/>
    </row>
    <row r="486" spans="1:73" s="22" customFormat="1" ht="184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199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184"/>
      <c r="BE486" s="185"/>
      <c r="BF486" s="29"/>
      <c r="BG486" s="21"/>
      <c r="BH486" s="21"/>
      <c r="BI486" s="21"/>
      <c r="BJ486" s="21"/>
      <c r="BK486" s="21"/>
      <c r="BL486" s="21"/>
      <c r="BM486" s="21"/>
      <c r="BN486" s="195"/>
      <c r="BO486" s="24"/>
      <c r="BP486" s="21"/>
      <c r="BQ486" s="21"/>
      <c r="BR486" s="23"/>
      <c r="BS486" s="23"/>
      <c r="BT486" s="24"/>
      <c r="BU486" s="25"/>
    </row>
    <row r="487" spans="1:73" s="22" customFormat="1" ht="184.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199"/>
      <c r="BE487" s="20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84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184"/>
      <c r="BE488" s="185"/>
      <c r="BF488" s="20"/>
      <c r="BG488" s="21"/>
      <c r="BH488" s="21"/>
      <c r="BI488" s="21"/>
      <c r="BJ488" s="21"/>
      <c r="BK488" s="21"/>
      <c r="BL488" s="21"/>
      <c r="BM488" s="21"/>
      <c r="BN488" s="195"/>
      <c r="BO488" s="24"/>
      <c r="BP488" s="21"/>
      <c r="BQ488" s="21"/>
      <c r="BR488" s="23"/>
      <c r="BS488" s="23"/>
      <c r="BT488" s="24"/>
      <c r="BU488" s="25"/>
    </row>
    <row r="489" spans="1:73" s="22" customFormat="1" ht="189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63"/>
      <c r="P489" s="63"/>
      <c r="Q489" s="63"/>
      <c r="R489" s="63"/>
      <c r="S489" s="63"/>
      <c r="T489" s="63"/>
      <c r="U489" s="63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184"/>
      <c r="BE489" s="185"/>
      <c r="BF489" s="20"/>
      <c r="BG489" s="21"/>
      <c r="BH489" s="21"/>
      <c r="BI489" s="21"/>
      <c r="BJ489" s="21"/>
      <c r="BK489" s="21"/>
      <c r="BL489" s="21"/>
      <c r="BM489" s="21"/>
      <c r="BN489" s="195"/>
      <c r="BO489" s="24"/>
      <c r="BP489" s="21"/>
      <c r="BQ489" s="21"/>
      <c r="BR489" s="23"/>
      <c r="BS489" s="23"/>
      <c r="BT489" s="24"/>
      <c r="BU489" s="25"/>
    </row>
    <row r="490" spans="1:73" s="22" customFormat="1" ht="184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199"/>
      <c r="BE490" s="20"/>
      <c r="BF490" s="20"/>
      <c r="BG490" s="21"/>
      <c r="BH490" s="21"/>
      <c r="BI490" s="21"/>
      <c r="BJ490" s="20"/>
      <c r="BK490" s="23"/>
      <c r="BL490" s="23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84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186"/>
      <c r="BE491" s="185"/>
      <c r="BF491" s="20"/>
      <c r="BG491" s="21"/>
      <c r="BH491" s="21"/>
      <c r="BI491" s="21"/>
      <c r="BJ491" s="20"/>
      <c r="BK491" s="23"/>
      <c r="BL491" s="23"/>
      <c r="BM491" s="21"/>
      <c r="BN491" s="195"/>
      <c r="BO491" s="24"/>
      <c r="BP491" s="21"/>
      <c r="BQ491" s="21"/>
      <c r="BR491" s="23"/>
      <c r="BS491" s="23"/>
      <c r="BT491" s="24"/>
      <c r="BU491" s="25"/>
    </row>
    <row r="492" spans="1:73" s="22" customFormat="1" ht="184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199"/>
      <c r="BE492" s="29"/>
      <c r="BF492" s="29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84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199"/>
      <c r="BE493" s="23"/>
      <c r="BF493" s="20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8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199"/>
      <c r="BE494" s="29"/>
      <c r="BF494" s="29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84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199"/>
      <c r="BE495" s="23"/>
      <c r="BF495" s="20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212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3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99"/>
      <c r="BE496" s="23"/>
      <c r="BF496" s="23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409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0"/>
      <c r="Q497" s="23"/>
      <c r="R497" s="23"/>
      <c r="S497" s="23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199"/>
      <c r="BE497" s="23"/>
      <c r="BF497" s="23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86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199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81"/>
      <c r="BE498" s="21"/>
      <c r="BF498" s="21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22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99"/>
      <c r="BE499" s="23"/>
      <c r="BF499" s="23"/>
      <c r="BG499" s="21"/>
      <c r="BH499" s="21"/>
      <c r="BI499" s="21"/>
      <c r="BJ499" s="21"/>
      <c r="BK499" s="21"/>
      <c r="BL499" s="20"/>
      <c r="BM499" s="23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22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22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57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0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99"/>
      <c r="BE502" s="23"/>
      <c r="BF502" s="23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82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199"/>
      <c r="O503" s="28"/>
      <c r="P503" s="18"/>
      <c r="Q503" s="28"/>
      <c r="R503" s="28"/>
      <c r="S503" s="28"/>
      <c r="T503" s="28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229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8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409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0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0"/>
      <c r="AI505" s="23"/>
      <c r="AJ505" s="23"/>
      <c r="AK505" s="23"/>
      <c r="AL505" s="199"/>
      <c r="AM505" s="23"/>
      <c r="AN505" s="23"/>
      <c r="AO505" s="21"/>
      <c r="AP505" s="21"/>
      <c r="AQ505" s="21"/>
      <c r="AR505" s="21"/>
      <c r="AS505" s="21"/>
      <c r="AT505" s="199"/>
      <c r="AU505" s="23"/>
      <c r="AV505" s="199"/>
      <c r="AW505" s="23"/>
      <c r="AX505" s="21"/>
      <c r="AY505" s="21"/>
      <c r="AZ505" s="21"/>
      <c r="BA505" s="21"/>
      <c r="BB505" s="20"/>
      <c r="BC505" s="23"/>
      <c r="BD505" s="199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41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0"/>
      <c r="AK506" s="23"/>
      <c r="AL506" s="23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0"/>
      <c r="BC506" s="23"/>
      <c r="BD506" s="199"/>
      <c r="BE506" s="23"/>
      <c r="BF506" s="23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41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199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0"/>
      <c r="AK507" s="23"/>
      <c r="AL507" s="23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0"/>
      <c r="BC507" s="23"/>
      <c r="BD507" s="199"/>
      <c r="BE507" s="23"/>
      <c r="BF507" s="23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41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199"/>
      <c r="O508" s="23"/>
      <c r="P508" s="23"/>
      <c r="Q508" s="23"/>
      <c r="R508" s="23"/>
      <c r="S508" s="23"/>
      <c r="T508" s="23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0"/>
      <c r="AK508" s="23"/>
      <c r="AL508" s="23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0"/>
      <c r="BC508" s="23"/>
      <c r="BD508" s="199"/>
      <c r="BE508" s="23"/>
      <c r="BF508" s="23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41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199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0"/>
      <c r="AK509" s="23"/>
      <c r="AL509" s="23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0"/>
      <c r="BC509" s="23"/>
      <c r="BD509" s="199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41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199"/>
      <c r="O510" s="28"/>
      <c r="P510" s="1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0"/>
      <c r="AK510" s="23"/>
      <c r="AL510" s="23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0"/>
      <c r="BC510" s="23"/>
      <c r="BD510" s="199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201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3"/>
      <c r="P511" s="20"/>
      <c r="Q511" s="23"/>
      <c r="R511" s="23"/>
      <c r="S511" s="23"/>
      <c r="T511" s="23"/>
      <c r="U511" s="23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99"/>
      <c r="BE511" s="23"/>
      <c r="BF511" s="23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01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199"/>
      <c r="O512" s="28"/>
      <c r="P512" s="1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8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01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3"/>
      <c r="P513" s="20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99"/>
      <c r="BE513" s="23"/>
      <c r="BF513" s="23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01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199"/>
      <c r="O514" s="28"/>
      <c r="P514" s="1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409.6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0"/>
      <c r="Q515" s="20"/>
      <c r="R515" s="20"/>
      <c r="S515" s="20"/>
      <c r="T515" s="20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8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201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0"/>
      <c r="Q516" s="20"/>
      <c r="R516" s="20"/>
      <c r="S516" s="20"/>
      <c r="T516" s="20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8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0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0"/>
      <c r="Q517" s="23"/>
      <c r="R517" s="23"/>
      <c r="S517" s="23"/>
      <c r="T517" s="23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0"/>
      <c r="AK517" s="23"/>
      <c r="AL517" s="23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0"/>
      <c r="BC517" s="23"/>
      <c r="BD517" s="199"/>
      <c r="BE517" s="23"/>
      <c r="BF517" s="23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20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0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3"/>
      <c r="P519" s="20"/>
      <c r="Q519" s="20"/>
      <c r="R519" s="20"/>
      <c r="S519" s="20"/>
      <c r="T519" s="20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0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199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8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59.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9"/>
      <c r="P521" s="29"/>
      <c r="Q521" s="29"/>
      <c r="R521" s="29"/>
      <c r="S521" s="29"/>
      <c r="T521" s="29"/>
      <c r="U521" s="29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99"/>
      <c r="BE521" s="29"/>
      <c r="BF521" s="29"/>
      <c r="BG521" s="21"/>
      <c r="BH521" s="21"/>
      <c r="BI521" s="21"/>
      <c r="BJ521" s="20"/>
      <c r="BK521" s="63"/>
      <c r="BL521" s="29"/>
      <c r="BM521" s="21"/>
      <c r="BN521" s="195"/>
      <c r="BO521" s="24"/>
      <c r="BP521" s="21"/>
      <c r="BQ521" s="21"/>
      <c r="BR521" s="23"/>
      <c r="BS521" s="23"/>
      <c r="BT521" s="24"/>
      <c r="BU521" s="25"/>
    </row>
    <row r="522" spans="1:73" s="22" customFormat="1" ht="244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0"/>
      <c r="P522" s="20"/>
      <c r="Q522" s="29"/>
      <c r="R522" s="29"/>
      <c r="S522" s="29"/>
      <c r="T522" s="29"/>
      <c r="U522" s="29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99"/>
      <c r="BE522" s="187"/>
      <c r="BF522" s="29"/>
      <c r="BG522" s="21"/>
      <c r="BH522" s="21"/>
      <c r="BI522" s="21"/>
      <c r="BJ522" s="20"/>
      <c r="BK522" s="63"/>
      <c r="BL522" s="29"/>
      <c r="BM522" s="21"/>
      <c r="BN522" s="195"/>
      <c r="BO522" s="24"/>
      <c r="BP522" s="21"/>
      <c r="BQ522" s="21"/>
      <c r="BR522" s="23"/>
      <c r="BS522" s="23"/>
      <c r="BT522" s="24"/>
      <c r="BU522" s="25"/>
    </row>
    <row r="523" spans="1:73" s="22" customFormat="1" ht="219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63"/>
      <c r="P523" s="63"/>
      <c r="Q523" s="63"/>
      <c r="R523" s="63"/>
      <c r="S523" s="63"/>
      <c r="T523" s="63"/>
      <c r="U523" s="6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186"/>
      <c r="BE523" s="188"/>
      <c r="BF523" s="189"/>
      <c r="BG523" s="21"/>
      <c r="BH523" s="21"/>
      <c r="BI523" s="21"/>
      <c r="BJ523" s="21"/>
      <c r="BK523" s="21"/>
      <c r="BL523" s="21"/>
      <c r="BM523" s="21"/>
      <c r="BN523" s="195"/>
      <c r="BO523" s="24"/>
      <c r="BP523" s="21"/>
      <c r="BQ523" s="21"/>
      <c r="BR523" s="23"/>
      <c r="BS523" s="23"/>
      <c r="BT523" s="24"/>
      <c r="BU523" s="25"/>
    </row>
    <row r="524" spans="1:73" s="22" customFormat="1" ht="219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9"/>
      <c r="P524" s="29"/>
      <c r="Q524" s="29"/>
      <c r="R524" s="29"/>
      <c r="S524" s="29"/>
      <c r="T524" s="29"/>
      <c r="U524" s="29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99"/>
      <c r="BE524" s="29"/>
      <c r="BF524" s="29"/>
      <c r="BG524" s="21"/>
      <c r="BH524" s="21"/>
      <c r="BI524" s="21"/>
      <c r="BJ524" s="21"/>
      <c r="BK524" s="21"/>
      <c r="BL524" s="21"/>
      <c r="BM524" s="21"/>
      <c r="BN524" s="195"/>
      <c r="BO524" s="24"/>
      <c r="BP524" s="21"/>
      <c r="BQ524" s="21"/>
      <c r="BR524" s="23"/>
      <c r="BS524" s="23"/>
      <c r="BT524" s="24"/>
      <c r="BU524" s="25"/>
    </row>
    <row r="525" spans="1:73" s="22" customFormat="1" ht="219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9"/>
      <c r="P525" s="29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6"/>
      <c r="BE525" s="188"/>
      <c r="BF525" s="189"/>
      <c r="BG525" s="21"/>
      <c r="BH525" s="21"/>
      <c r="BI525" s="21"/>
      <c r="BJ525" s="21"/>
      <c r="BK525" s="21"/>
      <c r="BL525" s="21"/>
      <c r="BM525" s="21"/>
      <c r="BN525" s="195"/>
      <c r="BO525" s="24"/>
      <c r="BP525" s="21"/>
      <c r="BQ525" s="21"/>
      <c r="BR525" s="23"/>
      <c r="BS525" s="23"/>
      <c r="BT525" s="24"/>
      <c r="BU525" s="25"/>
    </row>
    <row r="526" spans="1:73" s="22" customFormat="1" ht="409.6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9"/>
      <c r="P526" s="29"/>
      <c r="Q526" s="29"/>
      <c r="R526" s="29"/>
      <c r="S526" s="29"/>
      <c r="T526" s="29"/>
      <c r="U526" s="29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99"/>
      <c r="BE526" s="29"/>
      <c r="BF526" s="20"/>
      <c r="BG526" s="21"/>
      <c r="BH526" s="21"/>
      <c r="BI526" s="21"/>
      <c r="BJ526" s="21"/>
      <c r="BK526" s="21"/>
      <c r="BL526" s="21"/>
      <c r="BM526" s="21"/>
      <c r="BN526" s="195"/>
      <c r="BO526" s="24"/>
      <c r="BP526" s="21"/>
      <c r="BQ526" s="21"/>
      <c r="BR526" s="23"/>
      <c r="BS526" s="23"/>
      <c r="BT526" s="24"/>
      <c r="BU526" s="25"/>
    </row>
    <row r="527" spans="1:73" s="22" customFormat="1" ht="409.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9"/>
      <c r="P527" s="29"/>
      <c r="Q527" s="29"/>
      <c r="R527" s="29"/>
      <c r="S527" s="29"/>
      <c r="T527" s="29"/>
      <c r="U527" s="29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0"/>
      <c r="AI527" s="29"/>
      <c r="AJ527" s="29"/>
      <c r="AK527" s="21"/>
      <c r="AL527" s="199"/>
      <c r="AM527" s="29"/>
      <c r="AN527" s="29"/>
      <c r="AO527" s="21"/>
      <c r="AP527" s="21"/>
      <c r="AQ527" s="21"/>
      <c r="AR527" s="21"/>
      <c r="AS527" s="21"/>
      <c r="AT527" s="199"/>
      <c r="AU527" s="29"/>
      <c r="AV527" s="199"/>
      <c r="AW527" s="29"/>
      <c r="AX527" s="21"/>
      <c r="AY527" s="21"/>
      <c r="AZ527" s="21"/>
      <c r="BA527" s="21"/>
      <c r="BB527" s="21"/>
      <c r="BC527" s="21"/>
      <c r="BD527" s="199"/>
      <c r="BE527" s="29"/>
      <c r="BF527" s="29"/>
      <c r="BG527" s="21"/>
      <c r="BH527" s="21"/>
      <c r="BI527" s="21"/>
      <c r="BJ527" s="21"/>
      <c r="BK527" s="21"/>
      <c r="BL527" s="21"/>
      <c r="BM527" s="21"/>
      <c r="BN527" s="195"/>
      <c r="BO527" s="24"/>
      <c r="BP527" s="21"/>
      <c r="BQ527" s="21"/>
      <c r="BR527" s="23"/>
      <c r="BS527" s="23"/>
      <c r="BT527" s="24"/>
      <c r="BU527" s="25"/>
    </row>
    <row r="528" spans="1:73" s="22" customFormat="1" ht="137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9"/>
      <c r="P528" s="29"/>
      <c r="Q528" s="29"/>
      <c r="R528" s="29"/>
      <c r="S528" s="29"/>
      <c r="T528" s="29"/>
      <c r="U528" s="29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6"/>
      <c r="BE528" s="188"/>
      <c r="BF528" s="189"/>
      <c r="BG528" s="21"/>
      <c r="BH528" s="21"/>
      <c r="BI528" s="21"/>
      <c r="BJ528" s="21"/>
      <c r="BK528" s="21"/>
      <c r="BL528" s="21"/>
      <c r="BM528" s="21"/>
      <c r="BN528" s="195"/>
      <c r="BO528" s="24"/>
      <c r="BP528" s="21"/>
      <c r="BQ528" s="21"/>
      <c r="BR528" s="23"/>
      <c r="BS528" s="23"/>
      <c r="BT528" s="24"/>
      <c r="BU528" s="25"/>
    </row>
    <row r="529" spans="1:75" s="22" customFormat="1" ht="137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6"/>
      <c r="BE529" s="188"/>
      <c r="BF529" s="189"/>
      <c r="BG529" s="21"/>
      <c r="BH529" s="21"/>
      <c r="BI529" s="21"/>
      <c r="BJ529" s="21"/>
      <c r="BK529" s="21"/>
      <c r="BL529" s="21"/>
      <c r="BM529" s="21"/>
      <c r="BN529" s="195"/>
      <c r="BO529" s="24"/>
      <c r="BP529" s="21"/>
      <c r="BQ529" s="21"/>
      <c r="BR529" s="23"/>
      <c r="BS529" s="23"/>
      <c r="BT529" s="24"/>
      <c r="BU529" s="25"/>
    </row>
    <row r="530" spans="1:75" s="22" customFormat="1" ht="137.2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9"/>
      <c r="P530" s="29"/>
      <c r="Q530" s="29"/>
      <c r="R530" s="29"/>
      <c r="S530" s="29"/>
      <c r="T530" s="29"/>
      <c r="U530" s="29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6"/>
      <c r="BE530" s="188"/>
      <c r="BF530" s="189"/>
      <c r="BG530" s="21"/>
      <c r="BH530" s="21"/>
      <c r="BI530" s="21"/>
      <c r="BJ530" s="21"/>
      <c r="BK530" s="21"/>
      <c r="BL530" s="21"/>
      <c r="BM530" s="21"/>
      <c r="BN530" s="195"/>
      <c r="BO530" s="24"/>
      <c r="BP530" s="21"/>
      <c r="BQ530" s="21"/>
      <c r="BR530" s="23"/>
      <c r="BS530" s="23"/>
      <c r="BT530" s="24"/>
      <c r="BU530" s="25"/>
    </row>
    <row r="531" spans="1:75" s="22" customFormat="1" ht="137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9"/>
      <c r="P531" s="29"/>
      <c r="Q531" s="29"/>
      <c r="R531" s="29"/>
      <c r="S531" s="29"/>
      <c r="T531" s="29"/>
      <c r="U531" s="29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6"/>
      <c r="BE531" s="188"/>
      <c r="BF531" s="189"/>
      <c r="BG531" s="21"/>
      <c r="BH531" s="21"/>
      <c r="BI531" s="21"/>
      <c r="BJ531" s="21"/>
      <c r="BK531" s="21"/>
      <c r="BL531" s="21"/>
      <c r="BM531" s="21"/>
      <c r="BN531" s="195"/>
      <c r="BO531" s="24"/>
      <c r="BP531" s="21"/>
      <c r="BQ531" s="21"/>
      <c r="BR531" s="23"/>
      <c r="BS531" s="23"/>
      <c r="BT531" s="24"/>
      <c r="BU531" s="25"/>
    </row>
    <row r="532" spans="1:75" s="22" customFormat="1" ht="137.2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6"/>
      <c r="BE532" s="188"/>
      <c r="BF532" s="189"/>
      <c r="BG532" s="21"/>
      <c r="BH532" s="21"/>
      <c r="BI532" s="21"/>
      <c r="BJ532" s="21"/>
      <c r="BK532" s="21"/>
      <c r="BL532" s="21"/>
      <c r="BM532" s="21"/>
      <c r="BN532" s="195"/>
      <c r="BO532" s="24"/>
      <c r="BP532" s="21"/>
      <c r="BQ532" s="21"/>
      <c r="BR532" s="23"/>
      <c r="BS532" s="23"/>
      <c r="BT532" s="24"/>
      <c r="BU532" s="25"/>
    </row>
    <row r="533" spans="1:75" s="22" customFormat="1" ht="29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0"/>
      <c r="BC533" s="21"/>
      <c r="BD533" s="199"/>
      <c r="BE533" s="29"/>
      <c r="BF533" s="20"/>
      <c r="BG533" s="23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5" s="22" customFormat="1" ht="291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0"/>
      <c r="BC534" s="21"/>
      <c r="BD534" s="199"/>
      <c r="BE534" s="182"/>
      <c r="BF534" s="20"/>
      <c r="BG534" s="23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5" s="22" customFormat="1" ht="197.2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3"/>
      <c r="P535" s="23"/>
      <c r="Q535" s="23"/>
      <c r="R535" s="23"/>
      <c r="S535" s="23"/>
      <c r="T535" s="23"/>
      <c r="U535" s="20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99"/>
      <c r="BE535" s="20"/>
      <c r="BF535" s="20"/>
      <c r="BG535" s="21"/>
      <c r="BH535" s="21"/>
      <c r="BI535" s="21"/>
      <c r="BJ535" s="21"/>
      <c r="BK535" s="21"/>
      <c r="BL535" s="21"/>
      <c r="BM535" s="21"/>
      <c r="BN535" s="195"/>
      <c r="BO535" s="24"/>
      <c r="BP535" s="21"/>
      <c r="BQ535" s="21"/>
      <c r="BR535" s="23"/>
      <c r="BS535" s="23"/>
      <c r="BT535" s="24"/>
      <c r="BU535" s="25"/>
    </row>
    <row r="536" spans="1:75" s="22" customFormat="1" ht="197.2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3"/>
      <c r="P536" s="23"/>
      <c r="Q536" s="23"/>
      <c r="R536" s="23"/>
      <c r="S536" s="23"/>
      <c r="T536" s="23"/>
      <c r="U536" s="20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84"/>
      <c r="BE536" s="189"/>
      <c r="BF536" s="189"/>
      <c r="BG536" s="21"/>
      <c r="BH536" s="21"/>
      <c r="BI536" s="21"/>
      <c r="BJ536" s="21"/>
      <c r="BK536" s="21"/>
      <c r="BL536" s="21"/>
      <c r="BM536" s="21"/>
      <c r="BN536" s="195"/>
      <c r="BO536" s="24"/>
      <c r="BP536" s="21"/>
      <c r="BQ536" s="21"/>
      <c r="BR536" s="23"/>
      <c r="BS536" s="23"/>
      <c r="BT536" s="24"/>
      <c r="BU536" s="25"/>
    </row>
    <row r="537" spans="1:75" s="22" customFormat="1" ht="279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190"/>
      <c r="P537" s="190"/>
      <c r="Q537" s="190"/>
      <c r="R537" s="190"/>
      <c r="S537" s="190"/>
      <c r="T537" s="190"/>
      <c r="U537" s="190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99"/>
      <c r="BE537" s="63"/>
      <c r="BF537" s="63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5" s="22" customFormat="1" ht="171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3"/>
      <c r="P538" s="23"/>
      <c r="Q538" s="23"/>
      <c r="R538" s="23"/>
      <c r="S538" s="23"/>
      <c r="T538" s="23"/>
      <c r="U538" s="23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99"/>
      <c r="BE538" s="23"/>
      <c r="BF538" s="23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5" s="22" customFormat="1" ht="129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3"/>
      <c r="P539" s="23"/>
      <c r="Q539" s="23"/>
      <c r="R539" s="23"/>
      <c r="S539" s="23"/>
      <c r="T539" s="23"/>
      <c r="U539" s="23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91"/>
      <c r="BE539" s="29"/>
      <c r="BF539" s="29"/>
      <c r="BG539" s="21"/>
      <c r="BH539" s="21"/>
      <c r="BI539" s="21"/>
      <c r="BJ539" s="21"/>
      <c r="BK539" s="21"/>
      <c r="BL539" s="21"/>
      <c r="BM539" s="21"/>
      <c r="BN539" s="195"/>
      <c r="BO539" s="24"/>
      <c r="BP539" s="21"/>
      <c r="BQ539" s="21"/>
      <c r="BR539" s="23"/>
      <c r="BS539" s="23"/>
      <c r="BT539" s="24"/>
      <c r="BU539" s="25"/>
    </row>
    <row r="540" spans="1:75" s="22" customFormat="1" ht="187.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9"/>
      <c r="O540" s="29"/>
      <c r="P540" s="29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99"/>
      <c r="BE540" s="23"/>
      <c r="BF540" s="23"/>
      <c r="BG540" s="21"/>
      <c r="BH540" s="21"/>
      <c r="BI540" s="21"/>
      <c r="BJ540" s="21"/>
      <c r="BK540" s="21"/>
      <c r="BL540" s="21"/>
      <c r="BM540" s="23"/>
      <c r="BN540" s="21"/>
      <c r="BO540" s="24"/>
      <c r="BP540" s="21"/>
      <c r="BQ540" s="21"/>
      <c r="BR540" s="21"/>
      <c r="BS540" s="21"/>
      <c r="BT540" s="23"/>
      <c r="BU540" s="24"/>
      <c r="BV540" s="25"/>
      <c r="BW540" s="30"/>
    </row>
    <row r="541" spans="1:75" s="22" customFormat="1" ht="187.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199"/>
      <c r="O541" s="28"/>
      <c r="P541" s="18"/>
      <c r="Q541" s="28"/>
      <c r="R541" s="28"/>
      <c r="S541" s="28"/>
      <c r="T541" s="28"/>
      <c r="U541" s="28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1"/>
      <c r="BM541" s="23"/>
      <c r="BN541" s="21"/>
      <c r="BO541" s="24"/>
      <c r="BP541" s="25"/>
      <c r="BQ541" s="21"/>
      <c r="BR541" s="21"/>
      <c r="BS541" s="21"/>
      <c r="BT541" s="23"/>
      <c r="BU541" s="24"/>
      <c r="BV541" s="25"/>
      <c r="BW541" s="30"/>
    </row>
    <row r="542" spans="1:75" s="22" customFormat="1" ht="409.6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3"/>
      <c r="P542" s="23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3"/>
      <c r="AV542" s="21"/>
      <c r="AW542" s="23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1"/>
      <c r="BM542" s="23"/>
      <c r="BN542" s="21"/>
      <c r="BO542" s="24"/>
      <c r="BP542" s="25"/>
      <c r="BQ542" s="21"/>
      <c r="BR542" s="21"/>
      <c r="BS542" s="21"/>
      <c r="BT542" s="23"/>
      <c r="BU542" s="24"/>
      <c r="BV542" s="25"/>
      <c r="BW542" s="30"/>
    </row>
    <row r="543" spans="1:75" s="22" customFormat="1" ht="409.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3"/>
      <c r="P543" s="23"/>
      <c r="Q543" s="23"/>
      <c r="R543" s="23"/>
      <c r="S543" s="23"/>
      <c r="T543" s="23"/>
      <c r="U543" s="23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99"/>
      <c r="BE543" s="23"/>
      <c r="BF543" s="23"/>
      <c r="BG543" s="21"/>
      <c r="BH543" s="21"/>
      <c r="BI543" s="21"/>
      <c r="BJ543" s="21"/>
      <c r="BK543" s="21"/>
      <c r="BL543" s="21"/>
      <c r="BM543" s="23"/>
      <c r="BN543" s="21"/>
      <c r="BO543" s="24"/>
      <c r="BP543" s="25"/>
      <c r="BQ543" s="21"/>
      <c r="BR543" s="21"/>
      <c r="BS543" s="21"/>
      <c r="BT543" s="23"/>
      <c r="BU543" s="24"/>
      <c r="BV543" s="25"/>
      <c r="BW543" s="30"/>
    </row>
    <row r="544" spans="1:75" s="22" customFormat="1" ht="194.2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199"/>
      <c r="O544" s="28"/>
      <c r="P544" s="18"/>
      <c r="Q544" s="28"/>
      <c r="R544" s="28"/>
      <c r="S544" s="28"/>
      <c r="T544" s="28"/>
      <c r="U544" s="2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1"/>
      <c r="BM544" s="23"/>
      <c r="BN544" s="21"/>
      <c r="BO544" s="24"/>
      <c r="BP544" s="25"/>
      <c r="BQ544" s="36"/>
      <c r="BR544" s="36"/>
      <c r="BS544" s="36"/>
      <c r="BT544" s="40"/>
      <c r="BU544" s="26"/>
      <c r="BV544" s="36"/>
      <c r="BW544" s="30"/>
    </row>
    <row r="545" spans="1:75" s="22" customFormat="1" ht="219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1"/>
      <c r="BM545" s="21"/>
      <c r="BN545" s="21"/>
      <c r="BO545" s="24"/>
      <c r="BP545" s="25"/>
      <c r="BQ545" s="36"/>
      <c r="BR545" s="36"/>
      <c r="BS545" s="36"/>
      <c r="BT545" s="40"/>
      <c r="BU545" s="26"/>
      <c r="BV545" s="36"/>
      <c r="BW545" s="30"/>
    </row>
    <row r="546" spans="1:75" s="22" customFormat="1" ht="198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18"/>
      <c r="M546" s="20"/>
      <c r="N546" s="21"/>
      <c r="O546" s="182"/>
      <c r="P546" s="182"/>
      <c r="Q546" s="182"/>
      <c r="R546" s="182"/>
      <c r="S546" s="182"/>
      <c r="T546" s="182"/>
      <c r="U546" s="182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3"/>
      <c r="BN546" s="21"/>
      <c r="BO546" s="24"/>
      <c r="BP546" s="25"/>
      <c r="BQ546" s="21"/>
      <c r="BR546" s="21"/>
      <c r="BS546" s="21"/>
      <c r="BT546" s="23"/>
      <c r="BU546" s="24"/>
      <c r="BV546" s="25"/>
      <c r="BW546" s="30"/>
    </row>
    <row r="547" spans="1:75" s="22" customFormat="1" ht="198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18"/>
      <c r="M547" s="20"/>
      <c r="N547" s="21"/>
      <c r="O547" s="23"/>
      <c r="P547" s="23"/>
      <c r="Q547" s="23"/>
      <c r="R547" s="23"/>
      <c r="S547" s="23"/>
      <c r="T547" s="23"/>
      <c r="U547" s="23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3"/>
      <c r="BN547" s="21"/>
      <c r="BO547" s="24"/>
      <c r="BP547" s="25"/>
      <c r="BQ547" s="21"/>
      <c r="BR547" s="21"/>
      <c r="BS547" s="21"/>
      <c r="BT547" s="23"/>
      <c r="BU547" s="24"/>
      <c r="BV547" s="25"/>
      <c r="BW547" s="30"/>
    </row>
    <row r="548" spans="1:75" s="22" customFormat="1" ht="198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18"/>
      <c r="M548" s="20"/>
      <c r="N548" s="21"/>
      <c r="O548" s="28"/>
      <c r="P548" s="18"/>
      <c r="Q548" s="28"/>
      <c r="R548" s="28"/>
      <c r="S548" s="28"/>
      <c r="T548" s="28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3"/>
      <c r="BN548" s="21"/>
      <c r="BO548" s="24"/>
      <c r="BP548" s="25"/>
      <c r="BQ548" s="21"/>
      <c r="BR548" s="21"/>
      <c r="BS548" s="21"/>
      <c r="BT548" s="23"/>
      <c r="BU548" s="24"/>
      <c r="BV548" s="25"/>
      <c r="BW548" s="30"/>
    </row>
    <row r="549" spans="1:75" s="22" customFormat="1" ht="146.2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18"/>
      <c r="M549" s="20"/>
      <c r="N549" s="21"/>
      <c r="O549" s="28"/>
      <c r="P549" s="18"/>
      <c r="Q549" s="28"/>
      <c r="R549" s="28"/>
      <c r="S549" s="28"/>
      <c r="T549" s="28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3"/>
      <c r="BN549" s="21"/>
      <c r="BO549" s="24"/>
      <c r="BP549" s="25"/>
      <c r="BQ549" s="21"/>
      <c r="BR549" s="21"/>
      <c r="BS549" s="21"/>
      <c r="BT549" s="23"/>
      <c r="BU549" s="24"/>
      <c r="BV549" s="25"/>
      <c r="BW549" s="30"/>
    </row>
    <row r="550" spans="1:75" s="22" customFormat="1" ht="227.2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18"/>
      <c r="M550" s="20"/>
      <c r="N550" s="21"/>
      <c r="O550" s="28"/>
      <c r="P550" s="1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3"/>
      <c r="BN550" s="21"/>
      <c r="BO550" s="24"/>
      <c r="BP550" s="25"/>
      <c r="BQ550" s="21"/>
      <c r="BR550" s="21"/>
      <c r="BS550" s="21"/>
      <c r="BT550" s="23"/>
      <c r="BU550" s="24"/>
      <c r="BV550" s="25"/>
      <c r="BW550" s="30"/>
    </row>
    <row r="551" spans="1:75" s="22" customFormat="1" ht="154.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18"/>
      <c r="M551" s="20"/>
      <c r="N551" s="21"/>
      <c r="O551" s="28"/>
      <c r="P551" s="28"/>
      <c r="Q551" s="28"/>
      <c r="R551" s="28"/>
      <c r="S551" s="28"/>
      <c r="T551" s="28"/>
      <c r="U551" s="28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3"/>
      <c r="BN551" s="21"/>
      <c r="BO551" s="24"/>
      <c r="BP551" s="25"/>
      <c r="BQ551" s="21"/>
      <c r="BR551" s="21"/>
      <c r="BS551" s="21"/>
      <c r="BT551" s="23"/>
      <c r="BU551" s="24"/>
      <c r="BV551" s="25"/>
      <c r="BW551" s="30"/>
    </row>
    <row r="552" spans="1:75" s="22" customFormat="1" ht="154.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20"/>
      <c r="N552" s="21"/>
      <c r="O552" s="28"/>
      <c r="P552" s="18"/>
      <c r="Q552" s="28"/>
      <c r="R552" s="28"/>
      <c r="S552" s="28"/>
      <c r="T552" s="28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3"/>
      <c r="BN552" s="21"/>
      <c r="BO552" s="24"/>
      <c r="BP552" s="25"/>
      <c r="BQ552" s="36"/>
      <c r="BR552" s="36"/>
      <c r="BS552" s="36"/>
      <c r="BT552" s="40"/>
      <c r="BU552" s="26"/>
      <c r="BV552" s="36"/>
      <c r="BW552" s="30"/>
    </row>
    <row r="553" spans="1:75" s="22" customFormat="1" ht="182.2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20"/>
      <c r="N553" s="21"/>
      <c r="O553" s="23"/>
      <c r="P553" s="23"/>
      <c r="Q553" s="23"/>
      <c r="R553" s="23"/>
      <c r="S553" s="23"/>
      <c r="T553" s="23"/>
      <c r="U553" s="23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3"/>
      <c r="BM553" s="21"/>
      <c r="BN553" s="21"/>
      <c r="BO553" s="24"/>
      <c r="BP553" s="25"/>
      <c r="BQ553" s="36"/>
      <c r="BR553" s="36"/>
      <c r="BS553" s="36"/>
      <c r="BT553" s="40"/>
      <c r="BU553" s="26"/>
      <c r="BV553" s="36"/>
      <c r="BW553" s="30"/>
    </row>
    <row r="554" spans="1:75" s="22" customFormat="1" ht="182.2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23"/>
      <c r="P554" s="23"/>
      <c r="Q554" s="23"/>
      <c r="R554" s="23"/>
      <c r="S554" s="23"/>
      <c r="T554" s="23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1"/>
      <c r="BO554" s="24"/>
      <c r="BP554" s="25"/>
      <c r="BQ554" s="36"/>
      <c r="BR554" s="36"/>
      <c r="BS554" s="36"/>
      <c r="BT554" s="40"/>
      <c r="BU554" s="26"/>
      <c r="BV554" s="36"/>
      <c r="BW554" s="30"/>
    </row>
    <row r="555" spans="1:75" s="22" customFormat="1" ht="312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21"/>
      <c r="O555" s="28"/>
      <c r="P555" s="28"/>
      <c r="Q555" s="28"/>
      <c r="R555" s="28"/>
      <c r="S555" s="28"/>
      <c r="T555" s="28"/>
      <c r="U555" s="28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181"/>
      <c r="BE555" s="21"/>
      <c r="BF555" s="21"/>
      <c r="BG555" s="23"/>
      <c r="BH555" s="21"/>
      <c r="BI555" s="21"/>
      <c r="BJ555" s="21"/>
      <c r="BK555" s="21"/>
      <c r="BL555" s="23"/>
      <c r="BM555" s="21"/>
      <c r="BN555" s="21"/>
      <c r="BO555" s="24"/>
      <c r="BP555" s="25"/>
      <c r="BQ555" s="26"/>
    </row>
    <row r="556" spans="1:75" s="22" customFormat="1" ht="174.7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8"/>
      <c r="P556" s="18"/>
      <c r="Q556" s="28"/>
      <c r="R556" s="28"/>
      <c r="S556" s="28"/>
      <c r="T556" s="28"/>
      <c r="U556" s="28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3"/>
      <c r="BH556" s="21"/>
      <c r="BI556" s="21"/>
      <c r="BJ556" s="21"/>
      <c r="BK556" s="21"/>
      <c r="BL556" s="23"/>
      <c r="BM556" s="21"/>
      <c r="BN556" s="21"/>
      <c r="BO556" s="24"/>
      <c r="BP556" s="25"/>
      <c r="BQ556" s="26"/>
    </row>
    <row r="557" spans="1:75" s="22" customFormat="1" ht="167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23"/>
      <c r="P557" s="23"/>
      <c r="Q557" s="23"/>
      <c r="R557" s="23"/>
      <c r="S557" s="23"/>
      <c r="T557" s="23"/>
      <c r="U557" s="23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181"/>
      <c r="BE557" s="21"/>
      <c r="BF557" s="21"/>
      <c r="BG557" s="23"/>
      <c r="BH557" s="21"/>
      <c r="BI557" s="21"/>
      <c r="BJ557" s="21"/>
      <c r="BK557" s="21"/>
      <c r="BL557" s="23"/>
      <c r="BM557" s="21"/>
      <c r="BN557" s="21"/>
      <c r="BO557" s="24"/>
      <c r="BP557" s="25"/>
      <c r="BQ557" s="26"/>
    </row>
    <row r="558" spans="1:75" s="22" customFormat="1" ht="167.2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20"/>
      <c r="N558" s="21"/>
      <c r="O558" s="23"/>
      <c r="P558" s="23"/>
      <c r="Q558" s="23"/>
      <c r="R558" s="23"/>
      <c r="S558" s="23"/>
      <c r="T558" s="23"/>
      <c r="U558" s="23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3"/>
      <c r="BH558" s="21"/>
      <c r="BI558" s="21"/>
      <c r="BJ558" s="21"/>
      <c r="BK558" s="21"/>
      <c r="BL558" s="23"/>
      <c r="BM558" s="21"/>
      <c r="BN558" s="21"/>
      <c r="BO558" s="24"/>
      <c r="BP558" s="25"/>
      <c r="BQ558" s="26"/>
    </row>
    <row r="559" spans="1:75" s="22" customFormat="1" ht="167.2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23"/>
      <c r="P559" s="23"/>
      <c r="Q559" s="28"/>
      <c r="R559" s="28"/>
      <c r="S559" s="28"/>
      <c r="T559" s="28"/>
      <c r="U559" s="2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3"/>
      <c r="BH559" s="21"/>
      <c r="BI559" s="21"/>
      <c r="BJ559" s="21"/>
      <c r="BK559" s="21"/>
      <c r="BL559" s="23"/>
      <c r="BM559" s="21"/>
      <c r="BN559" s="21"/>
      <c r="BO559" s="24"/>
      <c r="BP559" s="25"/>
      <c r="BQ559" s="26"/>
    </row>
    <row r="560" spans="1:75" s="22" customFormat="1" ht="372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18"/>
      <c r="P560" s="18"/>
      <c r="Q560" s="18"/>
      <c r="R560" s="18"/>
      <c r="S560" s="18"/>
      <c r="T560" s="18"/>
      <c r="U560" s="18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1"/>
      <c r="BO560" s="24"/>
      <c r="BP560" s="21"/>
      <c r="BQ560" s="21"/>
      <c r="BR560" s="21"/>
      <c r="BS560" s="21"/>
    </row>
    <row r="561" spans="1:73" s="22" customFormat="1" ht="257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18"/>
      <c r="P561" s="18"/>
      <c r="Q561" s="27"/>
      <c r="R561" s="27"/>
      <c r="S561" s="27"/>
      <c r="T561" s="27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1"/>
      <c r="BO561" s="24"/>
      <c r="BP561" s="21"/>
      <c r="BQ561" s="21"/>
      <c r="BR561" s="21"/>
      <c r="BS561" s="21"/>
    </row>
    <row r="562" spans="1:73" s="22" customFormat="1" ht="254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18"/>
      <c r="P562" s="18"/>
      <c r="Q562" s="27"/>
      <c r="R562" s="27"/>
      <c r="S562" s="27"/>
      <c r="T562" s="27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1"/>
      <c r="BS562" s="21"/>
    </row>
    <row r="563" spans="1:73" s="22" customFormat="1" ht="319.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23"/>
      <c r="P563" s="23"/>
      <c r="Q563" s="23"/>
      <c r="R563" s="23"/>
      <c r="S563" s="23"/>
      <c r="T563" s="23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1"/>
      <c r="BS563" s="21"/>
    </row>
    <row r="564" spans="1:73" s="22" customFormat="1" ht="409.6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18"/>
      <c r="N564" s="18"/>
      <c r="O564" s="28"/>
      <c r="P564" s="18"/>
      <c r="Q564" s="28"/>
      <c r="R564" s="28"/>
      <c r="S564" s="28"/>
      <c r="T564" s="28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1"/>
      <c r="BS564" s="21"/>
    </row>
    <row r="565" spans="1:73" s="22" customFormat="1" ht="141.7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3"/>
      <c r="P565" s="23"/>
      <c r="Q565" s="23"/>
      <c r="R565" s="23"/>
      <c r="S565" s="23"/>
      <c r="T565" s="23"/>
      <c r="U565" s="28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1"/>
      <c r="BS565" s="21"/>
    </row>
    <row r="566" spans="1:73" s="22" customFormat="1" ht="141.7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18"/>
      <c r="O566" s="23"/>
      <c r="P566" s="23"/>
      <c r="Q566" s="23"/>
      <c r="R566" s="23"/>
      <c r="S566" s="23"/>
      <c r="T566" s="23"/>
      <c r="U566" s="23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1"/>
      <c r="BS566" s="21"/>
    </row>
    <row r="567" spans="1:73" s="22" customFormat="1" ht="292.5" customHeight="1" x14ac:dyDescent="0.45">
      <c r="A567" s="17"/>
      <c r="B567" s="18"/>
      <c r="C567" s="176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27"/>
      <c r="P567" s="18"/>
      <c r="Q567" s="27"/>
      <c r="R567" s="27"/>
      <c r="S567" s="27"/>
      <c r="T567" s="27"/>
      <c r="U567" s="27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4"/>
      <c r="BP567" s="21"/>
      <c r="BQ567" s="21"/>
      <c r="BR567" s="21"/>
      <c r="BS567" s="24"/>
      <c r="BT567" s="25"/>
      <c r="BU567" s="26"/>
    </row>
    <row r="568" spans="1:73" s="22" customFormat="1" ht="177" customHeight="1" x14ac:dyDescent="0.45">
      <c r="A568" s="17"/>
      <c r="B568" s="18"/>
      <c r="C568" s="176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18"/>
      <c r="P568" s="18"/>
      <c r="Q568" s="27"/>
      <c r="R568" s="27"/>
      <c r="S568" s="27"/>
      <c r="T568" s="27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1"/>
      <c r="BO568" s="21"/>
      <c r="BP568" s="21"/>
      <c r="BQ568" s="21"/>
      <c r="BR568" s="21"/>
      <c r="BS568" s="24"/>
      <c r="BT568" s="25"/>
      <c r="BU568" s="26"/>
    </row>
  </sheetData>
  <autoFilter ref="A2:BW10"/>
  <mergeCells count="5">
    <mergeCell ref="M35:M36"/>
    <mergeCell ref="M284:M285"/>
    <mergeCell ref="A1:BT1"/>
    <mergeCell ref="A8:N8"/>
    <mergeCell ref="J3:J7"/>
  </mergeCells>
  <pageMargins left="0" right="0" top="0" bottom="0" header="0" footer="0"/>
  <pageSetup paperSize="9" scale="1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6" sqref="F2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2019-02-11T10:20:30Z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