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шаблон!$A$2:$BW$9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шаблон!$A$1:$BO$18</definedName>
  </definedNames>
  <calcPr calcId="145621"/>
</workbook>
</file>

<file path=xl/calcChain.xml><?xml version="1.0" encoding="utf-8"?>
<calcChain xmlns="http://schemas.openxmlformats.org/spreadsheetml/2006/main">
  <c r="V13" i="4" l="1"/>
  <c r="W13" i="4"/>
  <c r="X13" i="4"/>
  <c r="Y13" i="4"/>
  <c r="Z13" i="4"/>
  <c r="AA13" i="4"/>
  <c r="AB13" i="4"/>
  <c r="AC13" i="4"/>
  <c r="AD13" i="4"/>
  <c r="AE13" i="4"/>
  <c r="AF13" i="4"/>
  <c r="AG13" i="4"/>
  <c r="AH13" i="4"/>
  <c r="AJ13" i="4"/>
  <c r="AK13" i="4"/>
  <c r="AL13" i="4"/>
  <c r="AN13" i="4"/>
  <c r="AO13" i="4"/>
  <c r="AP13" i="4"/>
  <c r="AQ13" i="4"/>
  <c r="AR13" i="4"/>
  <c r="AS13" i="4"/>
  <c r="AV13" i="4"/>
  <c r="AW13" i="4"/>
  <c r="AX13" i="4"/>
  <c r="AY13" i="4"/>
  <c r="AZ13" i="4"/>
  <c r="BA13" i="4"/>
  <c r="BH13" i="4"/>
  <c r="BI13" i="4"/>
  <c r="BJ13" i="4"/>
  <c r="BK13" i="4"/>
  <c r="BL13" i="4"/>
  <c r="BM13" i="4"/>
  <c r="P9" i="4" l="1"/>
  <c r="S9" i="4"/>
  <c r="T9" i="4"/>
  <c r="O12" i="4"/>
  <c r="R12" i="4" s="1"/>
  <c r="R9" i="4" s="1"/>
  <c r="N12" i="4"/>
  <c r="U11" i="4"/>
  <c r="O11" i="4" s="1"/>
  <c r="U10" i="4"/>
  <c r="O10" i="4" s="1"/>
  <c r="N10" i="4"/>
  <c r="O9" i="4" l="1"/>
  <c r="Q12" i="4"/>
  <c r="Q9" i="4" s="1"/>
  <c r="U12" i="4"/>
  <c r="BG9" i="4" s="1"/>
  <c r="BG13" i="4" s="1"/>
  <c r="BC9" i="4"/>
  <c r="BC13" i="4" s="1"/>
  <c r="BE9" i="4"/>
  <c r="P3" i="4"/>
  <c r="P13" i="4" s="1"/>
  <c r="S3" i="4"/>
  <c r="S13" i="4" s="1"/>
  <c r="N8" i="4"/>
  <c r="O8" i="4" s="1"/>
  <c r="T8" i="4" s="1"/>
  <c r="U7" i="4"/>
  <c r="O7" i="4" s="1"/>
  <c r="U6" i="4"/>
  <c r="O6" i="4" s="1"/>
  <c r="N5" i="4"/>
  <c r="U5" i="4"/>
  <c r="O5" i="4" s="1"/>
  <c r="AM3" i="4" l="1"/>
  <c r="AM13" i="4" s="1"/>
  <c r="U9" i="4"/>
  <c r="R8" i="4"/>
  <c r="Q8" i="4"/>
  <c r="AU3" i="4"/>
  <c r="AU13" i="4" s="1"/>
  <c r="U8" i="4" l="1"/>
  <c r="BE3" i="4" s="1"/>
  <c r="BE13" i="4" s="1"/>
  <c r="N4" i="4" l="1"/>
  <c r="O4" i="4" s="1"/>
  <c r="T4" i="4" l="1"/>
  <c r="T3" i="4" s="1"/>
  <c r="T13" i="4" s="1"/>
  <c r="R4" i="4"/>
  <c r="R3" i="4" s="1"/>
  <c r="R13" i="4" s="1"/>
  <c r="O3" i="4"/>
  <c r="O13" i="4" s="1"/>
  <c r="Q4" i="4"/>
  <c r="BN9" i="4"/>
  <c r="U4" i="4" l="1"/>
  <c r="Q3" i="4"/>
  <c r="Q13" i="4" s="1"/>
  <c r="BN19" i="4"/>
  <c r="BN20" i="4"/>
  <c r="BN21" i="4"/>
  <c r="BN22" i="4"/>
  <c r="BN23" i="4"/>
  <c r="AI3" i="4" l="1"/>
  <c r="U3" i="4"/>
  <c r="U13" i="4" s="1"/>
  <c r="O75" i="2"/>
  <c r="R75" i="2"/>
  <c r="M76" i="2"/>
  <c r="N76" i="2" s="1"/>
  <c r="O73" i="2"/>
  <c r="R73" i="2"/>
  <c r="M74" i="2"/>
  <c r="N74" i="2"/>
  <c r="S74" i="2" s="1"/>
  <c r="S73" i="2" s="1"/>
  <c r="AZ70" i="2"/>
  <c r="O70" i="2"/>
  <c r="R70" i="2"/>
  <c r="N72" i="2"/>
  <c r="Q72" i="2" s="1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M48" i="2"/>
  <c r="M47" i="2"/>
  <c r="N47" i="2"/>
  <c r="N46" i="2" s="1"/>
  <c r="O41" i="2"/>
  <c r="R41" i="2"/>
  <c r="N42" i="2"/>
  <c r="N41" i="2" s="1"/>
  <c r="T39" i="2"/>
  <c r="AH38" i="2" s="1"/>
  <c r="M40" i="2"/>
  <c r="O38" i="2"/>
  <c r="R38" i="2"/>
  <c r="S38" i="2"/>
  <c r="N37" i="2"/>
  <c r="S37" i="2" s="1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N73" i="2"/>
  <c r="Q74" i="2"/>
  <c r="Q73" i="2" s="1"/>
  <c r="P72" i="2"/>
  <c r="P70" i="2" s="1"/>
  <c r="S72" i="2"/>
  <c r="S70" i="2" s="1"/>
  <c r="S47" i="2"/>
  <c r="S46" i="2" s="1"/>
  <c r="P40" i="2"/>
  <c r="P38" i="2" s="1"/>
  <c r="N62" i="2"/>
  <c r="P63" i="2"/>
  <c r="P62" i="2"/>
  <c r="Q63" i="2"/>
  <c r="Q62" i="2"/>
  <c r="Q37" i="2"/>
  <c r="P41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Q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Q22" i="2"/>
  <c r="Q21" i="2"/>
  <c r="S24" i="2"/>
  <c r="S23" i="2" s="1"/>
  <c r="N25" i="2"/>
  <c r="S30" i="2"/>
  <c r="P30" i="2"/>
  <c r="T30" i="2" s="1"/>
  <c r="AF29" i="2" s="1"/>
  <c r="AJ29" i="2"/>
  <c r="Q28" i="2"/>
  <c r="Q27" i="2" s="1"/>
  <c r="Q26" i="2"/>
  <c r="Q25" i="2" s="1"/>
  <c r="Q24" i="2"/>
  <c r="Q23" i="2" s="1"/>
  <c r="P22" i="2"/>
  <c r="P10" i="2"/>
  <c r="Q9" i="2"/>
  <c r="M44" i="2"/>
  <c r="N44" i="2" s="1"/>
  <c r="R43" i="2"/>
  <c r="O43" i="2"/>
  <c r="T22" i="2"/>
  <c r="T21" i="2" s="1"/>
  <c r="P21" i="2"/>
  <c r="BH21" i="2"/>
  <c r="BK21" i="2" s="1"/>
  <c r="M80" i="2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S50" i="2" s="1"/>
  <c r="S49" i="2" s="1"/>
  <c r="R49" i="2"/>
  <c r="O49" i="2"/>
  <c r="N49" i="2"/>
  <c r="M5" i="2"/>
  <c r="M4" i="2"/>
  <c r="N5" i="2"/>
  <c r="S5" i="2" s="1"/>
  <c r="T4" i="2"/>
  <c r="R3" i="2"/>
  <c r="O3" i="2"/>
  <c r="Q5" i="2"/>
  <c r="Q3" i="2" s="1"/>
  <c r="P5" i="2"/>
  <c r="P3" i="2"/>
  <c r="M86" i="2"/>
  <c r="M85" i="2"/>
  <c r="N86" i="2"/>
  <c r="P86" i="2" s="1"/>
  <c r="N85" i="2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 s="1"/>
  <c r="R18" i="2"/>
  <c r="O18" i="2"/>
  <c r="M14" i="2"/>
  <c r="N14" i="2" s="1"/>
  <c r="R13" i="2"/>
  <c r="O13" i="2"/>
  <c r="M7" i="2"/>
  <c r="N7" i="2"/>
  <c r="P7" i="2" s="1"/>
  <c r="S6" i="2"/>
  <c r="R6" i="2"/>
  <c r="O6" i="2"/>
  <c r="N6" i="2"/>
  <c r="N19" i="2"/>
  <c r="N18" i="2" s="1"/>
  <c r="P20" i="2"/>
  <c r="S20" i="2"/>
  <c r="S18" i="2"/>
  <c r="Q7" i="2"/>
  <c r="Q6" i="2" s="1"/>
  <c r="P18" i="2"/>
  <c r="Q14" i="2" l="1"/>
  <c r="T14" i="2" s="1"/>
  <c r="N13" i="2"/>
  <c r="S14" i="2"/>
  <c r="S13" i="2" s="1"/>
  <c r="S85" i="2"/>
  <c r="N84" i="2"/>
  <c r="N77" i="2"/>
  <c r="P78" i="2"/>
  <c r="N23" i="2"/>
  <c r="P24" i="2"/>
  <c r="S28" i="2"/>
  <c r="S27" i="2" s="1"/>
  <c r="N27" i="2"/>
  <c r="P28" i="2"/>
  <c r="Q59" i="2"/>
  <c r="S59" i="2"/>
  <c r="P59" i="2"/>
  <c r="T59" i="2" s="1"/>
  <c r="BB55" i="2" s="1"/>
  <c r="Q70" i="2"/>
  <c r="T72" i="2"/>
  <c r="P14" i="2"/>
  <c r="P13" i="2" s="1"/>
  <c r="P85" i="2"/>
  <c r="P84" i="2" s="1"/>
  <c r="Q85" i="2"/>
  <c r="Q84" i="2" s="1"/>
  <c r="N4" i="2"/>
  <c r="N3" i="2" s="1"/>
  <c r="AZ3" i="2"/>
  <c r="P50" i="2"/>
  <c r="Q50" i="2"/>
  <c r="Q49" i="2" s="1"/>
  <c r="S78" i="2"/>
  <c r="S77" i="2" s="1"/>
  <c r="S9" i="2"/>
  <c r="N8" i="2"/>
  <c r="P9" i="2"/>
  <c r="P8" i="2" s="1"/>
  <c r="S26" i="2"/>
  <c r="S25" i="2" s="1"/>
  <c r="P26" i="2"/>
  <c r="N35" i="2"/>
  <c r="Q36" i="2"/>
  <c r="S36" i="2"/>
  <c r="P36" i="2"/>
  <c r="Q38" i="2"/>
  <c r="T40" i="2"/>
  <c r="BB38" i="2" s="1"/>
  <c r="Q56" i="2"/>
  <c r="Q55" i="2" s="1"/>
  <c r="P56" i="2"/>
  <c r="N55" i="2"/>
  <c r="S56" i="2"/>
  <c r="S55" i="2" s="1"/>
  <c r="BK38" i="2"/>
  <c r="T38" i="2"/>
  <c r="P37" i="2"/>
  <c r="T37" i="2" s="1"/>
  <c r="Q47" i="2"/>
  <c r="Q46" i="2" s="1"/>
  <c r="P47" i="2"/>
  <c r="P48" i="2"/>
  <c r="T48" i="2" s="1"/>
  <c r="P74" i="2"/>
  <c r="T42" i="2"/>
  <c r="N38" i="2"/>
  <c r="BN3" i="4"/>
  <c r="BN13" i="4" s="1"/>
  <c r="AI13" i="4"/>
  <c r="N60" i="2"/>
  <c r="Q61" i="2"/>
  <c r="Q60" i="2" s="1"/>
  <c r="S61" i="2"/>
  <c r="S60" i="2" s="1"/>
  <c r="P61" i="2"/>
  <c r="Q52" i="2"/>
  <c r="Q51" i="2" s="1"/>
  <c r="N51" i="2"/>
  <c r="P52" i="2"/>
  <c r="S52" i="2"/>
  <c r="S51" i="2" s="1"/>
  <c r="P83" i="2"/>
  <c r="Q83" i="2"/>
  <c r="S17" i="2"/>
  <c r="S16" i="2" s="1"/>
  <c r="P17" i="2"/>
  <c r="N16" i="2"/>
  <c r="Q17" i="2"/>
  <c r="Q16" i="2" s="1"/>
  <c r="BF46" i="2"/>
  <c r="Q54" i="2"/>
  <c r="Q53" i="2" s="1"/>
  <c r="N53" i="2"/>
  <c r="S54" i="2"/>
  <c r="S53" i="2" s="1"/>
  <c r="P54" i="2"/>
  <c r="S82" i="2"/>
  <c r="S81" i="2" s="1"/>
  <c r="Q82" i="2"/>
  <c r="Q81" i="2" s="1"/>
  <c r="N81" i="2"/>
  <c r="P82" i="2"/>
  <c r="N11" i="2"/>
  <c r="P12" i="2"/>
  <c r="S12" i="2"/>
  <c r="S11" i="2" s="1"/>
  <c r="Q12" i="2"/>
  <c r="Q11" i="2" s="1"/>
  <c r="S34" i="2"/>
  <c r="Q34" i="2"/>
  <c r="Q29" i="2" s="1"/>
  <c r="N29" i="2"/>
  <c r="P34" i="2"/>
  <c r="P29" i="2" s="1"/>
  <c r="Q8" i="2"/>
  <c r="T10" i="2"/>
  <c r="BF8" i="2" s="1"/>
  <c r="Q35" i="2"/>
  <c r="P6" i="2"/>
  <c r="T7" i="2"/>
  <c r="Q18" i="2"/>
  <c r="T20" i="2"/>
  <c r="T86" i="2"/>
  <c r="BF84" i="2" s="1"/>
  <c r="S44" i="2"/>
  <c r="S43" i="2" s="1"/>
  <c r="P44" i="2"/>
  <c r="Q44" i="2"/>
  <c r="Q43" i="2" s="1"/>
  <c r="N43" i="2"/>
  <c r="T9" i="2"/>
  <c r="S8" i="2"/>
  <c r="BB41" i="2"/>
  <c r="BK41" i="2" s="1"/>
  <c r="T41" i="2"/>
  <c r="T63" i="2"/>
  <c r="S62" i="2"/>
  <c r="Q65" i="2"/>
  <c r="N64" i="2"/>
  <c r="S65" i="2"/>
  <c r="P65" i="2"/>
  <c r="Q13" i="2"/>
  <c r="T85" i="2"/>
  <c r="S84" i="2"/>
  <c r="S3" i="2"/>
  <c r="T5" i="2"/>
  <c r="S29" i="2"/>
  <c r="S35" i="2"/>
  <c r="S68" i="2"/>
  <c r="P68" i="2"/>
  <c r="Q68" i="2"/>
  <c r="N75" i="2"/>
  <c r="S76" i="2"/>
  <c r="S75" i="2" s="1"/>
  <c r="Q76" i="2"/>
  <c r="Q75" i="2" s="1"/>
  <c r="P76" i="2"/>
  <c r="P73" i="2" l="1"/>
  <c r="T74" i="2"/>
  <c r="P46" i="2"/>
  <c r="T47" i="2"/>
  <c r="P49" i="2"/>
  <c r="T50" i="2"/>
  <c r="T70" i="2"/>
  <c r="BB70" i="2"/>
  <c r="BK70" i="2" s="1"/>
  <c r="P23" i="2"/>
  <c r="T24" i="2"/>
  <c r="T78" i="2"/>
  <c r="P77" i="2"/>
  <c r="T34" i="2"/>
  <c r="BB29" i="2" s="1"/>
  <c r="BK29" i="2" s="1"/>
  <c r="T56" i="2"/>
  <c r="P55" i="2"/>
  <c r="P35" i="2"/>
  <c r="T36" i="2"/>
  <c r="BB35" i="2" s="1"/>
  <c r="P25" i="2"/>
  <c r="T26" i="2"/>
  <c r="P27" i="2"/>
  <c r="T28" i="2"/>
  <c r="P11" i="2"/>
  <c r="T12" i="2"/>
  <c r="P81" i="2"/>
  <c r="T82" i="2"/>
  <c r="T54" i="2"/>
  <c r="P53" i="2"/>
  <c r="P16" i="2"/>
  <c r="T17" i="2"/>
  <c r="T61" i="2"/>
  <c r="P60" i="2"/>
  <c r="T83" i="2"/>
  <c r="BF81" i="2" s="1"/>
  <c r="P51" i="2"/>
  <c r="T52" i="2"/>
  <c r="T76" i="2"/>
  <c r="P75" i="2"/>
  <c r="T68" i="2"/>
  <c r="BB64" i="2" s="1"/>
  <c r="BJ35" i="2"/>
  <c r="T35" i="2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BB27" i="2" l="1"/>
  <c r="BK27" i="2" s="1"/>
  <c r="T27" i="2"/>
  <c r="T25" i="2"/>
  <c r="BB25" i="2"/>
  <c r="BK25" i="2" s="1"/>
  <c r="BB77" i="2"/>
  <c r="BK77" i="2" s="1"/>
  <c r="T77" i="2"/>
  <c r="BK35" i="2"/>
  <c r="T55" i="2"/>
  <c r="AF55" i="2"/>
  <c r="BK55" i="2" s="1"/>
  <c r="T23" i="2"/>
  <c r="BB23" i="2"/>
  <c r="BK23" i="2" s="1"/>
  <c r="BB49" i="2"/>
  <c r="BK49" i="2" s="1"/>
  <c r="T49" i="2"/>
  <c r="BB46" i="2"/>
  <c r="BK46" i="2" s="1"/>
  <c r="T46" i="2"/>
  <c r="T73" i="2"/>
  <c r="BB73" i="2"/>
  <c r="BK73" i="2" s="1"/>
  <c r="BB16" i="2"/>
  <c r="BK16" i="2" s="1"/>
  <c r="T16" i="2"/>
  <c r="BB81" i="2"/>
  <c r="BK81" i="2" s="1"/>
  <c r="T81" i="2"/>
  <c r="T11" i="2"/>
  <c r="BB11" i="2"/>
  <c r="BK11" i="2" s="1"/>
  <c r="BB51" i="2"/>
  <c r="BK51" i="2" s="1"/>
  <c r="T51" i="2"/>
  <c r="T60" i="2"/>
  <c r="BB60" i="2"/>
  <c r="BK60" i="2" s="1"/>
  <c r="BB53" i="2"/>
  <c r="BK53" i="2" s="1"/>
  <c r="T53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<sst xmlns="http://schemas.openxmlformats.org/spreadsheetml/2006/main" count="504" uniqueCount="365">
  <si>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</si>
  <si>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</si>
  <si>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</si>
  <si>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</si>
  <si>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</si>
  <si>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</si>
  <si>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</si>
  <si>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</si>
  <si>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</si>
  <si>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</si>
  <si>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</si>
  <si>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</si>
  <si>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</si>
  <si>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</si>
  <si>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</si>
  <si>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</si>
  <si>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</si>
  <si>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</si>
  <si>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</si>
  <si>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</si>
  <si>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</si>
  <si>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</si>
  <si>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</si>
  <si>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</si>
  <si>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</si>
  <si>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</si>
  <si>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</si>
  <si>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</si>
  <si>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</si>
  <si>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</si>
  <si>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</si>
  <si>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</si>
  <si>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</si>
  <si>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</si>
  <si>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</si>
  <si>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</si>
  <si>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</si>
  <si>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</si>
  <si>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</si>
  <si>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</si>
  <si>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</si>
  <si>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</si>
  <si>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</si>
  <si>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</si>
  <si>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</si>
  <si>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</si>
  <si>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</si>
  <si>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</si>
  <si>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</si>
  <si>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</si>
  <si>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</si>
  <si>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</si>
  <si>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</si>
  <si>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</si>
  <si>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</si>
  <si>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</si>
  <si>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</si>
  <si>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</si>
  <si>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</si>
  <si>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</si>
  <si>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</si>
  <si>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</si>
  <si>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</si>
  <si>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</si>
  <si>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</si>
  <si>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</si>
  <si>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</si>
  <si>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</si>
  <si>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</si>
  <si>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</si>
  <si>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</si>
  <si>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</si>
  <si>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</si>
  <si>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</si>
  <si>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</si>
  <si>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</si>
  <si>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</si>
  <si>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</si>
  <si>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</si>
  <si>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</si>
  <si>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</si>
  <si>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</si>
  <si>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</si>
  <si>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</si>
  <si>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</si>
  <si>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</si>
  <si>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</si>
  <si>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</si>
  <si>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</si>
  <si>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</si>
  <si>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</si>
  <si>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</si>
  <si>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</si>
  <si>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</si>
  <si>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</si>
  <si>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</si>
  <si>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</si>
  <si>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</si>
  <si>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</si>
  <si>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</si>
  <si>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</si>
  <si>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</si>
  <si>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</si>
  <si>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</si>
  <si>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</si>
  <si>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</si>
  <si>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</si>
  <si>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</si>
  <si>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</si>
  <si>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</si>
  <si>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</si>
  <si>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</si>
  <si>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</si>
  <si>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</si>
  <si>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</si>
  <si>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</si>
  <si>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</si>
  <si>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</si>
  <si>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</si>
  <si>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</si>
  <si>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</si>
  <si>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</si>
  <si>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</si>
  <si>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</si>
  <si>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</si>
  <si>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</si>
  <si>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</si>
  <si>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</si>
  <si>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</si>
  <si>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</si>
  <si>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</si>
  <si>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</si>
  <si>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</si>
  <si>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</si>
  <si>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</si>
  <si>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</si>
  <si>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</si>
  <si>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</si>
  <si>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</si>
  <si>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</si>
  <si>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</si>
  <si>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</si>
  <si>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</si>
  <si>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</si>
  <si>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</si>
  <si>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</si>
  <si>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</si>
  <si>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</si>
  <si>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</si>
  <si>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</si>
  <si>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</si>
  <si>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</si>
  <si>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</si>
  <si>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</si>
  <si>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</si>
  <si>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</si>
  <si>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</si>
  <si>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</si>
  <si>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</si>
  <si>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</si>
  <si>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</si>
  <si>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</si>
  <si>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</si>
  <si>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</si>
  <si>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</si>
  <si>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</si>
  <si>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</si>
  <si>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</si>
  <si>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</si>
  <si>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</si>
  <si>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</si>
  <si>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</si>
  <si>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</si>
  <si>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</si>
  <si>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</si>
  <si>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</si>
  <si>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</si>
  <si>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</si>
  <si>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</si>
  <si>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</si>
  <si>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</si>
  <si>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</si>
  <si>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</si>
  <si>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</si>
  <si>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</si>
  <si>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</si>
  <si>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</si>
  <si>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</si>
  <si>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</si>
  <si>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</si>
  <si>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</si>
  <si>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</si>
  <si>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</si>
  <si>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</si>
  <si>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</si>
  <si>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</si>
  <si>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</si>
  <si>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</si>
  <si>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</si>
  <si>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</si>
  <si>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</si>
  <si>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</si>
  <si>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</si>
  <si>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</si>
  <si>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</si>
  <si>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</si>
  <si>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</si>
  <si>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</si>
  <si>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</si>
  <si>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</si>
  <si>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</si>
  <si>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</si>
  <si>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</si>
  <si>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</si>
  <si>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</si>
  <si>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</si>
  <si>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</si>
  <si>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</si>
  <si>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</si>
  <si>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</si>
  <si>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</si>
  <si>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</si>
  <si>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</si>
  <si>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</si>
  <si>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</si>
  <si>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</si>
  <si>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</si>
  <si>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</si>
  <si>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</si>
  <si>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</si>
  <si>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</si>
  <si>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</si>
  <si>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</si>
  <si>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</si>
  <si>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</si>
  <si>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</si>
  <si>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</si>
  <si>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</si>
  <si>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</si>
  <si>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</si>
  <si>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</si>
  <si>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</si>
  <si>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</si>
  <si>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</si>
  <si>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</si>
  <si>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</si>
  <si>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</si>
  <si>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</si>
  <si>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</si>
  <si>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</si>
  <si>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</si>
  <si>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</si>
  <si>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</si>
  <si>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</si>
  <si>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</si>
  <si>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</si>
  <si>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</si>
  <si>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</si>
  <si>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</si>
  <si>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</si>
  <si>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</si>
  <si>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</si>
  <si>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</si>
  <si>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</si>
  <si>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</si>
  <si>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</si>
  <si>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</si>
  <si>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</si>
  <si>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</si>
  <si>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</si>
  <si>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</si>
  <si>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</si>
  <si>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</si>
  <si>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</si>
  <si>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</si>
  <si>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</si>
  <si>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</si>
  <si>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</si>
  <si>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</si>
  <si>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</si>
  <si>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</si>
  <si>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</si>
  <si>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</si>
  <si>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</si>
  <si>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</si>
  <si>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</si>
  <si>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</si>
  <si>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</si>
  <si>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</si>
  <si>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</si>
  <si>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</si>
  <si>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</si>
  <si>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</si>
  <si>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</si>
  <si>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</si>
  <si>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</si>
  <si>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</si>
  <si>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</si>
  <si>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</si>
  <si>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</si>
  <si>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</si>
  <si>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</si>
  <si>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</si>
  <si>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</si>
  <si>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</si>
  <si>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</si>
  <si>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</si>
  <si>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</si>
  <si>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</si>
  <si>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</si>
  <si>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</si>
  <si>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</si>
  <si>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</si>
  <si>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</si>
  <si>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</si>
  <si>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</si>
  <si>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</si>
  <si>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</si>
  <si>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</si>
  <si>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</si>
  <si>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</si>
  <si>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</si>
  <si>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</si>
  <si>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</si>
  <si>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</si>
  <si>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</si>
  <si>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</si>
  <si>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</si>
  <si>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</si>
  <si>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</si>
  <si>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</si>
  <si>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41826718 (ЦЭС-17805/2019)</t>
  </si>
  <si>
    <t>41839861 (ЦЭС-17965/2019)</t>
  </si>
  <si>
    <t>41826718</t>
  </si>
  <si>
    <t>41839861</t>
  </si>
  <si>
    <t>Шалимов Андрей Александрович</t>
  </si>
  <si>
    <t>Митрохин Владимир Иванович</t>
  </si>
  <si>
    <t>Курская обл., Золотухинский р-н, п. Золотухино, ул. Куйбышева, кад. №46:07:010102:479</t>
  </si>
  <si>
    <t>Курская обл., Октябрьский р-н,д.Дьяконово,ул.Победы,д.75а</t>
  </si>
  <si>
    <t>строительство воздушной линии электропередачи 10 кВ защищенным проводом – ответвления протяженностью 0,035 км от опоры № 13 ВЛ-10 кВ № 331.19 до проектируемой ТП-10/0,4 кВ (точку врезки, 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от ВЛ-10 кВ № 331.19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0,03 км от проектируемой ТП-10/0,4 кВ до вводного коммутационного аппарата ВПУ заявителя (располагаемого на границе земельного участка заявителя) (точку врезки, марку и сечение провода, протяженность уточнить при проектировании). 
10.2.	 Строительство новых подстанций: строительство трансформаторной подстанции 10/0,4 кВ киоскового типа с одним силовым трансформатором мощностью 100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</si>
  <si>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(перекидки) протяженностью 0,025 км от опоры №11 реконструируемой ВЛ-0,4 кВ №3 до вводного коммутационного аппарата ВПУ заявителя (располагаемого на гран</t>
  </si>
  <si>
    <t>реконструкция существующей ВЛ-10 кВ № 331.19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</si>
  <si>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3 в части монтажа совместной подвеской проектируемой ВЛ-0,4 кВ на участке протяженностью 0,4 км от ТП-10/0,4 кВ № 021 до опоры №11 (номер опоры и объем реконструкции уточнить при проектировании).</t>
  </si>
  <si>
    <t>перекидка</t>
  </si>
  <si>
    <t>12</t>
  </si>
  <si>
    <t>КТП 100 кВА (со Шкафом АСКУЭ в комплекте с УСПД (МЭК-104))</t>
  </si>
  <si>
    <t>реконструкция существующей ВЛ-0,4 кВ в части монтажа совместной подвеской проектируемой ВЛ-0,4 кВ на участке протяженностью 0,4 км</t>
  </si>
  <si>
    <t>шкаф АСУЭ в комплекте со счетчиком (МЭК-104)</t>
  </si>
  <si>
    <t>КТП 100 кВА</t>
  </si>
  <si>
    <t xml:space="preserve"> 0,025 (перекидка)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</si>
  <si>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147 льготники от 15 до 150 кВт (2020)») </t>
  </si>
  <si>
    <t>Монтаж АВ-0,4 кВ - 1 шт.</t>
  </si>
  <si>
    <t>КТП 100 кВА - 1 шт.</t>
  </si>
  <si>
    <t>0,055 (с учетом перекидок)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</si>
  <si>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</si>
  <si>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</si>
  <si>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</si>
  <si>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</si>
  <si>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</si>
  <si>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</si>
  <si>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</si>
  <si>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</si>
  <si>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</si>
  <si>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Реконструкция ВЛ-0,4 кВ, км</t>
  </si>
  <si>
    <t xml:space="preserve">Монтаж АВ-0,4 кВ (75 А)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</si>
</sst>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#,##0.0"/>
    <numFmt numFmtId="166" formatCode="0.0"/>
    <numFmt numFmtId="167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14" fontId="17" fillId="0" borderId="7" xfId="0" applyNumberFormat="1" applyFont="1" applyFill="1" applyBorder="1" applyAlignment="1">
      <alignment horizontal="center" vertical="center" wrapText="1"/>
    </xf>
    <xf numFmtId="164" fontId="18" fillId="0" borderId="4" xfId="0" applyNumberFormat="1" applyFont="1" applyFill="1" applyBorder="1" applyAlignment="1">
      <alignment horizontal="center" vertical="center" wrapText="1"/>
    </xf>
    <xf numFmtId="14" fontId="18" fillId="0" borderId="4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14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15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12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13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17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BO13" sqref="BO13"/>
    </sheetView>
  </sheetViews>
  <sheetFormatPr defaultColWidth="9.140625" defaultRowHeight="34.5" x14ac:dyDescent="0.45"/>
  <cols>
    <col min="1" max="1" width="30.7109375" style="176" customWidth="1"/>
    <col min="2" max="5" width="29" style="176" customWidth="1"/>
    <col min="6" max="6" width="19.28515625" style="176" customWidth="1"/>
    <col min="7" max="7" width="35.28515625" style="176" customWidth="1"/>
    <col min="8" max="8" width="23" style="176" customWidth="1"/>
    <col min="9" max="9" width="29.85546875" style="176" customWidth="1"/>
    <col min="10" max="10" width="108.5703125" style="176" customWidth="1"/>
    <col min="11" max="11" width="34.140625" style="176" customWidth="1"/>
    <col min="12" max="12" width="20.42578125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72.42578125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2.5" customHeight="1" x14ac:dyDescent="0.95">
      <c r="A1" s="216" t="s">
        <v>350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  <c r="S1" s="216"/>
      <c r="T1" s="216"/>
      <c r="U1" s="216"/>
      <c r="V1" s="216"/>
      <c r="W1" s="216"/>
      <c r="X1" s="216"/>
      <c r="Y1" s="216"/>
      <c r="Z1" s="216"/>
      <c r="AA1" s="216"/>
      <c r="AB1" s="216"/>
      <c r="AC1" s="216"/>
      <c r="AD1" s="216"/>
      <c r="AE1" s="216"/>
      <c r="AF1" s="216"/>
      <c r="AG1" s="216"/>
      <c r="AH1" s="216"/>
      <c r="AI1" s="216"/>
      <c r="AJ1" s="216"/>
      <c r="AK1" s="216"/>
      <c r="AL1" s="216"/>
      <c r="AM1" s="216"/>
      <c r="AN1" s="216"/>
      <c r="AO1" s="216"/>
      <c r="AP1" s="216"/>
      <c r="AQ1" s="216"/>
      <c r="AR1" s="216"/>
      <c r="AS1" s="216"/>
      <c r="AT1" s="216"/>
      <c r="AU1" s="216"/>
      <c r="AV1" s="216"/>
      <c r="AW1" s="216"/>
      <c r="AX1" s="216"/>
      <c r="AY1" s="216"/>
      <c r="AZ1" s="216"/>
      <c r="BA1" s="216"/>
      <c r="BB1" s="216"/>
      <c r="BC1" s="216"/>
      <c r="BD1" s="216"/>
      <c r="BE1" s="216"/>
      <c r="BF1" s="216"/>
      <c r="BG1" s="216"/>
      <c r="BH1" s="216"/>
      <c r="BI1" s="216"/>
      <c r="BJ1" s="216"/>
      <c r="BK1" s="216"/>
      <c r="BL1" s="216"/>
      <c r="BM1" s="216"/>
      <c r="BN1" s="216"/>
      <c r="BO1" s="216"/>
      <c r="BP1" s="216"/>
      <c r="BQ1" s="216"/>
      <c r="BR1" s="216"/>
      <c r="BS1" s="216"/>
      <c r="BT1" s="216"/>
    </row>
    <row r="2" spans="1:73" s="22" customFormat="1" ht="324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363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409.5" customHeight="1" x14ac:dyDescent="0.25">
      <c r="A3" s="17" t="s">
        <v>331</v>
      </c>
      <c r="B3" s="18" t="s">
        <v>333</v>
      </c>
      <c r="C3" s="24">
        <v>43638</v>
      </c>
      <c r="D3" s="19">
        <v>50978.75</v>
      </c>
      <c r="E3" s="19">
        <v>50978.75</v>
      </c>
      <c r="F3" s="20">
        <v>85</v>
      </c>
      <c r="G3" s="18" t="s">
        <v>335</v>
      </c>
      <c r="H3" s="18" t="s">
        <v>139</v>
      </c>
      <c r="I3" s="18" t="s">
        <v>337</v>
      </c>
      <c r="J3" s="219" t="s">
        <v>339</v>
      </c>
      <c r="K3" s="219" t="s">
        <v>341</v>
      </c>
      <c r="L3" s="20"/>
      <c r="M3" s="20"/>
      <c r="N3" s="20"/>
      <c r="O3" s="21">
        <f>SUM(O4:O8)</f>
        <v>837.83999999999992</v>
      </c>
      <c r="P3" s="21">
        <f t="shared" ref="P3:U3" si="0">SUM(P4:P8)</f>
        <v>0</v>
      </c>
      <c r="Q3" s="21">
        <f t="shared" si="0"/>
        <v>39.127499999999998</v>
      </c>
      <c r="R3" s="21">
        <f t="shared" si="0"/>
        <v>143.55689999999998</v>
      </c>
      <c r="S3" s="21">
        <f t="shared" si="0"/>
        <v>625.4</v>
      </c>
      <c r="T3" s="21">
        <f t="shared" si="0"/>
        <v>29.755600000000001</v>
      </c>
      <c r="U3" s="21">
        <f t="shared" si="0"/>
        <v>837.83999999999992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3.5000000000000003E-2</v>
      </c>
      <c r="AI3" s="21">
        <f>U4</f>
        <v>44.94</v>
      </c>
      <c r="AJ3" s="20"/>
      <c r="AK3" s="21"/>
      <c r="AL3" s="210">
        <v>1</v>
      </c>
      <c r="AM3" s="21">
        <f>U5</f>
        <v>71.69</v>
      </c>
      <c r="AN3" s="20"/>
      <c r="AO3" s="21"/>
      <c r="AP3" s="21"/>
      <c r="AQ3" s="21"/>
      <c r="AR3" s="21"/>
      <c r="AS3" s="21"/>
      <c r="AT3" s="21" t="s">
        <v>345</v>
      </c>
      <c r="AU3" s="21">
        <f>U6+U7</f>
        <v>685.9</v>
      </c>
      <c r="AV3" s="21"/>
      <c r="AW3" s="21"/>
      <c r="AX3" s="21"/>
      <c r="AY3" s="21"/>
      <c r="AZ3" s="21"/>
      <c r="BA3" s="21"/>
      <c r="BB3" s="21"/>
      <c r="BC3" s="21"/>
      <c r="BD3" s="210">
        <v>0.03</v>
      </c>
      <c r="BE3" s="23">
        <f>U8</f>
        <v>35.309999999999995</v>
      </c>
      <c r="BF3" s="23"/>
      <c r="BG3" s="20"/>
      <c r="BH3" s="20"/>
      <c r="BI3" s="23"/>
      <c r="BJ3" s="23"/>
      <c r="BK3" s="20"/>
      <c r="BL3" s="23"/>
      <c r="BM3" s="21"/>
      <c r="BN3" s="181">
        <f>W3+Y3+AA3+AC3+AE3+AG3+AI3+AM3+AO3+AQ3+AS3+AU3+AW3+AY3+BA3+BC3+BE3+BG3+BI3+BK3+BM3</f>
        <v>837.83999999999992</v>
      </c>
      <c r="BO3" s="24">
        <v>44004</v>
      </c>
      <c r="BP3" s="21" t="s">
        <v>210</v>
      </c>
      <c r="BQ3" s="21"/>
      <c r="BR3" s="23" t="s">
        <v>344</v>
      </c>
      <c r="BS3" s="23"/>
      <c r="BT3" s="24"/>
      <c r="BU3" s="25"/>
    </row>
    <row r="4" spans="1:73" s="22" customFormat="1" ht="125.4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20"/>
      <c r="K4" s="220"/>
      <c r="L4" s="20"/>
      <c r="M4" s="20" t="s">
        <v>314</v>
      </c>
      <c r="N4" s="210">
        <f>AH3</f>
        <v>3.5000000000000003E-2</v>
      </c>
      <c r="O4" s="20">
        <f>N4*1284</f>
        <v>44.940000000000005</v>
      </c>
      <c r="P4" s="20"/>
      <c r="Q4" s="21">
        <f>O4*0.11</f>
        <v>4.9434000000000005</v>
      </c>
      <c r="R4" s="21">
        <f>O4*0.84</f>
        <v>37.749600000000001</v>
      </c>
      <c r="S4" s="21">
        <v>0</v>
      </c>
      <c r="T4" s="21">
        <f>O4*0.05</f>
        <v>2.2470000000000003</v>
      </c>
      <c r="U4" s="21">
        <f>SUM(Q4:T4)</f>
        <v>44.94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210"/>
      <c r="AM4" s="20"/>
      <c r="AN4" s="20"/>
      <c r="AO4" s="21"/>
      <c r="AP4" s="21"/>
      <c r="AQ4" s="21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0"/>
      <c r="BE4" s="182"/>
      <c r="BF4" s="23"/>
      <c r="BG4" s="20"/>
      <c r="BH4" s="20"/>
      <c r="BI4" s="23"/>
      <c r="BJ4" s="23"/>
      <c r="BK4" s="20"/>
      <c r="BL4" s="23"/>
      <c r="BM4" s="21"/>
      <c r="BN4" s="181"/>
      <c r="BO4" s="24"/>
      <c r="BP4" s="21"/>
      <c r="BQ4" s="21"/>
      <c r="BR4" s="23"/>
      <c r="BS4" s="23"/>
      <c r="BT4" s="24"/>
      <c r="BU4" s="25"/>
    </row>
    <row r="5" spans="1:73" s="22" customFormat="1" ht="143.44999999999999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20"/>
      <c r="K5" s="220"/>
      <c r="L5" s="20"/>
      <c r="M5" s="20" t="s">
        <v>316</v>
      </c>
      <c r="N5" s="210">
        <f>AL3</f>
        <v>1</v>
      </c>
      <c r="O5" s="21">
        <f>U5</f>
        <v>71.69</v>
      </c>
      <c r="P5" s="20"/>
      <c r="Q5" s="21">
        <v>5.31</v>
      </c>
      <c r="R5" s="21">
        <v>19.079999999999998</v>
      </c>
      <c r="S5" s="21">
        <v>45.49</v>
      </c>
      <c r="T5" s="21">
        <v>1.81</v>
      </c>
      <c r="U5" s="21">
        <f>SUM(Q5:T5)</f>
        <v>71.69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210"/>
      <c r="AM5" s="20"/>
      <c r="AN5" s="20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0"/>
      <c r="BE5" s="182"/>
      <c r="BF5" s="23"/>
      <c r="BG5" s="20"/>
      <c r="BH5" s="20"/>
      <c r="BI5" s="23"/>
      <c r="BJ5" s="23"/>
      <c r="BK5" s="20"/>
      <c r="BL5" s="23"/>
      <c r="BM5" s="21"/>
      <c r="BN5" s="181"/>
      <c r="BO5" s="24"/>
      <c r="BP5" s="21"/>
      <c r="BQ5" s="21"/>
      <c r="BR5" s="23"/>
      <c r="BS5" s="23"/>
      <c r="BT5" s="24"/>
      <c r="BU5" s="25"/>
    </row>
    <row r="6" spans="1:73" s="22" customFormat="1" ht="141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20"/>
      <c r="K6" s="220"/>
      <c r="L6" s="20"/>
      <c r="M6" s="217" t="s">
        <v>318</v>
      </c>
      <c r="N6" s="20" t="s">
        <v>348</v>
      </c>
      <c r="O6" s="21">
        <f>U6</f>
        <v>531</v>
      </c>
      <c r="P6" s="20"/>
      <c r="Q6" s="21">
        <v>21.56</v>
      </c>
      <c r="R6" s="21">
        <v>54.22</v>
      </c>
      <c r="S6" s="21">
        <v>447.78</v>
      </c>
      <c r="T6" s="21">
        <v>7.44</v>
      </c>
      <c r="U6" s="21">
        <f>SUM(Q6:T6)</f>
        <v>531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210"/>
      <c r="AM6" s="20"/>
      <c r="AN6" s="20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0"/>
      <c r="BE6" s="182"/>
      <c r="BF6" s="23"/>
      <c r="BG6" s="20"/>
      <c r="BH6" s="20"/>
      <c r="BI6" s="23"/>
      <c r="BJ6" s="23"/>
      <c r="BK6" s="20"/>
      <c r="BL6" s="23"/>
      <c r="BM6" s="21"/>
      <c r="BN6" s="181"/>
      <c r="BO6" s="24"/>
      <c r="BP6" s="21"/>
      <c r="BQ6" s="21"/>
      <c r="BR6" s="23"/>
      <c r="BS6" s="23"/>
      <c r="BT6" s="24"/>
      <c r="BU6" s="25"/>
    </row>
    <row r="7" spans="1:73" s="22" customFormat="1" ht="199.1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20"/>
      <c r="K7" s="220"/>
      <c r="L7" s="20"/>
      <c r="M7" s="218"/>
      <c r="N7" s="20" t="s">
        <v>347</v>
      </c>
      <c r="O7" s="21">
        <f>U7</f>
        <v>154.89999999999998</v>
      </c>
      <c r="P7" s="20"/>
      <c r="Q7" s="21">
        <v>3.43</v>
      </c>
      <c r="R7" s="21">
        <v>3.2</v>
      </c>
      <c r="S7" s="21">
        <v>132.13</v>
      </c>
      <c r="T7" s="21">
        <v>16.14</v>
      </c>
      <c r="U7" s="21">
        <f>SUM(Q7:T7)</f>
        <v>154.89999999999998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210"/>
      <c r="AM7" s="20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0"/>
      <c r="BE7" s="182"/>
      <c r="BF7" s="23"/>
      <c r="BG7" s="20"/>
      <c r="BH7" s="20"/>
      <c r="BI7" s="23"/>
      <c r="BJ7" s="23"/>
      <c r="BK7" s="20"/>
      <c r="BL7" s="23"/>
      <c r="BM7" s="21"/>
      <c r="BN7" s="181"/>
      <c r="BO7" s="24"/>
      <c r="BP7" s="21"/>
      <c r="BQ7" s="21"/>
      <c r="BR7" s="23"/>
      <c r="BS7" s="23"/>
      <c r="BT7" s="24"/>
      <c r="BU7" s="25"/>
    </row>
    <row r="8" spans="1:73" s="22" customFormat="1" ht="149.44999999999999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21"/>
      <c r="K8" s="221"/>
      <c r="L8" s="20"/>
      <c r="M8" s="20" t="s">
        <v>310</v>
      </c>
      <c r="N8" s="210">
        <f>BD3</f>
        <v>0.03</v>
      </c>
      <c r="O8" s="21">
        <f>N8*1177</f>
        <v>35.309999999999995</v>
      </c>
      <c r="P8" s="21"/>
      <c r="Q8" s="21">
        <f>O8*0.11</f>
        <v>3.8840999999999997</v>
      </c>
      <c r="R8" s="21">
        <f>O8*0.83</f>
        <v>29.307299999999994</v>
      </c>
      <c r="S8" s="21">
        <v>0</v>
      </c>
      <c r="T8" s="21">
        <f>O8*0.06</f>
        <v>2.1185999999999998</v>
      </c>
      <c r="U8" s="21">
        <f t="shared" ref="U8" si="1">SUM(Q8:T8)</f>
        <v>35.309999999999995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210"/>
      <c r="AM8" s="20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0"/>
      <c r="BE8" s="182"/>
      <c r="BF8" s="23"/>
      <c r="BG8" s="20"/>
      <c r="BH8" s="20"/>
      <c r="BI8" s="23"/>
      <c r="BJ8" s="23"/>
      <c r="BK8" s="20"/>
      <c r="BL8" s="23"/>
      <c r="BM8" s="21"/>
      <c r="BN8" s="181"/>
      <c r="BO8" s="24"/>
      <c r="BP8" s="21"/>
      <c r="BQ8" s="21"/>
      <c r="BR8" s="23"/>
      <c r="BS8" s="23"/>
      <c r="BT8" s="24"/>
      <c r="BU8" s="25"/>
    </row>
    <row r="9" spans="1:73" s="22" customFormat="1" ht="409.5" customHeight="1" x14ac:dyDescent="0.25">
      <c r="A9" s="17" t="s">
        <v>332</v>
      </c>
      <c r="B9" s="18" t="s">
        <v>334</v>
      </c>
      <c r="C9" s="24">
        <v>43647</v>
      </c>
      <c r="D9" s="19">
        <v>29987.5</v>
      </c>
      <c r="E9" s="19">
        <v>29987.5</v>
      </c>
      <c r="F9" s="20">
        <v>50</v>
      </c>
      <c r="G9" s="18" t="s">
        <v>336</v>
      </c>
      <c r="H9" s="18" t="s">
        <v>138</v>
      </c>
      <c r="I9" s="18" t="s">
        <v>338</v>
      </c>
      <c r="J9" s="219" t="s">
        <v>340</v>
      </c>
      <c r="K9" s="219" t="s">
        <v>342</v>
      </c>
      <c r="L9" s="20"/>
      <c r="M9" s="20"/>
      <c r="N9" s="210"/>
      <c r="O9" s="21">
        <f>SUM(O10:O12)</f>
        <v>323.31120000000004</v>
      </c>
      <c r="P9" s="21">
        <f t="shared" ref="P9:U9" si="2">SUM(P10:P12)</f>
        <v>0</v>
      </c>
      <c r="Q9" s="21">
        <f t="shared" si="2"/>
        <v>35.231132000000009</v>
      </c>
      <c r="R9" s="21">
        <f t="shared" si="2"/>
        <v>284.82006800000005</v>
      </c>
      <c r="S9" s="21">
        <f t="shared" si="2"/>
        <v>3.26</v>
      </c>
      <c r="T9" s="21">
        <f t="shared" si="2"/>
        <v>0</v>
      </c>
      <c r="U9" s="21">
        <f t="shared" si="2"/>
        <v>323.31120000000004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0"/>
      <c r="AJ9" s="20"/>
      <c r="AK9" s="21"/>
      <c r="AL9" s="210"/>
      <c r="AM9" s="20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 t="s">
        <v>364</v>
      </c>
      <c r="BC9" s="21">
        <f>U10</f>
        <v>4.8499999999999996</v>
      </c>
      <c r="BD9" s="210" t="s">
        <v>343</v>
      </c>
      <c r="BE9" s="182">
        <f>U11</f>
        <v>4.3600000000000003</v>
      </c>
      <c r="BF9" s="23" t="s">
        <v>346</v>
      </c>
      <c r="BG9" s="21">
        <f>U12</f>
        <v>314.10120000000006</v>
      </c>
      <c r="BH9" s="20"/>
      <c r="BI9" s="23"/>
      <c r="BJ9" s="20"/>
      <c r="BK9" s="20"/>
      <c r="BL9" s="23"/>
      <c r="BM9" s="21"/>
      <c r="BN9" s="181">
        <f>W9+Y9+AA9+AC9+AE9+AG9+AI9+AM9+AO9+AQ9+AS9+AU9+AW9+AY9+BA9+BC9+BE9+BG9+BI9+BK9+BM9</f>
        <v>323.31120000000004</v>
      </c>
      <c r="BO9" s="24">
        <v>44013</v>
      </c>
      <c r="BP9" s="21" t="s">
        <v>343</v>
      </c>
      <c r="BQ9" s="21"/>
      <c r="BR9" s="23" t="s">
        <v>344</v>
      </c>
      <c r="BS9" s="23"/>
      <c r="BT9" s="24"/>
      <c r="BU9" s="25"/>
    </row>
    <row r="10" spans="1:73" s="22" customFormat="1" ht="164.45" customHeight="1" x14ac:dyDescent="0.25">
      <c r="A10" s="17"/>
      <c r="B10" s="18"/>
      <c r="C10" s="18"/>
      <c r="D10" s="19"/>
      <c r="E10" s="19"/>
      <c r="F10" s="20"/>
      <c r="G10" s="18"/>
      <c r="H10" s="18"/>
      <c r="I10" s="18"/>
      <c r="J10" s="220"/>
      <c r="K10" s="220"/>
      <c r="L10" s="20"/>
      <c r="M10" s="20" t="s">
        <v>311</v>
      </c>
      <c r="N10" s="21" t="str">
        <f>BB9</f>
        <v xml:space="preserve">Монтаж АВ-0,4 кВ (75 А)
</v>
      </c>
      <c r="O10" s="21">
        <f>U10</f>
        <v>4.8499999999999996</v>
      </c>
      <c r="P10" s="21"/>
      <c r="Q10" s="21">
        <v>0.36</v>
      </c>
      <c r="R10" s="21">
        <v>1.23</v>
      </c>
      <c r="S10" s="21">
        <v>3.26</v>
      </c>
      <c r="T10" s="21">
        <v>0</v>
      </c>
      <c r="U10" s="21">
        <f>SUM(Q10:T10)</f>
        <v>4.8499999999999996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3"/>
      <c r="AJ10" s="23"/>
      <c r="AK10" s="21"/>
      <c r="AL10" s="210"/>
      <c r="AM10" s="20"/>
      <c r="AN10" s="20"/>
      <c r="AO10" s="21"/>
      <c r="AP10" s="21"/>
      <c r="AQ10" s="21"/>
      <c r="AR10" s="21"/>
      <c r="AS10" s="21"/>
      <c r="AT10" s="210"/>
      <c r="AU10" s="20"/>
      <c r="AV10" s="21"/>
      <c r="AW10" s="21"/>
      <c r="AX10" s="21"/>
      <c r="AY10" s="21"/>
      <c r="AZ10" s="21"/>
      <c r="BA10" s="21"/>
      <c r="BB10" s="21"/>
      <c r="BC10" s="21"/>
      <c r="BD10" s="210"/>
      <c r="BE10" s="21"/>
      <c r="BF10" s="21"/>
      <c r="BG10" s="20"/>
      <c r="BH10" s="20"/>
      <c r="BI10" s="23"/>
      <c r="BJ10" s="20"/>
      <c r="BK10" s="20"/>
      <c r="BL10" s="23"/>
      <c r="BM10" s="21"/>
      <c r="BN10" s="181"/>
      <c r="BO10" s="24"/>
      <c r="BP10" s="21"/>
      <c r="BQ10" s="21"/>
      <c r="BR10" s="23"/>
      <c r="BS10" s="23"/>
      <c r="BT10" s="24"/>
      <c r="BU10" s="25"/>
    </row>
    <row r="11" spans="1:73" s="22" customFormat="1" ht="164.45" customHeight="1" x14ac:dyDescent="0.25">
      <c r="A11" s="17"/>
      <c r="B11" s="18"/>
      <c r="C11" s="18"/>
      <c r="D11" s="19"/>
      <c r="E11" s="19"/>
      <c r="F11" s="20"/>
      <c r="G11" s="18"/>
      <c r="H11" s="18"/>
      <c r="I11" s="18"/>
      <c r="J11" s="220"/>
      <c r="K11" s="220"/>
      <c r="L11" s="20"/>
      <c r="M11" s="20" t="s">
        <v>310</v>
      </c>
      <c r="N11" s="20" t="s">
        <v>349</v>
      </c>
      <c r="O11" s="21">
        <f>U11</f>
        <v>4.3600000000000003</v>
      </c>
      <c r="P11" s="21"/>
      <c r="Q11" s="21">
        <v>0.32</v>
      </c>
      <c r="R11" s="21">
        <v>4.04</v>
      </c>
      <c r="S11" s="21">
        <v>0</v>
      </c>
      <c r="T11" s="21">
        <v>0</v>
      </c>
      <c r="U11" s="21">
        <f>SUM(Q11:T11)</f>
        <v>4.3600000000000003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3"/>
      <c r="AJ11" s="23"/>
      <c r="AK11" s="21"/>
      <c r="AL11" s="210"/>
      <c r="AM11" s="20"/>
      <c r="AN11" s="20"/>
      <c r="AO11" s="21"/>
      <c r="AP11" s="21"/>
      <c r="AQ11" s="21"/>
      <c r="AR11" s="21"/>
      <c r="AS11" s="21"/>
      <c r="AT11" s="210"/>
      <c r="AU11" s="20"/>
      <c r="AV11" s="21"/>
      <c r="AW11" s="21"/>
      <c r="AX11" s="21"/>
      <c r="AY11" s="21"/>
      <c r="AZ11" s="21"/>
      <c r="BA11" s="21"/>
      <c r="BB11" s="21"/>
      <c r="BC11" s="21"/>
      <c r="BD11" s="210"/>
      <c r="BE11" s="21"/>
      <c r="BF11" s="21"/>
      <c r="BG11" s="20"/>
      <c r="BH11" s="20"/>
      <c r="BI11" s="23"/>
      <c r="BJ11" s="20"/>
      <c r="BK11" s="20"/>
      <c r="BL11" s="23"/>
      <c r="BM11" s="21"/>
      <c r="BN11" s="181"/>
      <c r="BO11" s="24"/>
      <c r="BP11" s="21"/>
      <c r="BQ11" s="21"/>
      <c r="BR11" s="23"/>
      <c r="BS11" s="23"/>
      <c r="BT11" s="24"/>
      <c r="BU11" s="25"/>
    </row>
    <row r="12" spans="1:73" s="22" customFormat="1" ht="409.15" customHeight="1" x14ac:dyDescent="0.25">
      <c r="A12" s="17"/>
      <c r="B12" s="18"/>
      <c r="C12" s="18"/>
      <c r="D12" s="19"/>
      <c r="E12" s="19"/>
      <c r="F12" s="20"/>
      <c r="G12" s="18"/>
      <c r="H12" s="18"/>
      <c r="I12" s="18"/>
      <c r="J12" s="221"/>
      <c r="K12" s="221"/>
      <c r="L12" s="20"/>
      <c r="M12" s="20" t="s">
        <v>320</v>
      </c>
      <c r="N12" s="23" t="str">
        <f>BF9</f>
        <v>реконструкция существующей ВЛ-0,4 кВ в части монтажа совместной подвеской проектируемой ВЛ-0,4 кВ на участке протяженностью 0,4 км</v>
      </c>
      <c r="O12" s="21">
        <f>0.4*785.253</f>
        <v>314.10120000000006</v>
      </c>
      <c r="P12" s="21"/>
      <c r="Q12" s="21">
        <f>O12*0.11</f>
        <v>34.55113200000001</v>
      </c>
      <c r="R12" s="21">
        <f>O12*0.89</f>
        <v>279.55006800000007</v>
      </c>
      <c r="S12" s="21">
        <v>0</v>
      </c>
      <c r="T12" s="21">
        <v>0</v>
      </c>
      <c r="U12" s="21">
        <f>SUM(Q12:T12)</f>
        <v>314.10120000000006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3"/>
      <c r="AJ12" s="23"/>
      <c r="AK12" s="21"/>
      <c r="AL12" s="210"/>
      <c r="AM12" s="20"/>
      <c r="AN12" s="20"/>
      <c r="AO12" s="21"/>
      <c r="AP12" s="21"/>
      <c r="AQ12" s="21"/>
      <c r="AR12" s="21"/>
      <c r="AS12" s="21"/>
      <c r="AT12" s="210"/>
      <c r="AU12" s="20"/>
      <c r="AV12" s="21"/>
      <c r="AW12" s="21"/>
      <c r="AX12" s="21"/>
      <c r="AY12" s="21"/>
      <c r="AZ12" s="21"/>
      <c r="BA12" s="21"/>
      <c r="BB12" s="21"/>
      <c r="BC12" s="21"/>
      <c r="BD12" s="210"/>
      <c r="BE12" s="23"/>
      <c r="BF12" s="23"/>
      <c r="BG12" s="20"/>
      <c r="BH12" s="20"/>
      <c r="BI12" s="23"/>
      <c r="BJ12" s="20"/>
      <c r="BK12" s="20"/>
      <c r="BL12" s="23"/>
      <c r="BM12" s="21"/>
      <c r="BN12" s="181"/>
      <c r="BO12" s="24"/>
      <c r="BP12" s="21"/>
      <c r="BQ12" s="21"/>
      <c r="BR12" s="23"/>
      <c r="BS12" s="23"/>
      <c r="BT12" s="24"/>
      <c r="BU12" s="25"/>
    </row>
    <row r="13" spans="1:73" s="231" customFormat="1" ht="409.6" x14ac:dyDescent="0.25">
      <c r="A13" s="222" t="s">
        <v>39</v>
      </c>
      <c r="B13" s="223"/>
      <c r="C13" s="223"/>
      <c r="D13" s="223"/>
      <c r="E13" s="223"/>
      <c r="F13" s="223"/>
      <c r="G13" s="223"/>
      <c r="H13" s="223"/>
      <c r="I13" s="223"/>
      <c r="J13" s="223"/>
      <c r="K13" s="223"/>
      <c r="L13" s="223"/>
      <c r="M13" s="223"/>
      <c r="N13" s="224"/>
      <c r="O13" s="225">
        <f>O3+O9</f>
        <v>1161.1512</v>
      </c>
      <c r="P13" s="225">
        <f t="shared" ref="P13:BN13" si="3">P3+P9</f>
        <v>0</v>
      </c>
      <c r="Q13" s="225">
        <f t="shared" si="3"/>
        <v>74.358632</v>
      </c>
      <c r="R13" s="225">
        <f t="shared" si="3"/>
        <v>428.37696800000003</v>
      </c>
      <c r="S13" s="225">
        <f t="shared" si="3"/>
        <v>628.66</v>
      </c>
      <c r="T13" s="225">
        <f t="shared" si="3"/>
        <v>29.755600000000001</v>
      </c>
      <c r="U13" s="225">
        <f t="shared" si="3"/>
        <v>1161.1512</v>
      </c>
      <c r="V13" s="225">
        <f t="shared" si="3"/>
        <v>0</v>
      </c>
      <c r="W13" s="225">
        <f t="shared" si="3"/>
        <v>0</v>
      </c>
      <c r="X13" s="225">
        <f t="shared" si="3"/>
        <v>0</v>
      </c>
      <c r="Y13" s="225">
        <f t="shared" si="3"/>
        <v>0</v>
      </c>
      <c r="Z13" s="225">
        <f t="shared" si="3"/>
        <v>0</v>
      </c>
      <c r="AA13" s="225">
        <f t="shared" si="3"/>
        <v>0</v>
      </c>
      <c r="AB13" s="225">
        <f t="shared" si="3"/>
        <v>0</v>
      </c>
      <c r="AC13" s="225">
        <f t="shared" si="3"/>
        <v>0</v>
      </c>
      <c r="AD13" s="225">
        <f t="shared" si="3"/>
        <v>0</v>
      </c>
      <c r="AE13" s="225">
        <f t="shared" si="3"/>
        <v>0</v>
      </c>
      <c r="AF13" s="225">
        <f t="shared" si="3"/>
        <v>0</v>
      </c>
      <c r="AG13" s="225">
        <f t="shared" si="3"/>
        <v>0</v>
      </c>
      <c r="AH13" s="225">
        <f t="shared" si="3"/>
        <v>3.5000000000000003E-2</v>
      </c>
      <c r="AI13" s="225">
        <f t="shared" si="3"/>
        <v>44.94</v>
      </c>
      <c r="AJ13" s="225">
        <f t="shared" si="3"/>
        <v>0</v>
      </c>
      <c r="AK13" s="225">
        <f t="shared" si="3"/>
        <v>0</v>
      </c>
      <c r="AL13" s="225">
        <f t="shared" si="3"/>
        <v>1</v>
      </c>
      <c r="AM13" s="225">
        <f t="shared" si="3"/>
        <v>71.69</v>
      </c>
      <c r="AN13" s="225">
        <f t="shared" si="3"/>
        <v>0</v>
      </c>
      <c r="AO13" s="225">
        <f t="shared" si="3"/>
        <v>0</v>
      </c>
      <c r="AP13" s="225">
        <f t="shared" si="3"/>
        <v>0</v>
      </c>
      <c r="AQ13" s="225">
        <f t="shared" si="3"/>
        <v>0</v>
      </c>
      <c r="AR13" s="225">
        <f t="shared" si="3"/>
        <v>0</v>
      </c>
      <c r="AS13" s="225">
        <f t="shared" si="3"/>
        <v>0</v>
      </c>
      <c r="AT13" s="225" t="s">
        <v>352</v>
      </c>
      <c r="AU13" s="225">
        <f t="shared" si="3"/>
        <v>685.9</v>
      </c>
      <c r="AV13" s="225">
        <f t="shared" si="3"/>
        <v>0</v>
      </c>
      <c r="AW13" s="225">
        <f t="shared" si="3"/>
        <v>0</v>
      </c>
      <c r="AX13" s="225">
        <f t="shared" si="3"/>
        <v>0</v>
      </c>
      <c r="AY13" s="225">
        <f t="shared" si="3"/>
        <v>0</v>
      </c>
      <c r="AZ13" s="225">
        <f t="shared" si="3"/>
        <v>0</v>
      </c>
      <c r="BA13" s="225">
        <f t="shared" si="3"/>
        <v>0</v>
      </c>
      <c r="BB13" s="225" t="s">
        <v>351</v>
      </c>
      <c r="BC13" s="225">
        <f t="shared" si="3"/>
        <v>4.8499999999999996</v>
      </c>
      <c r="BD13" s="225" t="s">
        <v>353</v>
      </c>
      <c r="BE13" s="225">
        <f t="shared" si="3"/>
        <v>39.669999999999995</v>
      </c>
      <c r="BF13" s="225" t="s">
        <v>346</v>
      </c>
      <c r="BG13" s="225">
        <f t="shared" si="3"/>
        <v>314.10120000000006</v>
      </c>
      <c r="BH13" s="225">
        <f t="shared" si="3"/>
        <v>0</v>
      </c>
      <c r="BI13" s="225">
        <f t="shared" si="3"/>
        <v>0</v>
      </c>
      <c r="BJ13" s="225">
        <f t="shared" si="3"/>
        <v>0</v>
      </c>
      <c r="BK13" s="225">
        <f t="shared" si="3"/>
        <v>0</v>
      </c>
      <c r="BL13" s="225">
        <f t="shared" si="3"/>
        <v>0</v>
      </c>
      <c r="BM13" s="225">
        <f t="shared" si="3"/>
        <v>0</v>
      </c>
      <c r="BN13" s="225">
        <f t="shared" si="3"/>
        <v>1161.1512</v>
      </c>
      <c r="BO13" s="226"/>
      <c r="BP13" s="225"/>
      <c r="BQ13" s="227"/>
      <c r="BR13" s="228"/>
      <c r="BS13" s="228"/>
      <c r="BT13" s="229"/>
      <c r="BU13" s="230"/>
    </row>
    <row r="14" spans="1:73" s="22" customFormat="1" ht="129.75" customHeight="1" x14ac:dyDescent="0.25">
      <c r="A14" s="201"/>
      <c r="B14" s="202"/>
      <c r="C14" s="202"/>
      <c r="D14" s="203"/>
      <c r="E14" s="203"/>
      <c r="F14" s="204"/>
      <c r="G14" s="202"/>
      <c r="H14" s="202"/>
      <c r="I14" s="202"/>
      <c r="J14" s="202"/>
      <c r="K14" s="202"/>
      <c r="L14" s="204"/>
      <c r="M14" s="204"/>
      <c r="N14" s="204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4"/>
      <c r="BE14" s="206"/>
      <c r="BF14" s="206"/>
      <c r="BG14" s="204"/>
      <c r="BH14" s="204"/>
      <c r="BI14" s="206"/>
      <c r="BJ14" s="204"/>
      <c r="BK14" s="205"/>
      <c r="BL14" s="204"/>
      <c r="BM14" s="205"/>
      <c r="BN14" s="205"/>
      <c r="BO14" s="207"/>
      <c r="BP14" s="205"/>
      <c r="BQ14" s="195"/>
      <c r="BR14" s="23"/>
      <c r="BS14" s="23"/>
      <c r="BT14" s="24"/>
      <c r="BU14" s="25"/>
    </row>
    <row r="15" spans="1:73" s="22" customFormat="1" ht="186.75" customHeight="1" x14ac:dyDescent="0.25">
      <c r="A15" s="208" t="s">
        <v>354</v>
      </c>
      <c r="B15" s="199"/>
      <c r="C15" s="199"/>
      <c r="D15" s="200"/>
      <c r="E15" s="200"/>
      <c r="F15" s="180"/>
      <c r="G15" s="199"/>
      <c r="H15" s="199"/>
      <c r="I15" s="199"/>
      <c r="J15" s="199"/>
      <c r="K15" s="208" t="s">
        <v>358</v>
      </c>
      <c r="L15" s="180"/>
      <c r="M15" s="180"/>
      <c r="N15" s="180"/>
      <c r="O15" s="40"/>
      <c r="P15" s="40"/>
      <c r="Q15" s="40"/>
      <c r="R15" s="40"/>
      <c r="S15" s="208" t="s">
        <v>359</v>
      </c>
      <c r="T15" s="40"/>
      <c r="U15" s="40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180"/>
      <c r="AI15" s="40"/>
      <c r="AJ15" s="40"/>
      <c r="AK15" s="36"/>
      <c r="AL15" s="180"/>
      <c r="AM15" s="40"/>
      <c r="AN15" s="40"/>
      <c r="AO15" s="36"/>
      <c r="AP15" s="36"/>
      <c r="AQ15" s="36"/>
      <c r="AR15" s="36"/>
      <c r="AS15" s="36"/>
      <c r="AT15" s="180"/>
      <c r="AU15" s="40"/>
      <c r="AV15" s="36"/>
      <c r="AW15" s="36"/>
      <c r="AX15" s="36"/>
      <c r="AY15" s="36"/>
      <c r="AZ15" s="36"/>
      <c r="BA15" s="36"/>
      <c r="BB15" s="36"/>
      <c r="BC15" s="36"/>
      <c r="BD15" s="180"/>
      <c r="BE15" s="40"/>
      <c r="BF15" s="180"/>
      <c r="BG15" s="36"/>
      <c r="BH15" s="180"/>
      <c r="BI15" s="40"/>
      <c r="BJ15" s="180"/>
      <c r="BK15" s="180"/>
      <c r="BL15" s="40"/>
      <c r="BM15" s="36"/>
      <c r="BN15" s="36"/>
      <c r="BO15" s="26"/>
      <c r="BP15" s="36"/>
      <c r="BQ15" s="195"/>
      <c r="BR15" s="23"/>
      <c r="BS15" s="23"/>
      <c r="BT15" s="24"/>
      <c r="BU15" s="25"/>
    </row>
    <row r="16" spans="1:73" s="22" customFormat="1" ht="186.75" customHeight="1" x14ac:dyDescent="0.25">
      <c r="A16" s="208" t="s">
        <v>355</v>
      </c>
      <c r="B16" s="199"/>
      <c r="C16" s="199"/>
      <c r="D16" s="200"/>
      <c r="E16" s="200"/>
      <c r="F16" s="180"/>
      <c r="G16" s="199"/>
      <c r="H16" s="199"/>
      <c r="I16" s="199"/>
      <c r="J16" s="199"/>
      <c r="K16" s="208" t="s">
        <v>358</v>
      </c>
      <c r="L16" s="180"/>
      <c r="M16" s="180"/>
      <c r="N16" s="180"/>
      <c r="O16" s="40"/>
      <c r="P16" s="40"/>
      <c r="Q16" s="40"/>
      <c r="R16" s="40"/>
      <c r="S16" s="208" t="s">
        <v>360</v>
      </c>
      <c r="T16" s="40"/>
      <c r="U16" s="40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180"/>
      <c r="BE16" s="40"/>
      <c r="BF16" s="40"/>
      <c r="BG16" s="180"/>
      <c r="BH16" s="180"/>
      <c r="BI16" s="40"/>
      <c r="BJ16" s="180"/>
      <c r="BK16" s="180"/>
      <c r="BL16" s="40"/>
      <c r="BM16" s="36"/>
      <c r="BN16" s="36"/>
      <c r="BO16" s="26"/>
      <c r="BP16" s="36"/>
      <c r="BQ16" s="195"/>
      <c r="BR16" s="23"/>
      <c r="BS16" s="23"/>
      <c r="BT16" s="24"/>
      <c r="BU16" s="25"/>
    </row>
    <row r="17" spans="1:73" s="22" customFormat="1" ht="186.75" customHeight="1" x14ac:dyDescent="0.25">
      <c r="A17" s="208" t="s">
        <v>356</v>
      </c>
      <c r="B17" s="199"/>
      <c r="C17" s="199"/>
      <c r="D17" s="200"/>
      <c r="E17" s="200"/>
      <c r="F17" s="180"/>
      <c r="G17" s="199"/>
      <c r="H17" s="199"/>
      <c r="I17" s="199"/>
      <c r="J17" s="199"/>
      <c r="K17" s="208" t="s">
        <v>358</v>
      </c>
      <c r="L17" s="180"/>
      <c r="M17" s="180"/>
      <c r="N17" s="180"/>
      <c r="O17" s="40"/>
      <c r="P17" s="40"/>
      <c r="Q17" s="40"/>
      <c r="R17" s="40"/>
      <c r="S17" s="208" t="s">
        <v>361</v>
      </c>
      <c r="T17" s="40"/>
      <c r="U17" s="40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180"/>
      <c r="BE17" s="40"/>
      <c r="BF17" s="40"/>
      <c r="BG17" s="180"/>
      <c r="BH17" s="180"/>
      <c r="BI17" s="40"/>
      <c r="BJ17" s="180"/>
      <c r="BK17" s="180"/>
      <c r="BL17" s="40"/>
      <c r="BM17" s="36"/>
      <c r="BN17" s="36"/>
      <c r="BO17" s="26"/>
      <c r="BP17" s="36"/>
      <c r="BQ17" s="195"/>
      <c r="BR17" s="23"/>
      <c r="BS17" s="23"/>
      <c r="BT17" s="24"/>
      <c r="BU17" s="25"/>
    </row>
    <row r="18" spans="1:73" s="22" customFormat="1" ht="186.75" customHeight="1" x14ac:dyDescent="0.25">
      <c r="A18" s="208" t="s">
        <v>357</v>
      </c>
      <c r="B18" s="199"/>
      <c r="C18" s="199"/>
      <c r="D18" s="200"/>
      <c r="E18" s="200"/>
      <c r="F18" s="180"/>
      <c r="G18" s="199"/>
      <c r="H18" s="199"/>
      <c r="I18" s="199"/>
      <c r="J18" s="199"/>
      <c r="K18" s="208" t="s">
        <v>358</v>
      </c>
      <c r="L18" s="180"/>
      <c r="M18" s="180"/>
      <c r="N18" s="180"/>
      <c r="O18" s="40"/>
      <c r="P18" s="40"/>
      <c r="Q18" s="40"/>
      <c r="R18" s="40"/>
      <c r="S18" s="208" t="s">
        <v>362</v>
      </c>
      <c r="T18" s="40"/>
      <c r="U18" s="40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180"/>
      <c r="BE18" s="40"/>
      <c r="BF18" s="40"/>
      <c r="BG18" s="180"/>
      <c r="BH18" s="180"/>
      <c r="BI18" s="40"/>
      <c r="BJ18" s="180"/>
      <c r="BK18" s="180"/>
      <c r="BL18" s="40"/>
      <c r="BM18" s="36"/>
      <c r="BN18" s="36"/>
      <c r="BO18" s="26"/>
      <c r="BP18" s="36"/>
      <c r="BQ18" s="195"/>
      <c r="BR18" s="23"/>
      <c r="BS18" s="23"/>
      <c r="BT18" s="24"/>
      <c r="BU18" s="25"/>
    </row>
    <row r="19" spans="1:73" s="22" customFormat="1" ht="122.25" customHeight="1" x14ac:dyDescent="0.25">
      <c r="A19" s="196"/>
      <c r="B19" s="211"/>
      <c r="C19" s="211"/>
      <c r="D19" s="197"/>
      <c r="E19" s="197"/>
      <c r="F19" s="210"/>
      <c r="G19" s="211"/>
      <c r="H19" s="211"/>
      <c r="I19" s="211"/>
      <c r="J19" s="211"/>
      <c r="K19" s="211"/>
      <c r="L19" s="210"/>
      <c r="M19" s="210"/>
      <c r="N19" s="210"/>
      <c r="O19" s="182"/>
      <c r="P19" s="182"/>
      <c r="Q19" s="182"/>
      <c r="R19" s="182"/>
      <c r="S19" s="182"/>
      <c r="T19" s="182"/>
      <c r="U19" s="182"/>
      <c r="V19" s="181"/>
      <c r="W19" s="181"/>
      <c r="X19" s="181"/>
      <c r="Y19" s="181"/>
      <c r="Z19" s="181"/>
      <c r="AA19" s="181"/>
      <c r="AB19" s="181"/>
      <c r="AC19" s="181"/>
      <c r="AD19" s="181"/>
      <c r="AE19" s="181"/>
      <c r="AF19" s="181"/>
      <c r="AG19" s="181"/>
      <c r="AH19" s="181"/>
      <c r="AI19" s="181"/>
      <c r="AJ19" s="181"/>
      <c r="AK19" s="181"/>
      <c r="AL19" s="181"/>
      <c r="AM19" s="181"/>
      <c r="AN19" s="181"/>
      <c r="AO19" s="181"/>
      <c r="AP19" s="181"/>
      <c r="AQ19" s="181"/>
      <c r="AR19" s="181"/>
      <c r="AS19" s="181"/>
      <c r="AT19" s="181"/>
      <c r="AU19" s="181"/>
      <c r="AV19" s="181"/>
      <c r="AW19" s="181"/>
      <c r="AX19" s="181"/>
      <c r="AY19" s="181"/>
      <c r="AZ19" s="181"/>
      <c r="BA19" s="181"/>
      <c r="BB19" s="181"/>
      <c r="BC19" s="181"/>
      <c r="BD19" s="210"/>
      <c r="BE19" s="182"/>
      <c r="BF19" s="182"/>
      <c r="BG19" s="210"/>
      <c r="BH19" s="210"/>
      <c r="BI19" s="182"/>
      <c r="BJ19" s="210"/>
      <c r="BK19" s="210"/>
      <c r="BL19" s="182"/>
      <c r="BM19" s="181"/>
      <c r="BN19" s="181">
        <f>W19+Y19+AA19+AC19+AE19+AG19+AI19+AM19+AO19+AQ19+AS19+AU19+AW19+AY19+BA19+BC19+BE19+BG19+BI19+BK19+BM19</f>
        <v>0</v>
      </c>
      <c r="BO19" s="198"/>
      <c r="BP19" s="181"/>
      <c r="BQ19" s="21"/>
      <c r="BR19" s="23"/>
      <c r="BS19" s="23"/>
      <c r="BT19" s="24"/>
      <c r="BU19" s="25"/>
    </row>
    <row r="20" spans="1:73" s="22" customFormat="1" ht="122.25" customHeight="1" x14ac:dyDescent="0.25">
      <c r="A20" s="17"/>
      <c r="B20" s="18"/>
      <c r="C20" s="18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0"/>
      <c r="BE20" s="23"/>
      <c r="BF20" s="23"/>
      <c r="BG20" s="20"/>
      <c r="BH20" s="20"/>
      <c r="BI20" s="23"/>
      <c r="BJ20" s="20"/>
      <c r="BK20" s="20"/>
      <c r="BL20" s="23"/>
      <c r="BM20" s="21"/>
      <c r="BN20" s="181">
        <f>W20+Y20+AA20+AC20+AE20+AG20+AI20+AM20+AO20+AQ20+AS20+AU20+AW20+AY20+BA20+BC20+BE20+BG20+BI20+BK20+BM20</f>
        <v>0</v>
      </c>
      <c r="BO20" s="24"/>
      <c r="BP20" s="21"/>
      <c r="BQ20" s="21"/>
      <c r="BR20" s="23"/>
      <c r="BS20" s="23"/>
      <c r="BT20" s="24"/>
      <c r="BU20" s="25"/>
    </row>
    <row r="21" spans="1:73" s="22" customFormat="1" ht="255" customHeight="1" x14ac:dyDescent="0.25">
      <c r="A21" s="17"/>
      <c r="B21" s="18"/>
      <c r="C21" s="18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0"/>
      <c r="BE21" s="21"/>
      <c r="BF21" s="21"/>
      <c r="BG21" s="20"/>
      <c r="BH21" s="20"/>
      <c r="BI21" s="23"/>
      <c r="BJ21" s="20"/>
      <c r="BK21" s="20"/>
      <c r="BL21" s="23"/>
      <c r="BM21" s="21"/>
      <c r="BN21" s="181">
        <f>W21+Y21+AA21+AC21+AE21+AG21+AI21+AM21+AO21+AQ21+AS21+AU21+AW21+AY21+BA21+BC21+BE21+BG21+BI21+BK21+BM21</f>
        <v>0</v>
      </c>
      <c r="BO21" s="24"/>
      <c r="BP21" s="21"/>
      <c r="BQ21" s="21"/>
      <c r="BR21" s="23"/>
      <c r="BS21" s="23"/>
      <c r="BT21" s="24"/>
      <c r="BU21" s="25"/>
    </row>
    <row r="22" spans="1:73" s="22" customFormat="1" ht="155.2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0"/>
      <c r="BE22" s="23"/>
      <c r="BF22" s="23"/>
      <c r="BG22" s="20"/>
      <c r="BH22" s="20"/>
      <c r="BI22" s="23"/>
      <c r="BJ22" s="20"/>
      <c r="BK22" s="20"/>
      <c r="BL22" s="23"/>
      <c r="BM22" s="21"/>
      <c r="BN22" s="181">
        <f>W22+Y22+AA22+AC22+AE22+AG22+AI22+AM22+AO22+AQ22+AS22+AU22+AW22+AY22+BA22+BC22+BE22+BG22+BI22+BK22+BM22</f>
        <v>0</v>
      </c>
      <c r="BO22" s="24"/>
      <c r="BP22" s="21"/>
      <c r="BQ22" s="21"/>
      <c r="BR22" s="23"/>
      <c r="BS22" s="23"/>
      <c r="BT22" s="24"/>
      <c r="BU22" s="25"/>
    </row>
    <row r="23" spans="1:73" s="22" customFormat="1" ht="25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1"/>
      <c r="R23" s="21"/>
      <c r="S23" s="21"/>
      <c r="T23" s="21"/>
      <c r="U23" s="20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0"/>
      <c r="BC23" s="21"/>
      <c r="BD23" s="210"/>
      <c r="BE23" s="21"/>
      <c r="BF23" s="21"/>
      <c r="BG23" s="20"/>
      <c r="BH23" s="20"/>
      <c r="BI23" s="23"/>
      <c r="BJ23" s="20"/>
      <c r="BK23" s="20"/>
      <c r="BL23" s="23"/>
      <c r="BM23" s="21"/>
      <c r="BN23" s="181">
        <f>W23+Y23+AA23+AC23+AE23+AG23+AI23+AM23+AO23+AQ23+AS23+AU23+AW23+AY23+BA23+BC23+BE23+BG23+BI23+BK23+BM23</f>
        <v>0</v>
      </c>
      <c r="BO23" s="24"/>
      <c r="BP23" s="21"/>
      <c r="BQ23" s="21"/>
      <c r="BR23" s="23"/>
      <c r="BS23" s="23"/>
      <c r="BT23" s="24"/>
      <c r="BU23" s="25"/>
    </row>
    <row r="24" spans="1:73" s="22" customFormat="1" ht="162.7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0"/>
      <c r="R24" s="20"/>
      <c r="S24" s="20"/>
      <c r="T24" s="20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0"/>
      <c r="BE24" s="23"/>
      <c r="BF24" s="23"/>
      <c r="BG24" s="20"/>
      <c r="BH24" s="20"/>
      <c r="BI24" s="23"/>
      <c r="BJ24" s="20"/>
      <c r="BK24" s="20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62.7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0"/>
      <c r="BE25" s="23"/>
      <c r="BF25" s="23"/>
      <c r="BG25" s="20"/>
      <c r="BH25" s="20"/>
      <c r="BI25" s="23"/>
      <c r="BJ25" s="20"/>
      <c r="BK25" s="20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294.7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3"/>
      <c r="P26" s="23"/>
      <c r="Q26" s="23"/>
      <c r="R26" s="23"/>
      <c r="S26" s="23"/>
      <c r="T26" s="23"/>
      <c r="U26" s="23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3"/>
      <c r="AJ26" s="23"/>
      <c r="AK26" s="21"/>
      <c r="AL26" s="210"/>
      <c r="AM26" s="23"/>
      <c r="AN26" s="23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0"/>
      <c r="BE26" s="23"/>
      <c r="BF26" s="23"/>
      <c r="BG26" s="20"/>
      <c r="BH26" s="20"/>
      <c r="BI26" s="23"/>
      <c r="BJ26" s="20"/>
      <c r="BK26" s="20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42.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3"/>
      <c r="P27" s="20"/>
      <c r="Q27" s="23"/>
      <c r="R27" s="23"/>
      <c r="S27" s="23"/>
      <c r="T27" s="23"/>
      <c r="U27" s="23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0"/>
      <c r="BE27" s="23"/>
      <c r="BF27" s="23"/>
      <c r="BG27" s="20"/>
      <c r="BH27" s="20"/>
      <c r="BI27" s="23"/>
      <c r="BJ27" s="20"/>
      <c r="BK27" s="20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42.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3"/>
      <c r="P28" s="23"/>
      <c r="Q28" s="23"/>
      <c r="R28" s="23"/>
      <c r="S28" s="23"/>
      <c r="T28" s="23"/>
      <c r="U28" s="23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0"/>
      <c r="BE28" s="23"/>
      <c r="BF28" s="23"/>
      <c r="BG28" s="20"/>
      <c r="BH28" s="20"/>
      <c r="BI28" s="23"/>
      <c r="BJ28" s="20"/>
      <c r="BK28" s="20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87.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3"/>
      <c r="P29" s="23"/>
      <c r="Q29" s="23"/>
      <c r="R29" s="23"/>
      <c r="S29" s="23"/>
      <c r="T29" s="23"/>
      <c r="U29" s="23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3"/>
      <c r="AR29" s="20"/>
      <c r="AS29" s="21"/>
      <c r="AT29" s="21"/>
      <c r="AU29" s="21"/>
      <c r="AV29" s="21"/>
      <c r="AW29" s="21"/>
      <c r="AX29" s="21"/>
      <c r="AY29" s="21"/>
      <c r="AZ29" s="21"/>
      <c r="BA29" s="21"/>
      <c r="BB29" s="20"/>
      <c r="BC29" s="23"/>
      <c r="BD29" s="20"/>
      <c r="BE29" s="23"/>
      <c r="BF29" s="20"/>
      <c r="BG29" s="20"/>
      <c r="BH29" s="20"/>
      <c r="BI29" s="23"/>
      <c r="BJ29" s="20"/>
      <c r="BK29" s="20"/>
      <c r="BL29" s="23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187.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3"/>
      <c r="P30" s="23"/>
      <c r="Q30" s="23"/>
      <c r="R30" s="23"/>
      <c r="S30" s="23"/>
      <c r="T30" s="23"/>
      <c r="U30" s="23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0"/>
      <c r="BC30" s="20"/>
      <c r="BD30" s="210"/>
      <c r="BE30" s="182"/>
      <c r="BF30" s="20"/>
      <c r="BG30" s="20"/>
      <c r="BH30" s="20"/>
      <c r="BI30" s="23"/>
      <c r="BJ30" s="20"/>
      <c r="BK30" s="20"/>
      <c r="BL30" s="23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187.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0"/>
      <c r="R31" s="20"/>
      <c r="S31" s="20"/>
      <c r="T31" s="20"/>
      <c r="U31" s="23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0"/>
      <c r="BC31" s="20"/>
      <c r="BD31" s="210"/>
      <c r="BE31" s="182"/>
      <c r="BF31" s="20"/>
      <c r="BG31" s="20"/>
      <c r="BH31" s="20"/>
      <c r="BI31" s="23"/>
      <c r="BJ31" s="20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187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3"/>
      <c r="P32" s="20"/>
      <c r="Q32" s="23"/>
      <c r="R32" s="23"/>
      <c r="S32" s="23"/>
      <c r="T32" s="23"/>
      <c r="U32" s="23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0"/>
      <c r="BE32" s="23"/>
      <c r="BF32" s="23"/>
      <c r="BG32" s="20"/>
      <c r="BH32" s="20"/>
      <c r="BI32" s="23"/>
      <c r="BJ32" s="20"/>
      <c r="BK32" s="20"/>
      <c r="BL32" s="23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187.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10"/>
      <c r="O33" s="23"/>
      <c r="P33" s="23"/>
      <c r="Q33" s="23"/>
      <c r="R33" s="23"/>
      <c r="S33" s="23"/>
      <c r="T33" s="23"/>
      <c r="U33" s="23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0"/>
      <c r="BE33" s="210"/>
      <c r="BF33" s="20"/>
      <c r="BG33" s="20"/>
      <c r="BH33" s="20"/>
      <c r="BI33" s="23"/>
      <c r="BJ33" s="20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349.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3"/>
      <c r="P34" s="23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0"/>
      <c r="BE34" s="210"/>
      <c r="BF34" s="20"/>
      <c r="BG34" s="20"/>
      <c r="BH34" s="20"/>
      <c r="BI34" s="23"/>
      <c r="BJ34" s="23"/>
      <c r="BK34" s="20"/>
      <c r="BL34" s="23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67.2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3"/>
      <c r="P35" s="23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/>
      <c r="BC35" s="21"/>
      <c r="BD35" s="210"/>
      <c r="BE35" s="210"/>
      <c r="BF35" s="20"/>
      <c r="BG35" s="20"/>
      <c r="BH35" s="20"/>
      <c r="BI35" s="23"/>
      <c r="BJ35" s="20"/>
      <c r="BK35" s="20"/>
      <c r="BL35" s="23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409.6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3"/>
      <c r="P36" s="23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3"/>
      <c r="AJ36" s="20"/>
      <c r="AK36" s="21"/>
      <c r="AL36" s="210"/>
      <c r="AM36" s="23"/>
      <c r="AN36" s="20"/>
      <c r="AO36" s="23"/>
      <c r="AP36" s="20"/>
      <c r="AQ36" s="21"/>
      <c r="AR36" s="21"/>
      <c r="AS36" s="21"/>
      <c r="AT36" s="210"/>
      <c r="AU36" s="23"/>
      <c r="AV36" s="21"/>
      <c r="AW36" s="21"/>
      <c r="AX36" s="21"/>
      <c r="AY36" s="21"/>
      <c r="AZ36" s="21"/>
      <c r="BA36" s="21"/>
      <c r="BB36" s="21"/>
      <c r="BC36" s="21"/>
      <c r="BD36" s="210"/>
      <c r="BE36" s="23"/>
      <c r="BF36" s="20"/>
      <c r="BG36" s="23"/>
      <c r="BH36" s="20"/>
      <c r="BI36" s="23"/>
      <c r="BJ36" s="20"/>
      <c r="BK36" s="23"/>
      <c r="BL36" s="23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34.2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0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3"/>
      <c r="AJ37" s="20"/>
      <c r="AK37" s="21"/>
      <c r="AL37" s="210"/>
      <c r="AM37" s="20"/>
      <c r="AN37" s="20"/>
      <c r="AO37" s="21"/>
      <c r="AP37" s="21"/>
      <c r="AQ37" s="21"/>
      <c r="AR37" s="21"/>
      <c r="AS37" s="21"/>
      <c r="AT37" s="210"/>
      <c r="AU37" s="20"/>
      <c r="AV37" s="21"/>
      <c r="AW37" s="21"/>
      <c r="AX37" s="21"/>
      <c r="AY37" s="21"/>
      <c r="AZ37" s="21"/>
      <c r="BA37" s="21"/>
      <c r="BB37" s="21"/>
      <c r="BC37" s="21"/>
      <c r="BD37" s="210"/>
      <c r="BE37" s="23"/>
      <c r="BF37" s="20"/>
      <c r="BG37" s="23"/>
      <c r="BH37" s="20"/>
      <c r="BI37" s="23"/>
      <c r="BJ37" s="20"/>
      <c r="BK37" s="23"/>
      <c r="BL37" s="23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34.2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3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3"/>
      <c r="AJ38" s="20"/>
      <c r="AK38" s="21"/>
      <c r="AL38" s="210"/>
      <c r="AM38" s="20"/>
      <c r="AN38" s="20"/>
      <c r="AO38" s="21"/>
      <c r="AP38" s="21"/>
      <c r="AQ38" s="21"/>
      <c r="AR38" s="21"/>
      <c r="AS38" s="21"/>
      <c r="AT38" s="210"/>
      <c r="AU38" s="20"/>
      <c r="AV38" s="21"/>
      <c r="AW38" s="21"/>
      <c r="AX38" s="21"/>
      <c r="AY38" s="21"/>
      <c r="AZ38" s="21"/>
      <c r="BA38" s="21"/>
      <c r="BB38" s="21"/>
      <c r="BC38" s="21"/>
      <c r="BD38" s="210"/>
      <c r="BE38" s="23"/>
      <c r="BF38" s="20"/>
      <c r="BG38" s="23"/>
      <c r="BH38" s="20"/>
      <c r="BI38" s="23"/>
      <c r="BJ38" s="20"/>
      <c r="BK38" s="23"/>
      <c r="BL38" s="23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34.2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0"/>
      <c r="P39" s="20"/>
      <c r="Q39" s="23"/>
      <c r="R39" s="23"/>
      <c r="S39" s="23"/>
      <c r="T39" s="23"/>
      <c r="U39" s="23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3"/>
      <c r="AJ39" s="20"/>
      <c r="AK39" s="21"/>
      <c r="AL39" s="210"/>
      <c r="AM39" s="20"/>
      <c r="AN39" s="20"/>
      <c r="AO39" s="21"/>
      <c r="AP39" s="21"/>
      <c r="AQ39" s="21"/>
      <c r="AR39" s="21"/>
      <c r="AS39" s="21"/>
      <c r="AT39" s="210"/>
      <c r="AU39" s="20"/>
      <c r="AV39" s="21"/>
      <c r="AW39" s="21"/>
      <c r="AX39" s="21"/>
      <c r="AY39" s="21"/>
      <c r="AZ39" s="21"/>
      <c r="BA39" s="21"/>
      <c r="BB39" s="21"/>
      <c r="BC39" s="21"/>
      <c r="BD39" s="210"/>
      <c r="BE39" s="23"/>
      <c r="BF39" s="20"/>
      <c r="BG39" s="23"/>
      <c r="BH39" s="20"/>
      <c r="BI39" s="23"/>
      <c r="BJ39" s="20"/>
      <c r="BK39" s="23"/>
      <c r="BL39" s="23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34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3"/>
      <c r="P40" s="20"/>
      <c r="Q40" s="20"/>
      <c r="R40" s="20"/>
      <c r="S40" s="20"/>
      <c r="T40" s="20"/>
      <c r="U40" s="23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3"/>
      <c r="AJ40" s="20"/>
      <c r="AK40" s="21"/>
      <c r="AL40" s="210"/>
      <c r="AM40" s="20"/>
      <c r="AN40" s="20"/>
      <c r="AO40" s="21"/>
      <c r="AP40" s="21"/>
      <c r="AQ40" s="21"/>
      <c r="AR40" s="21"/>
      <c r="AS40" s="21"/>
      <c r="AT40" s="210"/>
      <c r="AU40" s="20"/>
      <c r="AV40" s="21"/>
      <c r="AW40" s="21"/>
      <c r="AX40" s="21"/>
      <c r="AY40" s="21"/>
      <c r="AZ40" s="21"/>
      <c r="BA40" s="21"/>
      <c r="BB40" s="21"/>
      <c r="BC40" s="21"/>
      <c r="BD40" s="210"/>
      <c r="BE40" s="23"/>
      <c r="BF40" s="20"/>
      <c r="BG40" s="23"/>
      <c r="BH40" s="20"/>
      <c r="BI40" s="23"/>
      <c r="BJ40" s="20"/>
      <c r="BK40" s="23"/>
      <c r="BL40" s="23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34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0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0"/>
      <c r="AK41" s="21"/>
      <c r="AL41" s="210"/>
      <c r="AM41" s="20"/>
      <c r="AN41" s="20"/>
      <c r="AO41" s="21"/>
      <c r="AP41" s="21"/>
      <c r="AQ41" s="21"/>
      <c r="AR41" s="21"/>
      <c r="AS41" s="21"/>
      <c r="AT41" s="210"/>
      <c r="AU41" s="20"/>
      <c r="AV41" s="21"/>
      <c r="AW41" s="21"/>
      <c r="AX41" s="21"/>
      <c r="AY41" s="21"/>
      <c r="AZ41" s="21"/>
      <c r="BA41" s="21"/>
      <c r="BB41" s="21"/>
      <c r="BC41" s="21"/>
      <c r="BD41" s="210"/>
      <c r="BE41" s="23"/>
      <c r="BF41" s="20"/>
      <c r="BG41" s="23"/>
      <c r="BH41" s="20"/>
      <c r="BI41" s="23"/>
      <c r="BJ41" s="20"/>
      <c r="BK41" s="23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409.6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3"/>
      <c r="P42" s="23"/>
      <c r="Q42" s="23"/>
      <c r="R42" s="23"/>
      <c r="S42" s="23"/>
      <c r="T42" s="23"/>
      <c r="U42" s="23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210"/>
      <c r="AM42" s="23"/>
      <c r="AN42" s="23"/>
      <c r="AO42" s="21"/>
      <c r="AP42" s="21"/>
      <c r="AQ42" s="21"/>
      <c r="AR42" s="21"/>
      <c r="AS42" s="21"/>
      <c r="AT42" s="210"/>
      <c r="AU42" s="23"/>
      <c r="AV42" s="21"/>
      <c r="AW42" s="21"/>
      <c r="AX42" s="21"/>
      <c r="AY42" s="21"/>
      <c r="AZ42" s="21"/>
      <c r="BA42" s="21"/>
      <c r="BB42" s="21"/>
      <c r="BC42" s="21"/>
      <c r="BD42" s="210"/>
      <c r="BE42" s="23"/>
      <c r="BF42" s="23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34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3"/>
      <c r="P43" s="23"/>
      <c r="Q43" s="23"/>
      <c r="R43" s="23"/>
      <c r="S43" s="23"/>
      <c r="T43" s="23"/>
      <c r="U43" s="23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0"/>
      <c r="BE43" s="210"/>
      <c r="BF43" s="20"/>
      <c r="BG43" s="20"/>
      <c r="BH43" s="20"/>
      <c r="BI43" s="23"/>
      <c r="BJ43" s="20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134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0"/>
      <c r="BE44" s="210"/>
      <c r="BF44" s="20"/>
      <c r="BG44" s="20"/>
      <c r="BH44" s="20"/>
      <c r="BI44" s="23"/>
      <c r="BJ44" s="20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34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3"/>
      <c r="P45" s="20"/>
      <c r="Q45" s="20"/>
      <c r="R45" s="20"/>
      <c r="S45" s="20"/>
      <c r="T45" s="20"/>
      <c r="U45" s="23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0"/>
      <c r="BE45" s="210"/>
      <c r="BF45" s="20"/>
      <c r="BG45" s="20"/>
      <c r="BH45" s="20"/>
      <c r="BI45" s="23"/>
      <c r="BJ45" s="20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34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3"/>
      <c r="P46" s="23"/>
      <c r="Q46" s="23"/>
      <c r="R46" s="23"/>
      <c r="S46" s="23"/>
      <c r="T46" s="23"/>
      <c r="U46" s="23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0"/>
      <c r="BE46" s="210"/>
      <c r="BF46" s="20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409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3"/>
      <c r="P47" s="23"/>
      <c r="Q47" s="23"/>
      <c r="R47" s="23"/>
      <c r="S47" s="23"/>
      <c r="T47" s="23"/>
      <c r="U47" s="23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0"/>
      <c r="AK47" s="23"/>
      <c r="AL47" s="20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0"/>
      <c r="BE47" s="23"/>
      <c r="BF47" s="23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132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0"/>
      <c r="BE48" s="210"/>
      <c r="BF48" s="20"/>
      <c r="BG48" s="20"/>
      <c r="BH48" s="20"/>
      <c r="BI48" s="23"/>
      <c r="BJ48" s="20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32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0"/>
      <c r="BE49" s="210"/>
      <c r="BF49" s="20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409.6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0"/>
      <c r="BE50" s="23"/>
      <c r="BF50" s="23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69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0"/>
      <c r="BE51" s="210"/>
      <c r="BF51" s="20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62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0"/>
      <c r="BE52" s="210"/>
      <c r="BF52" s="20"/>
      <c r="BG52" s="20"/>
      <c r="BH52" s="20"/>
      <c r="BI52" s="23"/>
      <c r="BJ52" s="20"/>
      <c r="BK52" s="23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62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3"/>
      <c r="P53" s="20"/>
      <c r="Q53" s="23"/>
      <c r="R53" s="23"/>
      <c r="S53" s="23"/>
      <c r="T53" s="23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0"/>
      <c r="BE53" s="210"/>
      <c r="BF53" s="20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409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3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0"/>
      <c r="BE54" s="23"/>
      <c r="BF54" s="23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54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0"/>
      <c r="BE55" s="210"/>
      <c r="BF55" s="20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86.7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0"/>
      <c r="BE56" s="210"/>
      <c r="BF56" s="20"/>
      <c r="BG56" s="20"/>
      <c r="BH56" s="20"/>
      <c r="BI56" s="23"/>
      <c r="BJ56" s="20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77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0"/>
      <c r="BE57" s="23"/>
      <c r="BF57" s="23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77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0"/>
      <c r="BE58" s="182"/>
      <c r="BF58" s="23"/>
      <c r="BG58" s="20"/>
      <c r="BH58" s="20"/>
      <c r="BI58" s="23"/>
      <c r="BJ58" s="20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244.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3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83"/>
      <c r="BE59" s="23"/>
      <c r="BF59" s="23"/>
      <c r="BG59" s="20"/>
      <c r="BH59" s="20"/>
      <c r="BI59" s="23"/>
      <c r="BJ59" s="20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244.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0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0"/>
      <c r="BE60" s="182"/>
      <c r="BF60" s="23"/>
      <c r="BG60" s="20"/>
      <c r="BH60" s="20"/>
      <c r="BI60" s="23"/>
      <c r="BJ60" s="20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231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3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0"/>
      <c r="BE61" s="23"/>
      <c r="BF61" s="23"/>
      <c r="BG61" s="20"/>
      <c r="BH61" s="20"/>
      <c r="BI61" s="23"/>
      <c r="BJ61" s="20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231.7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1"/>
      <c r="S62" s="20"/>
      <c r="T62" s="21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0"/>
      <c r="AQ62" s="20"/>
      <c r="AR62" s="20"/>
      <c r="AS62" s="21"/>
      <c r="AT62" s="21"/>
      <c r="AU62" s="21"/>
      <c r="AV62" s="21"/>
      <c r="AW62" s="21"/>
      <c r="AX62" s="21"/>
      <c r="AY62" s="21"/>
      <c r="AZ62" s="21"/>
      <c r="BA62" s="21"/>
      <c r="BB62" s="20"/>
      <c r="BC62" s="20"/>
      <c r="BD62" s="20"/>
      <c r="BE62" s="210"/>
      <c r="BF62" s="20"/>
      <c r="BG62" s="20"/>
      <c r="BH62" s="20"/>
      <c r="BI62" s="23"/>
      <c r="BJ62" s="20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59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1"/>
      <c r="S63" s="20"/>
      <c r="T63" s="21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0"/>
      <c r="BE63" s="210"/>
      <c r="BF63" s="20"/>
      <c r="BG63" s="20"/>
      <c r="BH63" s="20"/>
      <c r="BI63" s="23"/>
      <c r="BJ63" s="20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59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0"/>
      <c r="BE64" s="210"/>
      <c r="BF64" s="20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408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210"/>
      <c r="AM65" s="21"/>
      <c r="AN65" s="20"/>
      <c r="AO65" s="21"/>
      <c r="AP65" s="20"/>
      <c r="AQ65" s="21"/>
      <c r="AR65" s="21"/>
      <c r="AS65" s="21"/>
      <c r="AT65" s="210"/>
      <c r="AU65" s="21"/>
      <c r="AV65" s="21"/>
      <c r="AW65" s="21"/>
      <c r="AX65" s="21"/>
      <c r="AY65" s="21"/>
      <c r="AZ65" s="21"/>
      <c r="BA65" s="21"/>
      <c r="BB65" s="21"/>
      <c r="BC65" s="21"/>
      <c r="BD65" s="210"/>
      <c r="BE65" s="21"/>
      <c r="BF65" s="20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38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1"/>
      <c r="R66" s="21"/>
      <c r="S66" s="21"/>
      <c r="T66" s="21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0"/>
      <c r="BE66" s="210"/>
      <c r="BF66" s="20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8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0"/>
      <c r="BE67" s="210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8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0"/>
      <c r="BE68" s="210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38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0"/>
      <c r="BE69" s="210"/>
      <c r="BF69" s="20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38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0"/>
      <c r="BE70" s="210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282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1"/>
      <c r="AJ71" s="20"/>
      <c r="AK71" s="21"/>
      <c r="AL71" s="210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0"/>
      <c r="BC71" s="20"/>
      <c r="BD71" s="20"/>
      <c r="BE71" s="23"/>
      <c r="BF71" s="23"/>
      <c r="BG71" s="20"/>
      <c r="BH71" s="20"/>
      <c r="BI71" s="21"/>
      <c r="BJ71" s="20"/>
      <c r="BK71" s="23"/>
      <c r="BL71" s="23"/>
      <c r="BM71" s="21"/>
      <c r="BN71" s="21"/>
      <c r="BO71" s="24"/>
      <c r="BP71" s="21"/>
      <c r="BQ71" s="21"/>
      <c r="BR71" s="23"/>
      <c r="BS71" s="23"/>
      <c r="BT71" s="24"/>
      <c r="BU71" s="25"/>
    </row>
    <row r="72" spans="1:73" s="22" customFormat="1" ht="137.2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0"/>
      <c r="BE72" s="23"/>
      <c r="BF72" s="23"/>
      <c r="BG72" s="20"/>
      <c r="BH72" s="20"/>
      <c r="BI72" s="23"/>
      <c r="BJ72" s="20"/>
      <c r="BK72" s="23"/>
      <c r="BL72" s="23"/>
      <c r="BM72" s="21"/>
      <c r="BN72" s="21"/>
      <c r="BO72" s="24"/>
      <c r="BP72" s="21"/>
      <c r="BQ72" s="21"/>
      <c r="BR72" s="23"/>
      <c r="BS72" s="23"/>
      <c r="BT72" s="24"/>
      <c r="BU72" s="25"/>
    </row>
    <row r="73" spans="1:73" s="22" customFormat="1" ht="122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0"/>
      <c r="BE73" s="23"/>
      <c r="BF73" s="23"/>
      <c r="BG73" s="20"/>
      <c r="BH73" s="20"/>
      <c r="BI73" s="23"/>
      <c r="BJ73" s="20"/>
      <c r="BK73" s="23"/>
      <c r="BL73" s="23"/>
      <c r="BM73" s="21"/>
      <c r="BN73" s="21"/>
      <c r="BO73" s="24"/>
      <c r="BP73" s="21"/>
      <c r="BQ73" s="21"/>
      <c r="BR73" s="23"/>
      <c r="BS73" s="23"/>
      <c r="BT73" s="24"/>
      <c r="BU73" s="25"/>
    </row>
    <row r="74" spans="1:73" s="22" customFormat="1" ht="122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9"/>
      <c r="N74" s="20"/>
      <c r="O74" s="20"/>
      <c r="P74" s="20"/>
      <c r="Q74" s="20"/>
      <c r="R74" s="20"/>
      <c r="S74" s="20"/>
      <c r="T74" s="20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0"/>
      <c r="BE74" s="23"/>
      <c r="BF74" s="23"/>
      <c r="BG74" s="20"/>
      <c r="BH74" s="20"/>
      <c r="BI74" s="23"/>
      <c r="BJ74" s="20"/>
      <c r="BK74" s="23"/>
      <c r="BL74" s="23"/>
      <c r="BM74" s="21"/>
      <c r="BN74" s="21"/>
      <c r="BO74" s="24"/>
      <c r="BP74" s="21"/>
      <c r="BQ74" s="21"/>
      <c r="BR74" s="23"/>
      <c r="BS74" s="23"/>
      <c r="BT74" s="24"/>
      <c r="BU74" s="25"/>
    </row>
    <row r="75" spans="1:73" s="22" customFormat="1" ht="122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0"/>
      <c r="BE75" s="23"/>
      <c r="BF75" s="23"/>
      <c r="BG75" s="20"/>
      <c r="BH75" s="20"/>
      <c r="BI75" s="23"/>
      <c r="BJ75" s="20"/>
      <c r="BK75" s="23"/>
      <c r="BL75" s="23"/>
      <c r="BM75" s="21"/>
      <c r="BN75" s="21"/>
      <c r="BO75" s="24"/>
      <c r="BP75" s="21"/>
      <c r="BQ75" s="21"/>
      <c r="BR75" s="23"/>
      <c r="BS75" s="23"/>
      <c r="BT75" s="24"/>
      <c r="BU75" s="25"/>
    </row>
    <row r="76" spans="1:73" s="22" customFormat="1" ht="184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0"/>
      <c r="BE76" s="21"/>
      <c r="BF76" s="21"/>
      <c r="BG76" s="20"/>
      <c r="BH76" s="20"/>
      <c r="BI76" s="23"/>
      <c r="BJ76" s="20"/>
      <c r="BK76" s="23"/>
      <c r="BL76" s="23"/>
      <c r="BM76" s="21"/>
      <c r="BN76" s="21"/>
      <c r="BO76" s="24"/>
      <c r="BP76" s="21"/>
      <c r="BQ76" s="21"/>
      <c r="BR76" s="23"/>
      <c r="BS76" s="23"/>
      <c r="BT76" s="24"/>
      <c r="BU76" s="25"/>
    </row>
    <row r="77" spans="1:73" s="22" customFormat="1" ht="18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0"/>
      <c r="BE77" s="23"/>
      <c r="BF77" s="23"/>
      <c r="BG77" s="20"/>
      <c r="BH77" s="20"/>
      <c r="BI77" s="23"/>
      <c r="BJ77" s="20"/>
      <c r="BK77" s="23"/>
      <c r="BL77" s="23"/>
      <c r="BM77" s="21"/>
      <c r="BN77" s="21"/>
      <c r="BO77" s="24"/>
      <c r="BP77" s="21"/>
      <c r="BQ77" s="21"/>
      <c r="BR77" s="23"/>
      <c r="BS77" s="23"/>
      <c r="BT77" s="24"/>
      <c r="BU77" s="25"/>
    </row>
    <row r="78" spans="1:73" s="22" customFormat="1" ht="409.6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0"/>
      <c r="BE78" s="23"/>
      <c r="BF78" s="23"/>
      <c r="BG78" s="20"/>
      <c r="BH78" s="20"/>
      <c r="BI78" s="23"/>
      <c r="BJ78" s="20"/>
      <c r="BK78" s="20"/>
      <c r="BL78" s="23"/>
      <c r="BM78" s="21"/>
      <c r="BN78" s="21"/>
      <c r="BO78" s="24"/>
      <c r="BP78" s="21"/>
      <c r="BQ78" s="21"/>
      <c r="BR78" s="23"/>
      <c r="BS78" s="23"/>
      <c r="BT78" s="24"/>
      <c r="BU78" s="25"/>
    </row>
    <row r="79" spans="1:73" s="22" customFormat="1" ht="204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0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0"/>
      <c r="BE79" s="20"/>
      <c r="BF79" s="20"/>
      <c r="BG79" s="20"/>
      <c r="BH79" s="20"/>
      <c r="BI79" s="23"/>
      <c r="BJ79" s="20"/>
      <c r="BK79" s="20"/>
      <c r="BL79" s="23"/>
      <c r="BM79" s="21"/>
      <c r="BN79" s="21"/>
      <c r="BO79" s="24"/>
      <c r="BP79" s="21"/>
      <c r="BQ79" s="21"/>
      <c r="BR79" s="23"/>
      <c r="BS79" s="23"/>
      <c r="BT79" s="24"/>
      <c r="BU79" s="25"/>
    </row>
    <row r="80" spans="1:73" s="22" customFormat="1" ht="201.7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181"/>
      <c r="AU80" s="21"/>
      <c r="AV80" s="181"/>
      <c r="AW80" s="21"/>
      <c r="AX80" s="21"/>
      <c r="AY80" s="21"/>
      <c r="AZ80" s="21"/>
      <c r="BA80" s="21"/>
      <c r="BB80" s="21"/>
      <c r="BC80" s="21"/>
      <c r="BD80" s="210"/>
      <c r="BE80" s="23"/>
      <c r="BF80" s="23"/>
      <c r="BG80" s="20"/>
      <c r="BH80" s="20"/>
      <c r="BI80" s="23"/>
      <c r="BJ80" s="20"/>
      <c r="BK80" s="20"/>
      <c r="BL80" s="23"/>
      <c r="BM80" s="21"/>
      <c r="BN80" s="21"/>
      <c r="BO80" s="24"/>
      <c r="BP80" s="21"/>
      <c r="BQ80" s="21"/>
      <c r="BR80" s="23"/>
      <c r="BS80" s="23"/>
      <c r="BT80" s="24"/>
      <c r="BU80" s="25"/>
    </row>
    <row r="81" spans="1:73" s="22" customFormat="1" ht="409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1"/>
      <c r="AJ81" s="21"/>
      <c r="AK81" s="21"/>
      <c r="AL81" s="210"/>
      <c r="AM81" s="21"/>
      <c r="AN81" s="20"/>
      <c r="AO81" s="21"/>
      <c r="AP81" s="21"/>
      <c r="AQ81" s="21"/>
      <c r="AR81" s="21"/>
      <c r="AS81" s="21"/>
      <c r="AT81" s="210"/>
      <c r="AU81" s="21"/>
      <c r="AV81" s="181"/>
      <c r="AW81" s="21"/>
      <c r="AX81" s="21"/>
      <c r="AY81" s="21"/>
      <c r="AZ81" s="21"/>
      <c r="BA81" s="21"/>
      <c r="BB81" s="21"/>
      <c r="BC81" s="21"/>
      <c r="BD81" s="210"/>
      <c r="BE81" s="21"/>
      <c r="BF81" s="21"/>
      <c r="BG81" s="20"/>
      <c r="BH81" s="20"/>
      <c r="BI81" s="23"/>
      <c r="BJ81" s="20"/>
      <c r="BK81" s="20"/>
      <c r="BL81" s="23"/>
      <c r="BM81" s="21"/>
      <c r="BN81" s="21"/>
      <c r="BO81" s="24"/>
      <c r="BP81" s="21"/>
      <c r="BQ81" s="21"/>
      <c r="BR81" s="23"/>
      <c r="BS81" s="23"/>
      <c r="BT81" s="24"/>
      <c r="BU81" s="25"/>
    </row>
    <row r="82" spans="1:73" s="22" customFormat="1" ht="152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181"/>
      <c r="AU82" s="21"/>
      <c r="AV82" s="181"/>
      <c r="AW82" s="21"/>
      <c r="AX82" s="21"/>
      <c r="AY82" s="21"/>
      <c r="AZ82" s="21"/>
      <c r="BA82" s="21"/>
      <c r="BB82" s="21"/>
      <c r="BC82" s="21"/>
      <c r="BD82" s="210"/>
      <c r="BE82" s="182"/>
      <c r="BF82" s="23"/>
      <c r="BG82" s="20"/>
      <c r="BH82" s="20"/>
      <c r="BI82" s="23"/>
      <c r="BJ82" s="20"/>
      <c r="BK82" s="20"/>
      <c r="BL82" s="23"/>
      <c r="BM82" s="21"/>
      <c r="BN82" s="21"/>
      <c r="BO82" s="24"/>
      <c r="BP82" s="21"/>
      <c r="BQ82" s="21"/>
      <c r="BR82" s="23"/>
      <c r="BS82" s="23"/>
      <c r="BT82" s="24"/>
      <c r="BU82" s="25"/>
    </row>
    <row r="83" spans="1:73" s="22" customFormat="1" ht="152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181"/>
      <c r="AU83" s="21"/>
      <c r="AV83" s="181"/>
      <c r="AW83" s="21"/>
      <c r="AX83" s="21"/>
      <c r="AY83" s="21"/>
      <c r="AZ83" s="21"/>
      <c r="BA83" s="21"/>
      <c r="BB83" s="21"/>
      <c r="BC83" s="21"/>
      <c r="BD83" s="210"/>
      <c r="BE83" s="182"/>
      <c r="BF83" s="23"/>
      <c r="BG83" s="20"/>
      <c r="BH83" s="20"/>
      <c r="BI83" s="23"/>
      <c r="BJ83" s="20"/>
      <c r="BK83" s="20"/>
      <c r="BL83" s="23"/>
      <c r="BM83" s="21"/>
      <c r="BN83" s="21"/>
      <c r="BO83" s="24"/>
      <c r="BP83" s="21"/>
      <c r="BQ83" s="21"/>
      <c r="BR83" s="23"/>
      <c r="BS83" s="23"/>
      <c r="BT83" s="24"/>
      <c r="BU83" s="25"/>
    </row>
    <row r="84" spans="1:73" s="22" customFormat="1" ht="152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181"/>
      <c r="AU84" s="21"/>
      <c r="AV84" s="181"/>
      <c r="AW84" s="21"/>
      <c r="AX84" s="21"/>
      <c r="AY84" s="21"/>
      <c r="AZ84" s="21"/>
      <c r="BA84" s="21"/>
      <c r="BB84" s="21"/>
      <c r="BC84" s="21"/>
      <c r="BD84" s="210"/>
      <c r="BE84" s="182"/>
      <c r="BF84" s="23"/>
      <c r="BG84" s="20"/>
      <c r="BH84" s="20"/>
      <c r="BI84" s="23"/>
      <c r="BJ84" s="20"/>
      <c r="BK84" s="20"/>
      <c r="BL84" s="23"/>
      <c r="BM84" s="21"/>
      <c r="BN84" s="21"/>
      <c r="BO84" s="24"/>
      <c r="BP84" s="21"/>
      <c r="BQ84" s="21"/>
      <c r="BR84" s="23"/>
      <c r="BS84" s="23"/>
      <c r="BT84" s="24"/>
      <c r="BU84" s="25"/>
    </row>
    <row r="85" spans="1:73" s="22" customFormat="1" ht="152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181"/>
      <c r="AU85" s="21"/>
      <c r="AV85" s="181"/>
      <c r="AW85" s="21"/>
      <c r="AX85" s="21"/>
      <c r="AY85" s="21"/>
      <c r="AZ85" s="21"/>
      <c r="BA85" s="21"/>
      <c r="BB85" s="21"/>
      <c r="BC85" s="21"/>
      <c r="BD85" s="210"/>
      <c r="BE85" s="182"/>
      <c r="BF85" s="23"/>
      <c r="BG85" s="20"/>
      <c r="BH85" s="20"/>
      <c r="BI85" s="23"/>
      <c r="BJ85" s="20"/>
      <c r="BK85" s="20"/>
      <c r="BL85" s="23"/>
      <c r="BM85" s="21"/>
      <c r="BN85" s="21"/>
      <c r="BO85" s="24"/>
      <c r="BP85" s="21"/>
      <c r="BQ85" s="21"/>
      <c r="BR85" s="23"/>
      <c r="BS85" s="23"/>
      <c r="BT85" s="24"/>
      <c r="BU85" s="25"/>
    </row>
    <row r="86" spans="1:73" s="22" customFormat="1" ht="152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181"/>
      <c r="AU86" s="21"/>
      <c r="AV86" s="181"/>
      <c r="AW86" s="21"/>
      <c r="AX86" s="21"/>
      <c r="AY86" s="21"/>
      <c r="AZ86" s="21"/>
      <c r="BA86" s="21"/>
      <c r="BB86" s="21"/>
      <c r="BC86" s="21"/>
      <c r="BD86" s="210"/>
      <c r="BE86" s="182"/>
      <c r="BF86" s="23"/>
      <c r="BG86" s="20"/>
      <c r="BH86" s="20"/>
      <c r="BI86" s="23"/>
      <c r="BJ86" s="20"/>
      <c r="BK86" s="20"/>
      <c r="BL86" s="23"/>
      <c r="BM86" s="21"/>
      <c r="BN86" s="21"/>
      <c r="BO86" s="24"/>
      <c r="BP86" s="21"/>
      <c r="BQ86" s="21"/>
      <c r="BR86" s="23"/>
      <c r="BS86" s="23"/>
      <c r="BT86" s="24"/>
      <c r="BU86" s="25"/>
    </row>
    <row r="87" spans="1:73" s="22" customFormat="1" ht="409.6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1"/>
      <c r="AJ87" s="21"/>
      <c r="AK87" s="21"/>
      <c r="AL87" s="210"/>
      <c r="AM87" s="21"/>
      <c r="AN87" s="21"/>
      <c r="AO87" s="21"/>
      <c r="AP87" s="21"/>
      <c r="AQ87" s="21"/>
      <c r="AR87" s="21"/>
      <c r="AS87" s="21"/>
      <c r="AT87" s="210"/>
      <c r="AU87" s="21"/>
      <c r="AV87" s="210"/>
      <c r="AW87" s="23"/>
      <c r="AX87" s="21"/>
      <c r="AY87" s="21"/>
      <c r="AZ87" s="21"/>
      <c r="BA87" s="21"/>
      <c r="BB87" s="21"/>
      <c r="BC87" s="21"/>
      <c r="BD87" s="210"/>
      <c r="BE87" s="21"/>
      <c r="BF87" s="21"/>
      <c r="BG87" s="20"/>
      <c r="BH87" s="20"/>
      <c r="BI87" s="23"/>
      <c r="BJ87" s="20"/>
      <c r="BK87" s="20"/>
      <c r="BL87" s="23"/>
      <c r="BM87" s="21"/>
      <c r="BN87" s="21"/>
      <c r="BO87" s="24"/>
      <c r="BP87" s="21"/>
      <c r="BQ87" s="21"/>
      <c r="BR87" s="23"/>
      <c r="BS87" s="23"/>
      <c r="BT87" s="24"/>
      <c r="BU87" s="25"/>
    </row>
    <row r="88" spans="1:73" s="22" customFormat="1" ht="152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3"/>
      <c r="AJ88" s="20"/>
      <c r="AK88" s="21"/>
      <c r="AL88" s="210"/>
      <c r="AM88" s="23"/>
      <c r="AN88" s="20"/>
      <c r="AO88" s="21"/>
      <c r="AP88" s="21"/>
      <c r="AQ88" s="21"/>
      <c r="AR88" s="21"/>
      <c r="AS88" s="21"/>
      <c r="AT88" s="210"/>
      <c r="AU88" s="23"/>
      <c r="AV88" s="210"/>
      <c r="AW88" s="23"/>
      <c r="AX88" s="21"/>
      <c r="AY88" s="21"/>
      <c r="AZ88" s="21"/>
      <c r="BA88" s="21"/>
      <c r="BB88" s="21"/>
      <c r="BC88" s="21"/>
      <c r="BD88" s="210"/>
      <c r="BE88" s="23"/>
      <c r="BF88" s="23"/>
      <c r="BG88" s="20"/>
      <c r="BH88" s="20"/>
      <c r="BI88" s="23"/>
      <c r="BJ88" s="20"/>
      <c r="BK88" s="20"/>
      <c r="BL88" s="23"/>
      <c r="BM88" s="21"/>
      <c r="BN88" s="21"/>
      <c r="BO88" s="24"/>
      <c r="BP88" s="21"/>
      <c r="BQ88" s="21"/>
      <c r="BR88" s="23"/>
      <c r="BS88" s="23"/>
      <c r="BT88" s="24"/>
      <c r="BU88" s="25"/>
    </row>
    <row r="89" spans="1:73" s="22" customFormat="1" ht="152.2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0"/>
      <c r="AK89" s="21"/>
      <c r="AL89" s="210"/>
      <c r="AM89" s="23"/>
      <c r="AN89" s="20"/>
      <c r="AO89" s="21"/>
      <c r="AP89" s="21"/>
      <c r="AQ89" s="21"/>
      <c r="AR89" s="21"/>
      <c r="AS89" s="21"/>
      <c r="AT89" s="210"/>
      <c r="AU89" s="23"/>
      <c r="AV89" s="210"/>
      <c r="AW89" s="23"/>
      <c r="AX89" s="21"/>
      <c r="AY89" s="21"/>
      <c r="AZ89" s="21"/>
      <c r="BA89" s="21"/>
      <c r="BB89" s="21"/>
      <c r="BC89" s="21"/>
      <c r="BD89" s="210"/>
      <c r="BE89" s="23"/>
      <c r="BF89" s="23"/>
      <c r="BG89" s="20"/>
      <c r="BH89" s="20"/>
      <c r="BI89" s="23"/>
      <c r="BJ89" s="20"/>
      <c r="BK89" s="20"/>
      <c r="BL89" s="23"/>
      <c r="BM89" s="21"/>
      <c r="BN89" s="21"/>
      <c r="BO89" s="24"/>
      <c r="BP89" s="21"/>
      <c r="BQ89" s="21"/>
      <c r="BR89" s="23"/>
      <c r="BS89" s="23"/>
      <c r="BT89" s="24"/>
      <c r="BU89" s="25"/>
    </row>
    <row r="90" spans="1:73" s="22" customFormat="1" ht="152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0"/>
      <c r="AK90" s="21"/>
      <c r="AL90" s="210"/>
      <c r="AM90" s="23"/>
      <c r="AN90" s="20"/>
      <c r="AO90" s="21"/>
      <c r="AP90" s="21"/>
      <c r="AQ90" s="21"/>
      <c r="AR90" s="21"/>
      <c r="AS90" s="21"/>
      <c r="AT90" s="210"/>
      <c r="AU90" s="23"/>
      <c r="AV90" s="210"/>
      <c r="AW90" s="23"/>
      <c r="AX90" s="21"/>
      <c r="AY90" s="21"/>
      <c r="AZ90" s="21"/>
      <c r="BA90" s="21"/>
      <c r="BB90" s="21"/>
      <c r="BC90" s="21"/>
      <c r="BD90" s="210"/>
      <c r="BE90" s="23"/>
      <c r="BF90" s="23"/>
      <c r="BG90" s="20"/>
      <c r="BH90" s="20"/>
      <c r="BI90" s="23"/>
      <c r="BJ90" s="20"/>
      <c r="BK90" s="20"/>
      <c r="BL90" s="23"/>
      <c r="BM90" s="21"/>
      <c r="BN90" s="21"/>
      <c r="BO90" s="24"/>
      <c r="BP90" s="21"/>
      <c r="BQ90" s="21"/>
      <c r="BR90" s="23"/>
      <c r="BS90" s="23"/>
      <c r="BT90" s="24"/>
      <c r="BU90" s="25"/>
    </row>
    <row r="91" spans="1:73" s="22" customFormat="1" ht="152.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0"/>
      <c r="AK91" s="21"/>
      <c r="AL91" s="210"/>
      <c r="AM91" s="23"/>
      <c r="AN91" s="20"/>
      <c r="AO91" s="21"/>
      <c r="AP91" s="21"/>
      <c r="AQ91" s="21"/>
      <c r="AR91" s="21"/>
      <c r="AS91" s="21"/>
      <c r="AT91" s="210"/>
      <c r="AU91" s="23"/>
      <c r="AV91" s="210"/>
      <c r="AW91" s="23"/>
      <c r="AX91" s="21"/>
      <c r="AY91" s="21"/>
      <c r="AZ91" s="21"/>
      <c r="BA91" s="21"/>
      <c r="BB91" s="21"/>
      <c r="BC91" s="21"/>
      <c r="BD91" s="210"/>
      <c r="BE91" s="23"/>
      <c r="BF91" s="23"/>
      <c r="BG91" s="20"/>
      <c r="BH91" s="20"/>
      <c r="BI91" s="23"/>
      <c r="BJ91" s="20"/>
      <c r="BK91" s="20"/>
      <c r="BL91" s="23"/>
      <c r="BM91" s="21"/>
      <c r="BN91" s="21"/>
      <c r="BO91" s="24"/>
      <c r="BP91" s="21"/>
      <c r="BQ91" s="21"/>
      <c r="BR91" s="23"/>
      <c r="BS91" s="23"/>
      <c r="BT91" s="24"/>
      <c r="BU91" s="25"/>
    </row>
    <row r="92" spans="1:73" s="22" customFormat="1" ht="349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0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3"/>
      <c r="AK92" s="21"/>
      <c r="AL92" s="210"/>
      <c r="AM92" s="20"/>
      <c r="AN92" s="20"/>
      <c r="AO92" s="21"/>
      <c r="AP92" s="21"/>
      <c r="AQ92" s="21"/>
      <c r="AR92" s="21"/>
      <c r="AS92" s="21"/>
      <c r="AT92" s="210"/>
      <c r="AU92" s="23"/>
      <c r="AV92" s="210"/>
      <c r="AW92" s="20"/>
      <c r="AX92" s="21"/>
      <c r="AY92" s="21"/>
      <c r="AZ92" s="21"/>
      <c r="BA92" s="21"/>
      <c r="BB92" s="21"/>
      <c r="BC92" s="21"/>
      <c r="BD92" s="210"/>
      <c r="BE92" s="23"/>
      <c r="BF92" s="23"/>
      <c r="BG92" s="20"/>
      <c r="BH92" s="20"/>
      <c r="BI92" s="23"/>
      <c r="BJ92" s="20"/>
      <c r="BK92" s="20"/>
      <c r="BL92" s="23"/>
      <c r="BM92" s="21"/>
      <c r="BN92" s="21"/>
      <c r="BO92" s="24"/>
      <c r="BP92" s="21"/>
      <c r="BQ92" s="21"/>
      <c r="BR92" s="23"/>
      <c r="BS92" s="23"/>
      <c r="BT92" s="24"/>
      <c r="BU92" s="25"/>
    </row>
    <row r="93" spans="1:73" s="22" customFormat="1" ht="237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0"/>
      <c r="P93" s="20"/>
      <c r="Q93" s="23"/>
      <c r="R93" s="23"/>
      <c r="S93" s="20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0"/>
      <c r="BE93" s="182"/>
      <c r="BF93" s="23"/>
      <c r="BG93" s="20"/>
      <c r="BH93" s="20"/>
      <c r="BI93" s="23"/>
      <c r="BJ93" s="20"/>
      <c r="BK93" s="20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409.6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0"/>
      <c r="BC94" s="20"/>
      <c r="BD94" s="210"/>
      <c r="BE94" s="23"/>
      <c r="BF94" s="23"/>
      <c r="BG94" s="20"/>
      <c r="BH94" s="20"/>
      <c r="BI94" s="23"/>
      <c r="BJ94" s="20"/>
      <c r="BK94" s="20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180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0"/>
      <c r="BE95" s="21"/>
      <c r="BF95" s="21"/>
      <c r="BG95" s="20"/>
      <c r="BH95" s="20"/>
      <c r="BI95" s="23"/>
      <c r="BJ95" s="20"/>
      <c r="BK95" s="20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80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0"/>
      <c r="BE96" s="182"/>
      <c r="BF96" s="23"/>
      <c r="BG96" s="20"/>
      <c r="BH96" s="20"/>
      <c r="BI96" s="23"/>
      <c r="BJ96" s="20"/>
      <c r="BK96" s="20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80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0"/>
      <c r="BE97" s="21"/>
      <c r="BF97" s="20"/>
      <c r="BG97" s="20"/>
      <c r="BH97" s="20"/>
      <c r="BI97" s="23"/>
      <c r="BJ97" s="20"/>
      <c r="BK97" s="20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80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0"/>
      <c r="BE98" s="182"/>
      <c r="BF98" s="23"/>
      <c r="BG98" s="20"/>
      <c r="BH98" s="20"/>
      <c r="BI98" s="23"/>
      <c r="BJ98" s="20"/>
      <c r="BK98" s="20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409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0"/>
      <c r="BE99" s="21"/>
      <c r="BF99" s="21"/>
      <c r="BG99" s="20"/>
      <c r="BH99" s="20"/>
      <c r="BI99" s="23"/>
      <c r="BJ99" s="20"/>
      <c r="BK99" s="20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144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0"/>
      <c r="BE100" s="182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336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0"/>
      <c r="BE101" s="182"/>
      <c r="BF101" s="23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2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0"/>
      <c r="BC102" s="20"/>
      <c r="BD102" s="20"/>
      <c r="BE102" s="182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22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210"/>
      <c r="BE103" s="182"/>
      <c r="BF103" s="23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22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210"/>
      <c r="BE104" s="21"/>
      <c r="BF104" s="21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52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181"/>
      <c r="AU105" s="21"/>
      <c r="AV105" s="21"/>
      <c r="AW105" s="21"/>
      <c r="AX105" s="21"/>
      <c r="AY105" s="21"/>
      <c r="AZ105" s="21"/>
      <c r="BA105" s="21"/>
      <c r="BB105" s="21"/>
      <c r="BC105" s="21"/>
      <c r="BD105" s="210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249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210"/>
      <c r="AM106" s="23"/>
      <c r="AN106" s="20"/>
      <c r="AO106" s="21"/>
      <c r="AP106" s="21"/>
      <c r="AQ106" s="21"/>
      <c r="AR106" s="21"/>
      <c r="AS106" s="21"/>
      <c r="AT106" s="210"/>
      <c r="AU106" s="23"/>
      <c r="AV106" s="21"/>
      <c r="AW106" s="21"/>
      <c r="AX106" s="21"/>
      <c r="AY106" s="21"/>
      <c r="AZ106" s="21"/>
      <c r="BA106" s="21"/>
      <c r="BB106" s="21"/>
      <c r="BC106" s="21"/>
      <c r="BD106" s="210"/>
      <c r="BE106" s="21"/>
      <c r="BF106" s="21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249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210"/>
      <c r="AM107" s="23"/>
      <c r="AN107" s="20"/>
      <c r="AO107" s="21"/>
      <c r="AP107" s="21"/>
      <c r="AQ107" s="21"/>
      <c r="AR107" s="21"/>
      <c r="AS107" s="21"/>
      <c r="AT107" s="210"/>
      <c r="AU107" s="23"/>
      <c r="AV107" s="21"/>
      <c r="AW107" s="21"/>
      <c r="AX107" s="21"/>
      <c r="AY107" s="21"/>
      <c r="AZ107" s="21"/>
      <c r="BA107" s="21"/>
      <c r="BB107" s="21"/>
      <c r="BC107" s="21"/>
      <c r="BD107" s="210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234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21"/>
      <c r="AM108" s="21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210"/>
      <c r="BE108" s="21"/>
      <c r="BF108" s="21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147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210"/>
      <c r="BE109" s="182"/>
      <c r="BF109" s="23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409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210"/>
      <c r="BE110" s="21"/>
      <c r="BF110" s="21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52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21"/>
      <c r="AL111" s="21"/>
      <c r="AM111" s="21"/>
      <c r="AN111" s="21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210"/>
      <c r="BE111" s="182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40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21"/>
      <c r="AL112" s="21"/>
      <c r="AM112" s="21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210"/>
      <c r="BE112" s="21"/>
      <c r="BF112" s="21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44.7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210"/>
      <c r="BE113" s="182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141.7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210"/>
      <c r="BE114" s="21"/>
      <c r="BF114" s="20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141.7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10"/>
      <c r="BE115" s="182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201.7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0"/>
      <c r="BC116" s="20"/>
      <c r="BD116" s="210"/>
      <c r="BE116" s="21"/>
      <c r="BF116" s="21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24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10"/>
      <c r="BE117" s="182"/>
      <c r="BF117" s="23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2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10"/>
      <c r="BE118" s="182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59.7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10"/>
      <c r="BE119" s="21"/>
      <c r="BF119" s="21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59.7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10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409.6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10"/>
      <c r="BE121" s="21"/>
      <c r="BF121" s="21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41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10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237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10"/>
      <c r="BE123" s="21"/>
      <c r="BF123" s="21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174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10"/>
      <c r="BE124" s="182"/>
      <c r="BF124" s="20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159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0"/>
      <c r="BC125" s="20"/>
      <c r="BD125" s="210"/>
      <c r="BE125" s="21"/>
      <c r="BF125" s="21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159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10"/>
      <c r="BE126" s="182"/>
      <c r="BF126" s="23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59.7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10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24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210"/>
      <c r="BE128" s="23"/>
      <c r="BF128" s="23"/>
      <c r="BG128" s="20"/>
      <c r="BH128" s="20"/>
      <c r="BI128" s="23"/>
      <c r="BJ128" s="20"/>
      <c r="BK128" s="23"/>
      <c r="BL128" s="20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227.2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0"/>
      <c r="AQ129" s="23"/>
      <c r="AR129" s="20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1"/>
      <c r="BD129" s="210"/>
      <c r="BE129" s="21"/>
      <c r="BF129" s="21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150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0"/>
      <c r="AQ130" s="23"/>
      <c r="AR130" s="20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0"/>
      <c r="BD130" s="210"/>
      <c r="BE130" s="182"/>
      <c r="BF130" s="23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42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0"/>
      <c r="AQ131" s="23"/>
      <c r="AR131" s="20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0"/>
      <c r="BD131" s="210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159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0"/>
      <c r="AU132" s="20"/>
      <c r="AV132" s="21"/>
      <c r="AW132" s="21"/>
      <c r="AX132" s="21"/>
      <c r="AY132" s="21"/>
      <c r="AZ132" s="21"/>
      <c r="BA132" s="21"/>
      <c r="BB132" s="21"/>
      <c r="BC132" s="21"/>
      <c r="BD132" s="210"/>
      <c r="BE132" s="182"/>
      <c r="BF132" s="23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59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17"/>
      <c r="N133" s="20"/>
      <c r="O133" s="20"/>
      <c r="P133" s="20"/>
      <c r="Q133" s="20"/>
      <c r="R133" s="20"/>
      <c r="S133" s="20"/>
      <c r="T133" s="20"/>
      <c r="U133" s="20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10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159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18"/>
      <c r="N134" s="20"/>
      <c r="O134" s="20"/>
      <c r="P134" s="20"/>
      <c r="Q134" s="20"/>
      <c r="R134" s="20"/>
      <c r="S134" s="20"/>
      <c r="T134" s="20"/>
      <c r="U134" s="20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0"/>
      <c r="BE134" s="182"/>
      <c r="BF134" s="23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409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10"/>
      <c r="BE135" s="21"/>
      <c r="BF135" s="21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56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10"/>
      <c r="BE136" s="182"/>
      <c r="BF136" s="23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409.6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10"/>
      <c r="BE137" s="21"/>
      <c r="BF137" s="21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152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10"/>
      <c r="BE138" s="182"/>
      <c r="BF138" s="23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209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10"/>
      <c r="BE139" s="21"/>
      <c r="BF139" s="21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209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181"/>
      <c r="AM140" s="21"/>
      <c r="AN140" s="21"/>
      <c r="AO140" s="21"/>
      <c r="AP140" s="21"/>
      <c r="AQ140" s="21"/>
      <c r="AR140" s="21"/>
      <c r="AS140" s="21"/>
      <c r="AT140" s="18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10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89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3"/>
      <c r="AK141" s="21"/>
      <c r="AL141" s="210"/>
      <c r="AM141" s="20"/>
      <c r="AN141" s="20"/>
      <c r="AO141" s="21"/>
      <c r="AP141" s="21"/>
      <c r="AQ141" s="21"/>
      <c r="AR141" s="21"/>
      <c r="AS141" s="21"/>
      <c r="AT141" s="210"/>
      <c r="AU141" s="23"/>
      <c r="AV141" s="21"/>
      <c r="AW141" s="21"/>
      <c r="AX141" s="21"/>
      <c r="AY141" s="21"/>
      <c r="AZ141" s="21"/>
      <c r="BA141" s="21"/>
      <c r="BB141" s="21"/>
      <c r="BC141" s="21"/>
      <c r="BD141" s="210"/>
      <c r="BE141" s="21"/>
      <c r="BF141" s="21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89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210"/>
      <c r="AM142" s="20"/>
      <c r="AN142" s="20"/>
      <c r="AO142" s="21"/>
      <c r="AP142" s="21"/>
      <c r="AQ142" s="21"/>
      <c r="AR142" s="21"/>
      <c r="AS142" s="21"/>
      <c r="AT142" s="210"/>
      <c r="AU142" s="23"/>
      <c r="AV142" s="21"/>
      <c r="AW142" s="21"/>
      <c r="AX142" s="21"/>
      <c r="AY142" s="21"/>
      <c r="AZ142" s="21"/>
      <c r="BA142" s="21"/>
      <c r="BB142" s="21"/>
      <c r="BC142" s="21"/>
      <c r="BD142" s="210"/>
      <c r="BE142" s="23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204.7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10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47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10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152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3"/>
      <c r="R145" s="23"/>
      <c r="S145" s="23"/>
      <c r="T145" s="23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10"/>
      <c r="BE145" s="182"/>
      <c r="BF145" s="23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92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10"/>
      <c r="O146" s="20"/>
      <c r="P146" s="20"/>
      <c r="Q146" s="20"/>
      <c r="R146" s="20"/>
      <c r="S146" s="20"/>
      <c r="T146" s="20"/>
      <c r="U146" s="20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10"/>
      <c r="BE146" s="182"/>
      <c r="BF146" s="23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92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10"/>
      <c r="O147" s="20"/>
      <c r="P147" s="20"/>
      <c r="Q147" s="20"/>
      <c r="R147" s="20"/>
      <c r="S147" s="20"/>
      <c r="T147" s="20"/>
      <c r="U147" s="20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0"/>
      <c r="BE147" s="182"/>
      <c r="BF147" s="23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409.6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1"/>
      <c r="AJ148" s="21"/>
      <c r="AK148" s="21"/>
      <c r="AL148" s="210"/>
      <c r="AM148" s="21"/>
      <c r="AN148" s="21"/>
      <c r="AO148" s="21"/>
      <c r="AP148" s="21"/>
      <c r="AQ148" s="21"/>
      <c r="AR148" s="21"/>
      <c r="AS148" s="21"/>
      <c r="AT148" s="210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0"/>
      <c r="BE148" s="21"/>
      <c r="BF148" s="21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9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10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192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10"/>
      <c r="BE150" s="182"/>
      <c r="BF150" s="23"/>
      <c r="BG150" s="20"/>
      <c r="BH150" s="20"/>
      <c r="BI150" s="23"/>
      <c r="BJ150" s="20"/>
      <c r="BK150" s="20"/>
      <c r="BL150" s="23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192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10"/>
      <c r="BE151" s="182"/>
      <c r="BF151" s="23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9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10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9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10"/>
      <c r="BE153" s="21"/>
      <c r="BF153" s="21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9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10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92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10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10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92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10"/>
      <c r="BE156" s="21"/>
      <c r="BF156" s="20"/>
      <c r="BG156" s="20"/>
      <c r="BH156" s="20"/>
      <c r="BI156" s="23"/>
      <c r="BJ156" s="20"/>
      <c r="BK156" s="21"/>
      <c r="BL156" s="21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19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10"/>
      <c r="BE157" s="182"/>
      <c r="BF157" s="23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9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0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10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409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1"/>
      <c r="AJ159" s="21"/>
      <c r="AK159" s="21"/>
      <c r="AL159" s="210"/>
      <c r="AM159" s="21"/>
      <c r="AN159" s="20"/>
      <c r="AO159" s="21"/>
      <c r="AP159" s="21"/>
      <c r="AQ159" s="21"/>
      <c r="AR159" s="21"/>
      <c r="AS159" s="21"/>
      <c r="AT159" s="210"/>
      <c r="AU159" s="21"/>
      <c r="AV159" s="21"/>
      <c r="AW159" s="21"/>
      <c r="AX159" s="21"/>
      <c r="AY159" s="21"/>
      <c r="AZ159" s="21"/>
      <c r="BA159" s="21"/>
      <c r="BB159" s="21"/>
      <c r="BC159" s="21"/>
      <c r="BD159" s="210"/>
      <c r="BE159" s="21"/>
      <c r="BF159" s="21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92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10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10"/>
      <c r="BE161" s="182"/>
      <c r="BF161" s="23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192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10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92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0"/>
      <c r="BE163" s="182"/>
      <c r="BF163" s="23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92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10"/>
      <c r="O164" s="20"/>
      <c r="P164" s="20"/>
      <c r="Q164" s="20"/>
      <c r="R164" s="20"/>
      <c r="S164" s="20"/>
      <c r="T164" s="20"/>
      <c r="U164" s="20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0"/>
      <c r="BE164" s="182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192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10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0"/>
      <c r="BE165" s="182"/>
      <c r="BF165" s="23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92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0"/>
      <c r="AM166" s="21"/>
      <c r="AN166" s="20"/>
      <c r="AO166" s="21"/>
      <c r="AP166" s="21"/>
      <c r="AQ166" s="21"/>
      <c r="AR166" s="21"/>
      <c r="AS166" s="21"/>
      <c r="AT166" s="210"/>
      <c r="AU166" s="21"/>
      <c r="AV166" s="21"/>
      <c r="AW166" s="21"/>
      <c r="AX166" s="21"/>
      <c r="AY166" s="21"/>
      <c r="AZ166" s="21"/>
      <c r="BA166" s="21"/>
      <c r="BB166" s="21"/>
      <c r="BC166" s="21"/>
      <c r="BD166" s="210"/>
      <c r="BE166" s="21"/>
      <c r="BF166" s="21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92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10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0"/>
      <c r="R168" s="20"/>
      <c r="S168" s="20"/>
      <c r="T168" s="20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10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10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192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10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210"/>
      <c r="BE170" s="182"/>
      <c r="BF170" s="23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10"/>
      <c r="O171" s="20"/>
      <c r="P171" s="20"/>
      <c r="Q171" s="20"/>
      <c r="R171" s="20"/>
      <c r="S171" s="20"/>
      <c r="T171" s="20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10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10"/>
      <c r="O172" s="20"/>
      <c r="P172" s="20"/>
      <c r="Q172" s="20"/>
      <c r="R172" s="20"/>
      <c r="S172" s="20"/>
      <c r="T172" s="20"/>
      <c r="U172" s="20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10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209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10"/>
      <c r="BE173" s="23"/>
      <c r="BF173" s="23"/>
      <c r="BG173" s="20"/>
      <c r="BH173" s="20"/>
      <c r="BI173" s="23"/>
      <c r="BJ173" s="20"/>
      <c r="BK173" s="23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6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0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10"/>
      <c r="BE174" s="23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51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0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10"/>
      <c r="BE175" s="23"/>
      <c r="BF175" s="23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21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10"/>
      <c r="BE176" s="23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409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3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0"/>
      <c r="AK177" s="21"/>
      <c r="AL177" s="210"/>
      <c r="AM177" s="23"/>
      <c r="AN177" s="20"/>
      <c r="AO177" s="21"/>
      <c r="AP177" s="21"/>
      <c r="AQ177" s="21"/>
      <c r="AR177" s="21"/>
      <c r="AS177" s="21"/>
      <c r="AT177" s="210"/>
      <c r="AU177" s="23"/>
      <c r="AV177" s="21"/>
      <c r="AW177" s="21"/>
      <c r="AX177" s="21"/>
      <c r="AY177" s="21"/>
      <c r="AZ177" s="21"/>
      <c r="BA177" s="21"/>
      <c r="BB177" s="21"/>
      <c r="BC177" s="21"/>
      <c r="BD177" s="210"/>
      <c r="BE177" s="23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26.7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10"/>
      <c r="BE178" s="182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26.7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10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26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66"/>
      <c r="M180" s="66"/>
      <c r="N180" s="66"/>
      <c r="O180" s="28"/>
      <c r="P180" s="66"/>
      <c r="Q180" s="66"/>
      <c r="R180" s="66"/>
      <c r="S180" s="66"/>
      <c r="T180" s="66"/>
      <c r="U180" s="28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10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26.7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10"/>
      <c r="BE181" s="182"/>
      <c r="BF181" s="23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239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10"/>
      <c r="BE182" s="23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4.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0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181"/>
      <c r="AM183" s="21"/>
      <c r="AN183" s="21"/>
      <c r="AO183" s="21"/>
      <c r="AP183" s="21"/>
      <c r="AQ183" s="21"/>
      <c r="AR183" s="21"/>
      <c r="AS183" s="21"/>
      <c r="AT183" s="18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10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219.7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0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0"/>
      <c r="AI184" s="23"/>
      <c r="AJ184" s="23"/>
      <c r="AK184" s="21"/>
      <c r="AL184" s="210"/>
      <c r="AM184" s="20"/>
      <c r="AN184" s="20"/>
      <c r="AO184" s="21"/>
      <c r="AP184" s="21"/>
      <c r="AQ184" s="21"/>
      <c r="AR184" s="21"/>
      <c r="AS184" s="21"/>
      <c r="AT184" s="210"/>
      <c r="AU184" s="23"/>
      <c r="AV184" s="21"/>
      <c r="AW184" s="21"/>
      <c r="AX184" s="21"/>
      <c r="AY184" s="21"/>
      <c r="AZ184" s="21"/>
      <c r="BA184" s="21"/>
      <c r="BB184" s="21"/>
      <c r="BC184" s="21"/>
      <c r="BD184" s="210"/>
      <c r="BE184" s="23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409.6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0"/>
      <c r="AI185" s="21"/>
      <c r="AJ185" s="21"/>
      <c r="AK185" s="21"/>
      <c r="AL185" s="210"/>
      <c r="AM185" s="21"/>
      <c r="AN185" s="21"/>
      <c r="AO185" s="21"/>
      <c r="AP185" s="21"/>
      <c r="AQ185" s="21"/>
      <c r="AR185" s="21"/>
      <c r="AS185" s="21"/>
      <c r="AT185" s="210"/>
      <c r="AU185" s="21"/>
      <c r="AV185" s="21"/>
      <c r="AW185" s="21"/>
      <c r="AX185" s="21"/>
      <c r="AY185" s="21"/>
      <c r="AZ185" s="21"/>
      <c r="BA185" s="21"/>
      <c r="BB185" s="21"/>
      <c r="BC185" s="21"/>
      <c r="BD185" s="210"/>
      <c r="BE185" s="21"/>
      <c r="BF185" s="21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6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0"/>
      <c r="BE186" s="23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51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0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36.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0"/>
      <c r="BE188" s="23"/>
      <c r="BF188" s="23"/>
      <c r="BG188" s="20"/>
      <c r="BH188" s="20"/>
      <c r="BI188" s="23"/>
      <c r="BJ188" s="20"/>
      <c r="BK188" s="23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49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10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211.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0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10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214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1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10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89.7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0"/>
      <c r="BC192" s="20"/>
      <c r="BD192" s="210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94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0"/>
      <c r="AU193" s="20"/>
      <c r="AV193" s="21"/>
      <c r="AW193" s="21"/>
      <c r="AX193" s="21"/>
      <c r="AY193" s="21"/>
      <c r="AZ193" s="21"/>
      <c r="BA193" s="21"/>
      <c r="BB193" s="21"/>
      <c r="BC193" s="21"/>
      <c r="BD193" s="210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4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0"/>
      <c r="AU194" s="20"/>
      <c r="AV194" s="21"/>
      <c r="AW194" s="21"/>
      <c r="AX194" s="21"/>
      <c r="AY194" s="21"/>
      <c r="AZ194" s="21"/>
      <c r="BA194" s="21"/>
      <c r="BB194" s="21"/>
      <c r="BC194" s="21"/>
      <c r="BD194" s="210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64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10"/>
      <c r="BE195" s="182"/>
      <c r="BF195" s="23"/>
      <c r="BG195" s="20"/>
      <c r="BH195" s="20"/>
      <c r="BI195" s="23"/>
      <c r="BJ195" s="20"/>
      <c r="BK195" s="21"/>
      <c r="BL195" s="20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94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0"/>
      <c r="AU196" s="20"/>
      <c r="AV196" s="21"/>
      <c r="AW196" s="21"/>
      <c r="AX196" s="21"/>
      <c r="AY196" s="21"/>
      <c r="AZ196" s="21"/>
      <c r="BA196" s="21"/>
      <c r="BB196" s="21"/>
      <c r="BC196" s="21"/>
      <c r="BD196" s="210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94.2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10"/>
      <c r="BE197" s="182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231.7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0"/>
      <c r="BC198" s="20"/>
      <c r="BD198" s="20"/>
      <c r="BE198" s="182"/>
      <c r="BF198" s="23"/>
      <c r="BG198" s="20"/>
      <c r="BH198" s="20"/>
      <c r="BI198" s="29"/>
      <c r="BJ198" s="20"/>
      <c r="BK198" s="29"/>
      <c r="BL198" s="20"/>
      <c r="BM198" s="20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231.7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210"/>
      <c r="BE199" s="182"/>
      <c r="BF199" s="23"/>
      <c r="BG199" s="20"/>
      <c r="BH199" s="20"/>
      <c r="BI199" s="29"/>
      <c r="BJ199" s="20"/>
      <c r="BK199" s="29"/>
      <c r="BL199" s="20"/>
      <c r="BM199" s="20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82.2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0"/>
      <c r="BC200" s="20"/>
      <c r="BD200" s="210"/>
      <c r="BE200" s="23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82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18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0"/>
      <c r="BC201" s="20"/>
      <c r="BD201" s="210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77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18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210"/>
      <c r="BE202" s="23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77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18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10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177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18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10"/>
      <c r="BE204" s="182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67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3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0"/>
      <c r="BC205" s="20"/>
      <c r="BD205" s="210"/>
      <c r="BE205" s="23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167.2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10"/>
      <c r="BE206" s="182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167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210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408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0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0"/>
      <c r="AI208" s="20"/>
      <c r="AJ208" s="20"/>
      <c r="AK208" s="21"/>
      <c r="AL208" s="210"/>
      <c r="AM208" s="20"/>
      <c r="AN208" s="20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10"/>
      <c r="BE208" s="23"/>
      <c r="BF208" s="20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238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3"/>
      <c r="Q209" s="23"/>
      <c r="R209" s="23"/>
      <c r="S209" s="23"/>
      <c r="T209" s="23"/>
      <c r="U209" s="23"/>
      <c r="V209" s="21"/>
      <c r="W209" s="21"/>
      <c r="X209" s="21"/>
      <c r="Y209" s="21"/>
      <c r="Z209" s="21"/>
      <c r="AA209" s="21"/>
      <c r="AB209" s="21"/>
      <c r="AC209" s="21"/>
      <c r="AD209" s="181"/>
      <c r="AE209" s="21"/>
      <c r="AF209" s="21"/>
      <c r="AG209" s="21"/>
      <c r="AH209" s="20"/>
      <c r="AI209" s="20"/>
      <c r="AJ209" s="20"/>
      <c r="AK209" s="21"/>
      <c r="AL209" s="210"/>
      <c r="AM209" s="20"/>
      <c r="AN209" s="20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10"/>
      <c r="BE209" s="23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53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0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181"/>
      <c r="AE210" s="21"/>
      <c r="AF210" s="21"/>
      <c r="AG210" s="21"/>
      <c r="AH210" s="20"/>
      <c r="AI210" s="20"/>
      <c r="AJ210" s="20"/>
      <c r="AK210" s="21"/>
      <c r="AL210" s="210"/>
      <c r="AM210" s="20"/>
      <c r="AN210" s="20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10"/>
      <c r="BE210" s="182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408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10"/>
      <c r="O211" s="20"/>
      <c r="P211" s="20"/>
      <c r="Q211" s="20"/>
      <c r="R211" s="20"/>
      <c r="S211" s="20"/>
      <c r="T211" s="20"/>
      <c r="U211" s="20"/>
      <c r="V211" s="21"/>
      <c r="W211" s="21"/>
      <c r="X211" s="21"/>
      <c r="Y211" s="21"/>
      <c r="Z211" s="21"/>
      <c r="AA211" s="21"/>
      <c r="AB211" s="21"/>
      <c r="AC211" s="21"/>
      <c r="AD211" s="181"/>
      <c r="AE211" s="21"/>
      <c r="AF211" s="21"/>
      <c r="AG211" s="21"/>
      <c r="AH211" s="21"/>
      <c r="AI211" s="21"/>
      <c r="AJ211" s="21"/>
      <c r="AK211" s="21"/>
      <c r="AL211" s="18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10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8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10"/>
      <c r="O212" s="23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0"/>
      <c r="AE212" s="23"/>
      <c r="AF212" s="23"/>
      <c r="AG212" s="23"/>
      <c r="AH212" s="20"/>
      <c r="AI212" s="21"/>
      <c r="AJ212" s="21"/>
      <c r="AK212" s="21"/>
      <c r="AL212" s="210"/>
      <c r="AM212" s="20"/>
      <c r="AN212" s="20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10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408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0"/>
      <c r="BC213" s="20"/>
      <c r="BD213" s="210"/>
      <c r="BE213" s="23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59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10"/>
      <c r="BE214" s="182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59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10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241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0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8.7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0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0"/>
      <c r="AE217" s="23"/>
      <c r="AF217" s="23"/>
      <c r="AG217" s="23"/>
      <c r="AH217" s="23"/>
      <c r="AI217" s="21"/>
      <c r="AJ217" s="21"/>
      <c r="AK217" s="21"/>
      <c r="AL217" s="210"/>
      <c r="AM217" s="20"/>
      <c r="AN217" s="20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0"/>
      <c r="BE217" s="23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63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10"/>
      <c r="O218" s="23"/>
      <c r="P218" s="20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0"/>
      <c r="AE218" s="23"/>
      <c r="AF218" s="23"/>
      <c r="AG218" s="23"/>
      <c r="AH218" s="23"/>
      <c r="AI218" s="21"/>
      <c r="AJ218" s="21"/>
      <c r="AK218" s="21"/>
      <c r="AL218" s="210"/>
      <c r="AM218" s="20"/>
      <c r="AN218" s="20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0"/>
      <c r="BE218" s="20"/>
      <c r="BF218" s="20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409.6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0"/>
      <c r="AI219" s="23"/>
      <c r="AJ219" s="23"/>
      <c r="AK219" s="21"/>
      <c r="AL219" s="210"/>
      <c r="AM219" s="23"/>
      <c r="AN219" s="23"/>
      <c r="AO219" s="21"/>
      <c r="AP219" s="21"/>
      <c r="AQ219" s="21"/>
      <c r="AR219" s="21"/>
      <c r="AS219" s="21"/>
      <c r="AT219" s="210"/>
      <c r="AU219" s="23"/>
      <c r="AV219" s="21"/>
      <c r="AW219" s="21"/>
      <c r="AX219" s="21"/>
      <c r="AY219" s="21"/>
      <c r="AZ219" s="21"/>
      <c r="BA219" s="21"/>
      <c r="BB219" s="21"/>
      <c r="BC219" s="21"/>
      <c r="BD219" s="210"/>
      <c r="BE219" s="20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32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0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10"/>
      <c r="BE220" s="20"/>
      <c r="BF220" s="20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132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10"/>
      <c r="BE221" s="20"/>
      <c r="BF221" s="20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32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10"/>
      <c r="BE222" s="20"/>
      <c r="BF222" s="20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32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10"/>
      <c r="BE223" s="20"/>
      <c r="BF223" s="20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254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10"/>
      <c r="BE224" s="2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219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0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10"/>
      <c r="BE225" s="20"/>
      <c r="BF225" s="20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231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10"/>
      <c r="BE226" s="2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49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0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10"/>
      <c r="BE227" s="23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52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10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71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0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10"/>
      <c r="BE229" s="20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9.6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3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10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69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0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181"/>
      <c r="AM231" s="21"/>
      <c r="AN231" s="21"/>
      <c r="AO231" s="21"/>
      <c r="AP231" s="21"/>
      <c r="AQ231" s="21"/>
      <c r="AR231" s="21"/>
      <c r="AS231" s="21"/>
      <c r="AT231" s="181"/>
      <c r="AU231" s="21"/>
      <c r="AV231" s="181"/>
      <c r="AW231" s="21"/>
      <c r="AX231" s="21"/>
      <c r="AY231" s="21"/>
      <c r="AZ231" s="21"/>
      <c r="BA231" s="21"/>
      <c r="BB231" s="21"/>
      <c r="BC231" s="21"/>
      <c r="BD231" s="210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234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3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1"/>
      <c r="AM232" s="21"/>
      <c r="AN232" s="21"/>
      <c r="AO232" s="21"/>
      <c r="AP232" s="21"/>
      <c r="AQ232" s="21"/>
      <c r="AR232" s="21"/>
      <c r="AS232" s="21"/>
      <c r="AT232" s="181"/>
      <c r="AU232" s="21"/>
      <c r="AV232" s="181"/>
      <c r="AW232" s="21"/>
      <c r="AX232" s="21"/>
      <c r="AY232" s="21"/>
      <c r="AZ232" s="21"/>
      <c r="BA232" s="21"/>
      <c r="BB232" s="21"/>
      <c r="BC232" s="21"/>
      <c r="BD232" s="210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82.2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0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181"/>
      <c r="AU233" s="21"/>
      <c r="AV233" s="181"/>
      <c r="AW233" s="21"/>
      <c r="AX233" s="21"/>
      <c r="AY233" s="21"/>
      <c r="AZ233" s="21"/>
      <c r="BA233" s="21"/>
      <c r="BB233" s="21"/>
      <c r="BC233" s="21"/>
      <c r="BD233" s="210"/>
      <c r="BE233" s="210"/>
      <c r="BF233" s="20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57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181"/>
      <c r="AU234" s="21"/>
      <c r="AV234" s="181"/>
      <c r="AW234" s="21"/>
      <c r="AX234" s="21"/>
      <c r="AY234" s="21"/>
      <c r="AZ234" s="21"/>
      <c r="BA234" s="21"/>
      <c r="BB234" s="20"/>
      <c r="BC234" s="20"/>
      <c r="BD234" s="210"/>
      <c r="BE234" s="2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44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0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181"/>
      <c r="AM235" s="21"/>
      <c r="AN235" s="21"/>
      <c r="AO235" s="21"/>
      <c r="AP235" s="21"/>
      <c r="AQ235" s="21"/>
      <c r="AR235" s="21"/>
      <c r="AS235" s="21"/>
      <c r="AT235" s="181"/>
      <c r="AU235" s="21"/>
      <c r="AV235" s="181"/>
      <c r="AW235" s="21"/>
      <c r="AX235" s="21"/>
      <c r="AY235" s="21"/>
      <c r="AZ235" s="21"/>
      <c r="BA235" s="21"/>
      <c r="BB235" s="20"/>
      <c r="BC235" s="20"/>
      <c r="BD235" s="210"/>
      <c r="BE235" s="210"/>
      <c r="BF235" s="20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252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3"/>
      <c r="P236" s="23"/>
      <c r="Q236" s="23"/>
      <c r="R236" s="23"/>
      <c r="S236" s="23"/>
      <c r="T236" s="23"/>
      <c r="U236" s="23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181"/>
      <c r="AM236" s="21"/>
      <c r="AN236" s="21"/>
      <c r="AO236" s="21"/>
      <c r="AP236" s="21"/>
      <c r="AQ236" s="21"/>
      <c r="AR236" s="21"/>
      <c r="AS236" s="21"/>
      <c r="AT236" s="181"/>
      <c r="AU236" s="21"/>
      <c r="AV236" s="181"/>
      <c r="AW236" s="21"/>
      <c r="AX236" s="21"/>
      <c r="AY236" s="21"/>
      <c r="AZ236" s="21"/>
      <c r="BA236" s="21"/>
      <c r="BB236" s="21"/>
      <c r="BC236" s="21"/>
      <c r="BD236" s="210"/>
      <c r="BE236" s="2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62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0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181"/>
      <c r="AM237" s="21"/>
      <c r="AN237" s="21"/>
      <c r="AO237" s="21"/>
      <c r="AP237" s="21"/>
      <c r="AQ237" s="21"/>
      <c r="AR237" s="21"/>
      <c r="AS237" s="21"/>
      <c r="AT237" s="181"/>
      <c r="AU237" s="21"/>
      <c r="AV237" s="181"/>
      <c r="AW237" s="21"/>
      <c r="AX237" s="21"/>
      <c r="AY237" s="21"/>
      <c r="AZ237" s="21"/>
      <c r="BA237" s="21"/>
      <c r="BB237" s="21"/>
      <c r="BC237" s="21"/>
      <c r="BD237" s="210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54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3"/>
      <c r="P238" s="23"/>
      <c r="Q238" s="23"/>
      <c r="R238" s="23"/>
      <c r="S238" s="23"/>
      <c r="T238" s="23"/>
      <c r="U238" s="23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181"/>
      <c r="AM238" s="21"/>
      <c r="AN238" s="21"/>
      <c r="AO238" s="21"/>
      <c r="AP238" s="21"/>
      <c r="AQ238" s="21"/>
      <c r="AR238" s="21"/>
      <c r="AS238" s="21"/>
      <c r="AT238" s="181"/>
      <c r="AU238" s="21"/>
      <c r="AV238" s="181"/>
      <c r="AW238" s="21"/>
      <c r="AX238" s="21"/>
      <c r="AY238" s="21"/>
      <c r="AZ238" s="21"/>
      <c r="BA238" s="21"/>
      <c r="BB238" s="21"/>
      <c r="BC238" s="21"/>
      <c r="BD238" s="210"/>
      <c r="BE238" s="23"/>
      <c r="BF238" s="20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66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181"/>
      <c r="AM239" s="21"/>
      <c r="AN239" s="21"/>
      <c r="AO239" s="21"/>
      <c r="AP239" s="21"/>
      <c r="AQ239" s="21"/>
      <c r="AR239" s="21"/>
      <c r="AS239" s="21"/>
      <c r="AT239" s="181"/>
      <c r="AU239" s="21"/>
      <c r="AV239" s="181"/>
      <c r="AW239" s="21"/>
      <c r="AX239" s="21"/>
      <c r="AY239" s="21"/>
      <c r="AZ239" s="21"/>
      <c r="BA239" s="21"/>
      <c r="BB239" s="21"/>
      <c r="BC239" s="21"/>
      <c r="BD239" s="210"/>
      <c r="BE239" s="182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81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3"/>
      <c r="P240" s="20"/>
      <c r="Q240" s="23"/>
      <c r="R240" s="23"/>
      <c r="S240" s="20"/>
      <c r="T240" s="20"/>
      <c r="U240" s="23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181"/>
      <c r="AW240" s="21"/>
      <c r="AX240" s="21"/>
      <c r="AY240" s="21"/>
      <c r="AZ240" s="21"/>
      <c r="BA240" s="21"/>
      <c r="BB240" s="21"/>
      <c r="BC240" s="21"/>
      <c r="BD240" s="210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71" customFormat="1" ht="197.25" customHeight="1" x14ac:dyDescent="0.25">
      <c r="A241" s="17"/>
      <c r="B241" s="18"/>
      <c r="C241" s="18"/>
      <c r="D241" s="19"/>
      <c r="E241" s="19"/>
      <c r="F241" s="66"/>
      <c r="G241" s="18"/>
      <c r="H241" s="18"/>
      <c r="I241" s="18"/>
      <c r="J241" s="18"/>
      <c r="K241" s="18"/>
      <c r="L241" s="66"/>
      <c r="M241" s="66"/>
      <c r="N241" s="66"/>
      <c r="O241" s="19"/>
      <c r="P241" s="19"/>
      <c r="Q241" s="19"/>
      <c r="R241" s="19"/>
      <c r="S241" s="19"/>
      <c r="T241" s="19"/>
      <c r="U241" s="19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U241" s="27"/>
      <c r="AV241" s="27"/>
      <c r="AW241" s="27"/>
      <c r="AX241" s="27"/>
      <c r="AY241" s="27"/>
      <c r="AZ241" s="27"/>
      <c r="BA241" s="27"/>
      <c r="BB241" s="27"/>
      <c r="BC241" s="27"/>
      <c r="BD241" s="183"/>
      <c r="BE241" s="183"/>
      <c r="BF241" s="66"/>
      <c r="BG241" s="66"/>
      <c r="BH241" s="66"/>
      <c r="BI241" s="28"/>
      <c r="BJ241" s="66"/>
      <c r="BK241" s="66"/>
      <c r="BL241" s="28"/>
      <c r="BM241" s="27"/>
      <c r="BN241" s="27"/>
      <c r="BO241" s="17"/>
      <c r="BP241" s="27"/>
      <c r="BQ241" s="27"/>
      <c r="BR241" s="28"/>
      <c r="BS241" s="28"/>
      <c r="BT241" s="17"/>
      <c r="BU241" s="70"/>
    </row>
    <row r="242" spans="1:73" s="22" customFormat="1" ht="136.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3"/>
      <c r="R242" s="23"/>
      <c r="S242" s="23"/>
      <c r="T242" s="23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10"/>
      <c r="BE242" s="210"/>
      <c r="BF242" s="20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43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3"/>
      <c r="R243" s="23"/>
      <c r="S243" s="23"/>
      <c r="T243" s="23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10"/>
      <c r="BE243" s="20"/>
      <c r="BF243" s="20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43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0"/>
      <c r="P244" s="20"/>
      <c r="Q244" s="23"/>
      <c r="R244" s="23"/>
      <c r="S244" s="23"/>
      <c r="T244" s="23"/>
      <c r="U244" s="20"/>
      <c r="V244" s="21"/>
      <c r="W244" s="21"/>
      <c r="X244" s="21"/>
      <c r="Y244" s="21"/>
      <c r="Z244" s="21"/>
      <c r="AA244" s="21"/>
      <c r="AB244" s="21"/>
      <c r="AC244" s="21"/>
      <c r="AD244" s="18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1"/>
      <c r="BC244" s="21"/>
      <c r="BD244" s="210"/>
      <c r="BE244" s="210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79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10"/>
      <c r="O245" s="28"/>
      <c r="P245" s="18"/>
      <c r="Q245" s="28"/>
      <c r="R245" s="28"/>
      <c r="S245" s="28"/>
      <c r="T245" s="28"/>
      <c r="U245" s="28"/>
      <c r="V245" s="21"/>
      <c r="W245" s="21"/>
      <c r="X245" s="21"/>
      <c r="Y245" s="21"/>
      <c r="Z245" s="21"/>
      <c r="AA245" s="21"/>
      <c r="AB245" s="21"/>
      <c r="AC245" s="21"/>
      <c r="AD245" s="181"/>
      <c r="AE245" s="21"/>
      <c r="AF245" s="21"/>
      <c r="AG245" s="21"/>
      <c r="AH245" s="20"/>
      <c r="AI245" s="29"/>
      <c r="AJ245" s="29"/>
      <c r="AK245" s="21"/>
      <c r="AL245" s="210"/>
      <c r="AM245" s="29"/>
      <c r="AN245" s="29"/>
      <c r="AO245" s="21"/>
      <c r="AP245" s="21"/>
      <c r="AQ245" s="21"/>
      <c r="AR245" s="21"/>
      <c r="AS245" s="21"/>
      <c r="AT245" s="210"/>
      <c r="AU245" s="29"/>
      <c r="AV245" s="210"/>
      <c r="AW245" s="29"/>
      <c r="AX245" s="21"/>
      <c r="AY245" s="21"/>
      <c r="AZ245" s="21"/>
      <c r="BA245" s="21"/>
      <c r="BB245" s="20"/>
      <c r="BC245" s="23"/>
      <c r="BD245" s="210"/>
      <c r="BE245" s="29"/>
      <c r="BF245" s="29"/>
      <c r="BG245" s="21"/>
      <c r="BH245" s="21"/>
      <c r="BI245" s="21"/>
      <c r="BJ245" s="21"/>
      <c r="BK245" s="21"/>
      <c r="BL245" s="21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64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9"/>
      <c r="P246" s="29"/>
      <c r="Q246" s="29"/>
      <c r="R246" s="29"/>
      <c r="S246" s="29"/>
      <c r="T246" s="29"/>
      <c r="U246" s="29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10"/>
      <c r="BE246" s="210"/>
      <c r="BF246" s="20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49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10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46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9"/>
      <c r="P248" s="29"/>
      <c r="Q248" s="29"/>
      <c r="R248" s="29"/>
      <c r="S248" s="29"/>
      <c r="T248" s="29"/>
      <c r="U248" s="29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181"/>
      <c r="AU248" s="21"/>
      <c r="AV248" s="181"/>
      <c r="AW248" s="21"/>
      <c r="AX248" s="21"/>
      <c r="AY248" s="21"/>
      <c r="AZ248" s="21"/>
      <c r="BA248" s="21"/>
      <c r="BB248" s="20"/>
      <c r="BC248" s="29"/>
      <c r="BD248" s="29"/>
      <c r="BE248" s="29"/>
      <c r="BF248" s="29"/>
      <c r="BG248" s="21"/>
      <c r="BH248" s="21"/>
      <c r="BI248" s="21"/>
      <c r="BJ248" s="21"/>
      <c r="BK248" s="21"/>
      <c r="BL248" s="21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9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0"/>
      <c r="AE249" s="23"/>
      <c r="AF249" s="23"/>
      <c r="AG249" s="23"/>
      <c r="AH249" s="23"/>
      <c r="AI249" s="29"/>
      <c r="AJ249" s="29"/>
      <c r="AK249" s="21"/>
      <c r="AL249" s="210"/>
      <c r="AM249" s="23"/>
      <c r="AN249" s="23"/>
      <c r="AO249" s="21"/>
      <c r="AP249" s="21"/>
      <c r="AQ249" s="21"/>
      <c r="AR249" s="21"/>
      <c r="AS249" s="21"/>
      <c r="AT249" s="210"/>
      <c r="AU249" s="23"/>
      <c r="AV249" s="210"/>
      <c r="AW249" s="23"/>
      <c r="AX249" s="21"/>
      <c r="AY249" s="21"/>
      <c r="AZ249" s="21"/>
      <c r="BA249" s="21"/>
      <c r="BB249" s="20"/>
      <c r="BC249" s="23"/>
      <c r="BD249" s="210"/>
      <c r="BE249" s="23"/>
      <c r="BF249" s="23"/>
      <c r="BG249" s="21"/>
      <c r="BH249" s="21"/>
      <c r="BI249" s="21"/>
      <c r="BJ249" s="21"/>
      <c r="BK249" s="21"/>
      <c r="BL249" s="21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23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0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181"/>
      <c r="AE250" s="21"/>
      <c r="AF250" s="21"/>
      <c r="AG250" s="21"/>
      <c r="AH250" s="20"/>
      <c r="AI250" s="29"/>
      <c r="AJ250" s="29"/>
      <c r="AK250" s="21"/>
      <c r="AL250" s="210"/>
      <c r="AM250" s="29"/>
      <c r="AN250" s="29"/>
      <c r="AO250" s="21"/>
      <c r="AP250" s="21"/>
      <c r="AQ250" s="21"/>
      <c r="AR250" s="21"/>
      <c r="AS250" s="21"/>
      <c r="AT250" s="210"/>
      <c r="AU250" s="29"/>
      <c r="AV250" s="210"/>
      <c r="AW250" s="29"/>
      <c r="AX250" s="21"/>
      <c r="AY250" s="21"/>
      <c r="AZ250" s="21"/>
      <c r="BA250" s="21"/>
      <c r="BB250" s="20"/>
      <c r="BC250" s="23"/>
      <c r="BD250" s="210"/>
      <c r="BE250" s="23"/>
      <c r="BF250" s="23"/>
      <c r="BG250" s="21"/>
      <c r="BH250" s="21"/>
      <c r="BI250" s="21"/>
      <c r="BJ250" s="21"/>
      <c r="BK250" s="21"/>
      <c r="BL250" s="21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223.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1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181"/>
      <c r="AE251" s="21"/>
      <c r="AF251" s="21"/>
      <c r="AG251" s="21"/>
      <c r="AH251" s="20"/>
      <c r="AI251" s="29"/>
      <c r="AJ251" s="29"/>
      <c r="AK251" s="21"/>
      <c r="AL251" s="210"/>
      <c r="AM251" s="29"/>
      <c r="AN251" s="29"/>
      <c r="AO251" s="21"/>
      <c r="AP251" s="21"/>
      <c r="AQ251" s="21"/>
      <c r="AR251" s="21"/>
      <c r="AS251" s="21"/>
      <c r="AT251" s="210"/>
      <c r="AU251" s="29"/>
      <c r="AV251" s="210"/>
      <c r="AW251" s="29"/>
      <c r="AX251" s="21"/>
      <c r="AY251" s="21"/>
      <c r="AZ251" s="21"/>
      <c r="BA251" s="21"/>
      <c r="BB251" s="20"/>
      <c r="BC251" s="23"/>
      <c r="BD251" s="210"/>
      <c r="BE251" s="29"/>
      <c r="BF251" s="29"/>
      <c r="BG251" s="21"/>
      <c r="BH251" s="21"/>
      <c r="BI251" s="21"/>
      <c r="BJ251" s="21"/>
      <c r="BK251" s="21"/>
      <c r="BL251" s="21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8.7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181"/>
      <c r="AE252" s="21"/>
      <c r="AF252" s="21"/>
      <c r="AG252" s="21"/>
      <c r="AH252" s="20"/>
      <c r="AI252" s="29"/>
      <c r="AJ252" s="29"/>
      <c r="AK252" s="21"/>
      <c r="AL252" s="210"/>
      <c r="AM252" s="29"/>
      <c r="AN252" s="29"/>
      <c r="AO252" s="21"/>
      <c r="AP252" s="21"/>
      <c r="AQ252" s="21"/>
      <c r="AR252" s="21"/>
      <c r="AS252" s="21"/>
      <c r="AT252" s="210"/>
      <c r="AU252" s="29"/>
      <c r="AV252" s="210"/>
      <c r="AW252" s="29"/>
      <c r="AX252" s="21"/>
      <c r="AY252" s="21"/>
      <c r="AZ252" s="21"/>
      <c r="BA252" s="21"/>
      <c r="BB252" s="20"/>
      <c r="BC252" s="23"/>
      <c r="BD252" s="210"/>
      <c r="BE252" s="23"/>
      <c r="BF252" s="23"/>
      <c r="BG252" s="21"/>
      <c r="BH252" s="21"/>
      <c r="BI252" s="21"/>
      <c r="BJ252" s="21"/>
      <c r="BK252" s="21"/>
      <c r="BL252" s="21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86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181"/>
      <c r="AE253" s="21"/>
      <c r="AF253" s="21"/>
      <c r="AG253" s="21"/>
      <c r="AH253" s="20"/>
      <c r="AI253" s="29"/>
      <c r="AJ253" s="29"/>
      <c r="AK253" s="21"/>
      <c r="AL253" s="210"/>
      <c r="AM253" s="29"/>
      <c r="AN253" s="29"/>
      <c r="AO253" s="21"/>
      <c r="AP253" s="21"/>
      <c r="AQ253" s="21"/>
      <c r="AR253" s="21"/>
      <c r="AS253" s="21"/>
      <c r="AT253" s="210"/>
      <c r="AU253" s="29"/>
      <c r="AV253" s="210"/>
      <c r="AW253" s="29"/>
      <c r="AX253" s="21"/>
      <c r="AY253" s="21"/>
      <c r="AZ253" s="21"/>
      <c r="BA253" s="21"/>
      <c r="BB253" s="20"/>
      <c r="BC253" s="23"/>
      <c r="BD253" s="210"/>
      <c r="BE253" s="29"/>
      <c r="BF253" s="29"/>
      <c r="BG253" s="21"/>
      <c r="BH253" s="21"/>
      <c r="BI253" s="21"/>
      <c r="BJ253" s="21"/>
      <c r="BK253" s="21"/>
      <c r="BL253" s="21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409.6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10"/>
      <c r="O254" s="28"/>
      <c r="P254" s="18"/>
      <c r="Q254" s="28"/>
      <c r="R254" s="28"/>
      <c r="S254" s="28"/>
      <c r="T254" s="28"/>
      <c r="U254" s="28"/>
      <c r="V254" s="21"/>
      <c r="W254" s="21"/>
      <c r="X254" s="21"/>
      <c r="Y254" s="21"/>
      <c r="Z254" s="21"/>
      <c r="AA254" s="21"/>
      <c r="AB254" s="21"/>
      <c r="AC254" s="21"/>
      <c r="AD254" s="181"/>
      <c r="AE254" s="21"/>
      <c r="AF254" s="21"/>
      <c r="AG254" s="21"/>
      <c r="AH254" s="20"/>
      <c r="AI254" s="29"/>
      <c r="AJ254" s="29"/>
      <c r="AK254" s="21"/>
      <c r="AL254" s="210"/>
      <c r="AM254" s="29"/>
      <c r="AN254" s="29"/>
      <c r="AO254" s="21"/>
      <c r="AP254" s="21"/>
      <c r="AQ254" s="21"/>
      <c r="AR254" s="21"/>
      <c r="AS254" s="21"/>
      <c r="AT254" s="210"/>
      <c r="AU254" s="29"/>
      <c r="AV254" s="210"/>
      <c r="AW254" s="29"/>
      <c r="AX254" s="21"/>
      <c r="AY254" s="21"/>
      <c r="AZ254" s="21"/>
      <c r="BA254" s="21"/>
      <c r="BB254" s="20"/>
      <c r="BC254" s="23"/>
      <c r="BD254" s="210"/>
      <c r="BE254" s="29"/>
      <c r="BF254" s="29"/>
      <c r="BG254" s="21"/>
      <c r="BH254" s="21"/>
      <c r="BI254" s="21"/>
      <c r="BJ254" s="21"/>
      <c r="BK254" s="21"/>
      <c r="BL254" s="21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216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10"/>
      <c r="O255" s="28"/>
      <c r="P255" s="18"/>
      <c r="Q255" s="28"/>
      <c r="R255" s="28"/>
      <c r="S255" s="28"/>
      <c r="T255" s="28"/>
      <c r="U255" s="28"/>
      <c r="V255" s="21"/>
      <c r="W255" s="21"/>
      <c r="X255" s="21"/>
      <c r="Y255" s="21"/>
      <c r="Z255" s="21"/>
      <c r="AA255" s="21"/>
      <c r="AB255" s="21"/>
      <c r="AC255" s="21"/>
      <c r="AD255" s="181"/>
      <c r="AE255" s="21"/>
      <c r="AF255" s="21"/>
      <c r="AG255" s="21"/>
      <c r="AH255" s="20"/>
      <c r="AI255" s="29"/>
      <c r="AJ255" s="29"/>
      <c r="AK255" s="21"/>
      <c r="AL255" s="210"/>
      <c r="AM255" s="29"/>
      <c r="AN255" s="29"/>
      <c r="AO255" s="21"/>
      <c r="AP255" s="21"/>
      <c r="AQ255" s="21"/>
      <c r="AR255" s="21"/>
      <c r="AS255" s="21"/>
      <c r="AT255" s="210"/>
      <c r="AU255" s="29"/>
      <c r="AV255" s="210"/>
      <c r="AW255" s="29"/>
      <c r="AX255" s="21"/>
      <c r="AY255" s="21"/>
      <c r="AZ255" s="21"/>
      <c r="BA255" s="21"/>
      <c r="BB255" s="20"/>
      <c r="BC255" s="23"/>
      <c r="BD255" s="210"/>
      <c r="BE255" s="29"/>
      <c r="BF255" s="29"/>
      <c r="BG255" s="21"/>
      <c r="BH255" s="21"/>
      <c r="BI255" s="21"/>
      <c r="BJ255" s="21"/>
      <c r="BK255" s="21"/>
      <c r="BL255" s="21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54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0"/>
      <c r="AE256" s="29"/>
      <c r="AF256" s="29"/>
      <c r="AG256" s="29"/>
      <c r="AH256" s="29"/>
      <c r="AI256" s="21"/>
      <c r="AJ256" s="21"/>
      <c r="AK256" s="21"/>
      <c r="AL256" s="210"/>
      <c r="AM256" s="29"/>
      <c r="AN256" s="29"/>
      <c r="AO256" s="21"/>
      <c r="AP256" s="21"/>
      <c r="AQ256" s="21"/>
      <c r="AR256" s="21"/>
      <c r="AS256" s="21"/>
      <c r="AT256" s="210"/>
      <c r="AU256" s="29"/>
      <c r="AV256" s="210"/>
      <c r="AW256" s="29"/>
      <c r="AX256" s="21"/>
      <c r="AY256" s="21"/>
      <c r="AZ256" s="21"/>
      <c r="BA256" s="21"/>
      <c r="BB256" s="20"/>
      <c r="BC256" s="23"/>
      <c r="BD256" s="210"/>
      <c r="BE256" s="23"/>
      <c r="BF256" s="23"/>
      <c r="BG256" s="21"/>
      <c r="BH256" s="21"/>
      <c r="BI256" s="21"/>
      <c r="BJ256" s="21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47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10"/>
      <c r="O257" s="23"/>
      <c r="P257" s="23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0"/>
      <c r="AE257" s="29"/>
      <c r="AF257" s="29"/>
      <c r="AG257" s="29"/>
      <c r="AH257" s="29"/>
      <c r="AI257" s="21"/>
      <c r="AJ257" s="21"/>
      <c r="AK257" s="21"/>
      <c r="AL257" s="210"/>
      <c r="AM257" s="29"/>
      <c r="AN257" s="29"/>
      <c r="AO257" s="21"/>
      <c r="AP257" s="21"/>
      <c r="AQ257" s="21"/>
      <c r="AR257" s="21"/>
      <c r="AS257" s="21"/>
      <c r="AT257" s="210"/>
      <c r="AU257" s="29"/>
      <c r="AV257" s="210"/>
      <c r="AW257" s="29"/>
      <c r="AX257" s="21"/>
      <c r="AY257" s="21"/>
      <c r="AZ257" s="21"/>
      <c r="BA257" s="21"/>
      <c r="BB257" s="20"/>
      <c r="BC257" s="23"/>
      <c r="BD257" s="210"/>
      <c r="BE257" s="29"/>
      <c r="BF257" s="29"/>
      <c r="BG257" s="21"/>
      <c r="BH257" s="21"/>
      <c r="BI257" s="21"/>
      <c r="BJ257" s="21"/>
      <c r="BK257" s="21"/>
      <c r="BL257" s="21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44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0"/>
      <c r="AE258" s="63"/>
      <c r="AF258" s="63"/>
      <c r="AG258" s="63"/>
      <c r="AH258" s="63"/>
      <c r="AI258" s="21"/>
      <c r="AJ258" s="21"/>
      <c r="AK258" s="21"/>
      <c r="AL258" s="210"/>
      <c r="AM258" s="63"/>
      <c r="AN258" s="63"/>
      <c r="AO258" s="21"/>
      <c r="AP258" s="21"/>
      <c r="AQ258" s="21"/>
      <c r="AR258" s="21"/>
      <c r="AS258" s="21"/>
      <c r="AT258" s="210"/>
      <c r="AU258" s="29"/>
      <c r="AV258" s="210"/>
      <c r="AW258" s="23"/>
      <c r="AX258" s="21"/>
      <c r="AY258" s="21"/>
      <c r="AZ258" s="21"/>
      <c r="BA258" s="21"/>
      <c r="BB258" s="20"/>
      <c r="BC258" s="23"/>
      <c r="BD258" s="210"/>
      <c r="BE258" s="23"/>
      <c r="BF258" s="23"/>
      <c r="BG258" s="21"/>
      <c r="BH258" s="20"/>
      <c r="BI258" s="23"/>
      <c r="BJ258" s="20"/>
      <c r="BK258" s="21"/>
      <c r="BL258" s="21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244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0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0"/>
      <c r="AE259" s="63"/>
      <c r="AF259" s="63"/>
      <c r="AG259" s="63"/>
      <c r="AH259" s="63"/>
      <c r="AI259" s="21"/>
      <c r="AJ259" s="21"/>
      <c r="AK259" s="21"/>
      <c r="AL259" s="210"/>
      <c r="AM259" s="63"/>
      <c r="AN259" s="63"/>
      <c r="AO259" s="21"/>
      <c r="AP259" s="21"/>
      <c r="AQ259" s="21"/>
      <c r="AR259" s="21"/>
      <c r="AS259" s="21"/>
      <c r="AT259" s="210"/>
      <c r="AU259" s="29"/>
      <c r="AV259" s="210"/>
      <c r="AW259" s="23"/>
      <c r="AX259" s="21"/>
      <c r="AY259" s="21"/>
      <c r="AZ259" s="21"/>
      <c r="BA259" s="21"/>
      <c r="BB259" s="20"/>
      <c r="BC259" s="23"/>
      <c r="BD259" s="210"/>
      <c r="BE259" s="23"/>
      <c r="BF259" s="23"/>
      <c r="BG259" s="21"/>
      <c r="BH259" s="21"/>
      <c r="BI259" s="21"/>
      <c r="BJ259" s="21"/>
      <c r="BK259" s="21"/>
      <c r="BL259" s="21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44.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1"/>
      <c r="W260" s="21"/>
      <c r="X260" s="21"/>
      <c r="Y260" s="21"/>
      <c r="Z260" s="21"/>
      <c r="AA260" s="21"/>
      <c r="AB260" s="21"/>
      <c r="AC260" s="21"/>
      <c r="AD260" s="210"/>
      <c r="AE260" s="63"/>
      <c r="AF260" s="63"/>
      <c r="AG260" s="63"/>
      <c r="AH260" s="63"/>
      <c r="AI260" s="21"/>
      <c r="AJ260" s="21"/>
      <c r="AK260" s="21"/>
      <c r="AL260" s="210"/>
      <c r="AM260" s="63"/>
      <c r="AN260" s="63"/>
      <c r="AO260" s="21"/>
      <c r="AP260" s="21"/>
      <c r="AQ260" s="21"/>
      <c r="AR260" s="21"/>
      <c r="AS260" s="21"/>
      <c r="AT260" s="210"/>
      <c r="AU260" s="29"/>
      <c r="AV260" s="210"/>
      <c r="AW260" s="23"/>
      <c r="AX260" s="21"/>
      <c r="AY260" s="21"/>
      <c r="AZ260" s="21"/>
      <c r="BA260" s="21"/>
      <c r="BB260" s="20"/>
      <c r="BC260" s="23"/>
      <c r="BD260" s="210"/>
      <c r="BE260" s="23"/>
      <c r="BF260" s="23"/>
      <c r="BG260" s="21"/>
      <c r="BH260" s="20"/>
      <c r="BI260" s="23"/>
      <c r="BJ260" s="23"/>
      <c r="BK260" s="21"/>
      <c r="BL260" s="21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244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0"/>
      <c r="AE261" s="63"/>
      <c r="AF261" s="63"/>
      <c r="AG261" s="63"/>
      <c r="AH261" s="63"/>
      <c r="AI261" s="21"/>
      <c r="AJ261" s="21"/>
      <c r="AK261" s="21"/>
      <c r="AL261" s="210"/>
      <c r="AM261" s="63"/>
      <c r="AN261" s="63"/>
      <c r="AO261" s="21"/>
      <c r="AP261" s="21"/>
      <c r="AQ261" s="21"/>
      <c r="AR261" s="21"/>
      <c r="AS261" s="21"/>
      <c r="AT261" s="210"/>
      <c r="AU261" s="29"/>
      <c r="AV261" s="210"/>
      <c r="AW261" s="23"/>
      <c r="AX261" s="21"/>
      <c r="AY261" s="21"/>
      <c r="AZ261" s="21"/>
      <c r="BA261" s="21"/>
      <c r="BB261" s="20"/>
      <c r="BC261" s="23"/>
      <c r="BD261" s="210"/>
      <c r="BE261" s="23"/>
      <c r="BF261" s="23"/>
      <c r="BG261" s="21"/>
      <c r="BH261" s="21"/>
      <c r="BI261" s="21"/>
      <c r="BJ261" s="21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408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0"/>
      <c r="R262" s="20"/>
      <c r="S262" s="20"/>
      <c r="T262" s="20"/>
      <c r="U262" s="23"/>
      <c r="V262" s="21"/>
      <c r="W262" s="21"/>
      <c r="X262" s="21"/>
      <c r="Y262" s="21"/>
      <c r="Z262" s="21"/>
      <c r="AA262" s="21"/>
      <c r="AB262" s="21"/>
      <c r="AC262" s="21"/>
      <c r="AD262" s="210"/>
      <c r="AE262" s="63"/>
      <c r="AF262" s="63"/>
      <c r="AG262" s="63"/>
      <c r="AH262" s="63"/>
      <c r="AI262" s="21"/>
      <c r="AJ262" s="21"/>
      <c r="AK262" s="21"/>
      <c r="AL262" s="210"/>
      <c r="AM262" s="63"/>
      <c r="AN262" s="63"/>
      <c r="AO262" s="21"/>
      <c r="AP262" s="21"/>
      <c r="AQ262" s="21"/>
      <c r="AR262" s="21"/>
      <c r="AS262" s="21"/>
      <c r="AT262" s="210"/>
      <c r="AU262" s="29"/>
      <c r="AV262" s="210"/>
      <c r="AW262" s="23"/>
      <c r="AX262" s="21"/>
      <c r="AY262" s="21"/>
      <c r="AZ262" s="21"/>
      <c r="BA262" s="21"/>
      <c r="BB262" s="20"/>
      <c r="BC262" s="23"/>
      <c r="BD262" s="210"/>
      <c r="BE262" s="23"/>
      <c r="BF262" s="20"/>
      <c r="BG262" s="21"/>
      <c r="BH262" s="21"/>
      <c r="BI262" s="21"/>
      <c r="BJ262" s="21"/>
      <c r="BK262" s="21"/>
      <c r="BL262" s="21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46.7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3"/>
      <c r="P263" s="20"/>
      <c r="Q263" s="23"/>
      <c r="R263" s="23"/>
      <c r="S263" s="23"/>
      <c r="T263" s="23"/>
      <c r="U263" s="23"/>
      <c r="V263" s="21"/>
      <c r="W263" s="21"/>
      <c r="X263" s="21"/>
      <c r="Y263" s="21"/>
      <c r="Z263" s="21"/>
      <c r="AA263" s="21"/>
      <c r="AB263" s="21"/>
      <c r="AC263" s="21"/>
      <c r="AD263" s="210"/>
      <c r="AE263" s="63"/>
      <c r="AF263" s="63"/>
      <c r="AG263" s="63"/>
      <c r="AH263" s="63"/>
      <c r="AI263" s="21"/>
      <c r="AJ263" s="21"/>
      <c r="AK263" s="21"/>
      <c r="AL263" s="210"/>
      <c r="AM263" s="63"/>
      <c r="AN263" s="63"/>
      <c r="AO263" s="21"/>
      <c r="AP263" s="21"/>
      <c r="AQ263" s="21"/>
      <c r="AR263" s="21"/>
      <c r="AS263" s="21"/>
      <c r="AT263" s="210"/>
      <c r="AU263" s="29"/>
      <c r="AV263" s="210"/>
      <c r="AW263" s="23"/>
      <c r="AX263" s="21"/>
      <c r="AY263" s="21"/>
      <c r="AZ263" s="21"/>
      <c r="BA263" s="21"/>
      <c r="BB263" s="20"/>
      <c r="BC263" s="23"/>
      <c r="BD263" s="210"/>
      <c r="BE263" s="23"/>
      <c r="BF263" s="20"/>
      <c r="BG263" s="21"/>
      <c r="BH263" s="20"/>
      <c r="BI263" s="23"/>
      <c r="BJ263" s="23"/>
      <c r="BK263" s="21"/>
      <c r="BL263" s="21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258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3"/>
      <c r="P264" s="20"/>
      <c r="Q264" s="23"/>
      <c r="R264" s="23"/>
      <c r="S264" s="23"/>
      <c r="T264" s="23"/>
      <c r="U264" s="23"/>
      <c r="V264" s="21"/>
      <c r="W264" s="21"/>
      <c r="X264" s="21"/>
      <c r="Y264" s="21"/>
      <c r="Z264" s="21"/>
      <c r="AA264" s="21"/>
      <c r="AB264" s="21"/>
      <c r="AC264" s="21"/>
      <c r="AD264" s="210"/>
      <c r="AE264" s="63"/>
      <c r="AF264" s="63"/>
      <c r="AG264" s="63"/>
      <c r="AH264" s="20"/>
      <c r="AI264" s="21"/>
      <c r="AJ264" s="21"/>
      <c r="AK264" s="21"/>
      <c r="AL264" s="210"/>
      <c r="AM264" s="63"/>
      <c r="AN264" s="20"/>
      <c r="AO264" s="21"/>
      <c r="AP264" s="21"/>
      <c r="AQ264" s="21"/>
      <c r="AR264" s="21"/>
      <c r="AS264" s="21"/>
      <c r="AT264" s="210"/>
      <c r="AU264" s="23"/>
      <c r="AV264" s="210"/>
      <c r="AW264" s="23"/>
      <c r="AX264" s="21"/>
      <c r="AY264" s="21"/>
      <c r="AZ264" s="21"/>
      <c r="BA264" s="21"/>
      <c r="BB264" s="20"/>
      <c r="BC264" s="23"/>
      <c r="BD264" s="210"/>
      <c r="BE264" s="23"/>
      <c r="BF264" s="20"/>
      <c r="BG264" s="21"/>
      <c r="BH264" s="21"/>
      <c r="BI264" s="21"/>
      <c r="BJ264" s="21"/>
      <c r="BK264" s="21"/>
      <c r="BL264" s="21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01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10"/>
      <c r="O265" s="29"/>
      <c r="P265" s="29"/>
      <c r="Q265" s="29"/>
      <c r="R265" s="29"/>
      <c r="S265" s="29"/>
      <c r="T265" s="29"/>
      <c r="U265" s="29"/>
      <c r="V265" s="21"/>
      <c r="W265" s="21"/>
      <c r="X265" s="21"/>
      <c r="Y265" s="21"/>
      <c r="Z265" s="21"/>
      <c r="AA265" s="21"/>
      <c r="AB265" s="21"/>
      <c r="AC265" s="21"/>
      <c r="AD265" s="210"/>
      <c r="AE265" s="63"/>
      <c r="AF265" s="63"/>
      <c r="AG265" s="63"/>
      <c r="AH265" s="20"/>
      <c r="AI265" s="21"/>
      <c r="AJ265" s="21"/>
      <c r="AK265" s="21"/>
      <c r="AL265" s="210"/>
      <c r="AM265" s="63"/>
      <c r="AN265" s="20"/>
      <c r="AO265" s="21"/>
      <c r="AP265" s="21"/>
      <c r="AQ265" s="21"/>
      <c r="AR265" s="21"/>
      <c r="AS265" s="21"/>
      <c r="AT265" s="210"/>
      <c r="AU265" s="23"/>
      <c r="AV265" s="210"/>
      <c r="AW265" s="23"/>
      <c r="AX265" s="21"/>
      <c r="AY265" s="21"/>
      <c r="AZ265" s="21"/>
      <c r="BA265" s="21"/>
      <c r="BB265" s="20"/>
      <c r="BC265" s="23"/>
      <c r="BD265" s="210"/>
      <c r="BE265" s="23"/>
      <c r="BF265" s="20"/>
      <c r="BG265" s="21"/>
      <c r="BH265" s="21"/>
      <c r="BI265" s="21"/>
      <c r="BJ265" s="21"/>
      <c r="BK265" s="21"/>
      <c r="BL265" s="21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1.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3"/>
      <c r="P266" s="20"/>
      <c r="Q266" s="23"/>
      <c r="R266" s="23"/>
      <c r="S266" s="23"/>
      <c r="T266" s="23"/>
      <c r="U266" s="23"/>
      <c r="V266" s="21"/>
      <c r="W266" s="21"/>
      <c r="X266" s="21"/>
      <c r="Y266" s="21"/>
      <c r="Z266" s="21"/>
      <c r="AA266" s="21"/>
      <c r="AB266" s="21"/>
      <c r="AC266" s="21"/>
      <c r="AD266" s="210"/>
      <c r="AE266" s="63"/>
      <c r="AF266" s="63"/>
      <c r="AG266" s="63"/>
      <c r="AH266" s="20"/>
      <c r="AI266" s="21"/>
      <c r="AJ266" s="21"/>
      <c r="AK266" s="21"/>
      <c r="AL266" s="210"/>
      <c r="AM266" s="63"/>
      <c r="AN266" s="20"/>
      <c r="AO266" s="21"/>
      <c r="AP266" s="21"/>
      <c r="AQ266" s="21"/>
      <c r="AR266" s="21"/>
      <c r="AS266" s="21"/>
      <c r="AT266" s="210"/>
      <c r="AU266" s="23"/>
      <c r="AV266" s="210"/>
      <c r="AW266" s="23"/>
      <c r="AX266" s="21"/>
      <c r="AY266" s="21"/>
      <c r="AZ266" s="21"/>
      <c r="BA266" s="21"/>
      <c r="BB266" s="20"/>
      <c r="BC266" s="23"/>
      <c r="BD266" s="210"/>
      <c r="BE266" s="23"/>
      <c r="BF266" s="23"/>
      <c r="BG266" s="21"/>
      <c r="BH266" s="21"/>
      <c r="BI266" s="21"/>
      <c r="BJ266" s="21"/>
      <c r="BK266" s="21"/>
      <c r="BL266" s="21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1.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10"/>
      <c r="O267" s="28"/>
      <c r="P267" s="18"/>
      <c r="Q267" s="28"/>
      <c r="R267" s="28"/>
      <c r="S267" s="28"/>
      <c r="T267" s="28"/>
      <c r="U267" s="28"/>
      <c r="V267" s="21"/>
      <c r="W267" s="21"/>
      <c r="X267" s="21"/>
      <c r="Y267" s="21"/>
      <c r="Z267" s="21"/>
      <c r="AA267" s="21"/>
      <c r="AB267" s="21"/>
      <c r="AC267" s="21"/>
      <c r="AD267" s="210"/>
      <c r="AE267" s="63"/>
      <c r="AF267" s="63"/>
      <c r="AG267" s="63"/>
      <c r="AH267" s="20"/>
      <c r="AI267" s="21"/>
      <c r="AJ267" s="21"/>
      <c r="AK267" s="21"/>
      <c r="AL267" s="210"/>
      <c r="AM267" s="63"/>
      <c r="AN267" s="20"/>
      <c r="AO267" s="21"/>
      <c r="AP267" s="21"/>
      <c r="AQ267" s="21"/>
      <c r="AR267" s="21"/>
      <c r="AS267" s="21"/>
      <c r="AT267" s="210"/>
      <c r="AU267" s="23"/>
      <c r="AV267" s="210"/>
      <c r="AW267" s="23"/>
      <c r="AX267" s="21"/>
      <c r="AY267" s="21"/>
      <c r="AZ267" s="21"/>
      <c r="BA267" s="21"/>
      <c r="BB267" s="20"/>
      <c r="BC267" s="23"/>
      <c r="BD267" s="210"/>
      <c r="BE267" s="23"/>
      <c r="BF267" s="20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47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10"/>
      <c r="O268" s="23"/>
      <c r="P268" s="23"/>
      <c r="Q268" s="23"/>
      <c r="R268" s="23"/>
      <c r="S268" s="23"/>
      <c r="T268" s="23"/>
      <c r="U268" s="28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181"/>
      <c r="AM268" s="21"/>
      <c r="AN268" s="21"/>
      <c r="AO268" s="21"/>
      <c r="AP268" s="21"/>
      <c r="AQ268" s="21"/>
      <c r="AR268" s="21"/>
      <c r="AS268" s="21"/>
      <c r="AT268" s="181"/>
      <c r="AU268" s="21"/>
      <c r="AV268" s="181"/>
      <c r="AW268" s="21"/>
      <c r="AX268" s="21"/>
      <c r="AY268" s="21"/>
      <c r="AZ268" s="21"/>
      <c r="BA268" s="21"/>
      <c r="BB268" s="20"/>
      <c r="BC268" s="23"/>
      <c r="BD268" s="210"/>
      <c r="BE268" s="23"/>
      <c r="BF268" s="20"/>
      <c r="BG268" s="21"/>
      <c r="BH268" s="21"/>
      <c r="BI268" s="21"/>
      <c r="BJ268" s="21"/>
      <c r="BK268" s="21"/>
      <c r="BL268" s="21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71.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10"/>
      <c r="O269" s="28"/>
      <c r="P269" s="18"/>
      <c r="Q269" s="28"/>
      <c r="R269" s="28"/>
      <c r="S269" s="28"/>
      <c r="T269" s="28"/>
      <c r="U269" s="28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181"/>
      <c r="AU269" s="21"/>
      <c r="AV269" s="181"/>
      <c r="AW269" s="21"/>
      <c r="AX269" s="21"/>
      <c r="AY269" s="21"/>
      <c r="AZ269" s="21"/>
      <c r="BA269" s="21"/>
      <c r="BB269" s="20"/>
      <c r="BC269" s="23"/>
      <c r="BD269" s="210"/>
      <c r="BE269" s="23"/>
      <c r="BF269" s="20"/>
      <c r="BG269" s="21"/>
      <c r="BH269" s="21"/>
      <c r="BI269" s="21"/>
      <c r="BJ269" s="21"/>
      <c r="BK269" s="21"/>
      <c r="BL269" s="21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61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10"/>
      <c r="O270" s="28"/>
      <c r="P270" s="18"/>
      <c r="Q270" s="28"/>
      <c r="R270" s="28"/>
      <c r="S270" s="28"/>
      <c r="T270" s="28"/>
      <c r="U270" s="28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181"/>
      <c r="AW270" s="21"/>
      <c r="AX270" s="21"/>
      <c r="AY270" s="21"/>
      <c r="AZ270" s="21"/>
      <c r="BA270" s="21"/>
      <c r="BB270" s="20"/>
      <c r="BC270" s="23"/>
      <c r="BD270" s="210"/>
      <c r="BE270" s="23"/>
      <c r="BF270" s="20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04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181"/>
      <c r="AM271" s="21"/>
      <c r="AN271" s="21"/>
      <c r="AO271" s="21"/>
      <c r="AP271" s="21"/>
      <c r="AQ271" s="21"/>
      <c r="AR271" s="21"/>
      <c r="AS271" s="21"/>
      <c r="AT271" s="181"/>
      <c r="AU271" s="21"/>
      <c r="AV271" s="181"/>
      <c r="AW271" s="21"/>
      <c r="AX271" s="21"/>
      <c r="AY271" s="21"/>
      <c r="AZ271" s="21"/>
      <c r="BA271" s="21"/>
      <c r="BB271" s="20"/>
      <c r="BC271" s="23"/>
      <c r="BD271" s="210"/>
      <c r="BE271" s="20"/>
      <c r="BF271" s="20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04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1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181"/>
      <c r="AM272" s="21"/>
      <c r="AN272" s="21"/>
      <c r="AO272" s="21"/>
      <c r="AP272" s="21"/>
      <c r="AQ272" s="21"/>
      <c r="AR272" s="21"/>
      <c r="AS272" s="21"/>
      <c r="AT272" s="181"/>
      <c r="AU272" s="21"/>
      <c r="AV272" s="181"/>
      <c r="AW272" s="21"/>
      <c r="AX272" s="21"/>
      <c r="AY272" s="21"/>
      <c r="AZ272" s="21"/>
      <c r="BA272" s="21"/>
      <c r="BB272" s="20"/>
      <c r="BC272" s="23"/>
      <c r="BD272" s="210"/>
      <c r="BE272" s="23"/>
      <c r="BF272" s="20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04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10"/>
      <c r="O273" s="28"/>
      <c r="P273" s="18"/>
      <c r="Q273" s="28"/>
      <c r="R273" s="28"/>
      <c r="S273" s="28"/>
      <c r="T273" s="28"/>
      <c r="U273" s="28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181"/>
      <c r="AM273" s="21"/>
      <c r="AN273" s="21"/>
      <c r="AO273" s="21"/>
      <c r="AP273" s="21"/>
      <c r="AQ273" s="21"/>
      <c r="AR273" s="21"/>
      <c r="AS273" s="21"/>
      <c r="AT273" s="181"/>
      <c r="AU273" s="21"/>
      <c r="AV273" s="181"/>
      <c r="AW273" s="21"/>
      <c r="AX273" s="21"/>
      <c r="AY273" s="21"/>
      <c r="AZ273" s="21"/>
      <c r="BA273" s="21"/>
      <c r="BB273" s="20"/>
      <c r="BC273" s="23"/>
      <c r="BD273" s="210"/>
      <c r="BE273" s="23"/>
      <c r="BF273" s="20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283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181"/>
      <c r="AM274" s="21"/>
      <c r="AN274" s="21"/>
      <c r="AO274" s="21"/>
      <c r="AP274" s="21"/>
      <c r="AQ274" s="21"/>
      <c r="AR274" s="21"/>
      <c r="AS274" s="21"/>
      <c r="AT274" s="181"/>
      <c r="AU274" s="21"/>
      <c r="AV274" s="181"/>
      <c r="AW274" s="21"/>
      <c r="AX274" s="21"/>
      <c r="AY274" s="21"/>
      <c r="AZ274" s="21"/>
      <c r="BA274" s="21"/>
      <c r="BB274" s="20"/>
      <c r="BC274" s="23"/>
      <c r="BD274" s="210"/>
      <c r="BE274" s="23"/>
      <c r="BF274" s="20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9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0"/>
      <c r="AI275" s="23"/>
      <c r="AJ275" s="23"/>
      <c r="AK275" s="21"/>
      <c r="AL275" s="210"/>
      <c r="AM275" s="23"/>
      <c r="AN275" s="23"/>
      <c r="AO275" s="21"/>
      <c r="AP275" s="21"/>
      <c r="AQ275" s="21"/>
      <c r="AR275" s="21"/>
      <c r="AS275" s="21"/>
      <c r="AT275" s="210"/>
      <c r="AU275" s="23"/>
      <c r="AV275" s="210"/>
      <c r="AW275" s="23"/>
      <c r="AX275" s="21"/>
      <c r="AY275" s="21"/>
      <c r="AZ275" s="21"/>
      <c r="BA275" s="21"/>
      <c r="BB275" s="20"/>
      <c r="BC275" s="23"/>
      <c r="BD275" s="210"/>
      <c r="BE275" s="23"/>
      <c r="BF275" s="23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14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8"/>
      <c r="P276" s="18"/>
      <c r="Q276" s="28"/>
      <c r="R276" s="28"/>
      <c r="S276" s="28"/>
      <c r="T276" s="28"/>
      <c r="U276" s="28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181"/>
      <c r="AM276" s="21"/>
      <c r="AN276" s="21"/>
      <c r="AO276" s="21"/>
      <c r="AP276" s="21"/>
      <c r="AQ276" s="21"/>
      <c r="AR276" s="21"/>
      <c r="AS276" s="21"/>
      <c r="AT276" s="181"/>
      <c r="AU276" s="21"/>
      <c r="AV276" s="181"/>
      <c r="AW276" s="21"/>
      <c r="AX276" s="21"/>
      <c r="AY276" s="21"/>
      <c r="AZ276" s="21"/>
      <c r="BA276" s="21"/>
      <c r="BB276" s="20"/>
      <c r="BC276" s="23"/>
      <c r="BD276" s="210"/>
      <c r="BE276" s="23"/>
      <c r="BF276" s="20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14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10"/>
      <c r="O277" s="28"/>
      <c r="P277" s="18"/>
      <c r="Q277" s="28"/>
      <c r="R277" s="28"/>
      <c r="S277" s="28"/>
      <c r="T277" s="28"/>
      <c r="U277" s="28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181"/>
      <c r="AM277" s="21"/>
      <c r="AN277" s="21"/>
      <c r="AO277" s="21"/>
      <c r="AP277" s="21"/>
      <c r="AQ277" s="21"/>
      <c r="AR277" s="21"/>
      <c r="AS277" s="21"/>
      <c r="AT277" s="181"/>
      <c r="AU277" s="21"/>
      <c r="AV277" s="181"/>
      <c r="AW277" s="21"/>
      <c r="AX277" s="21"/>
      <c r="AY277" s="21"/>
      <c r="AZ277" s="21"/>
      <c r="BA277" s="21"/>
      <c r="BB277" s="20"/>
      <c r="BC277" s="23"/>
      <c r="BD277" s="210"/>
      <c r="BE277" s="23"/>
      <c r="BF277" s="20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14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10"/>
      <c r="O278" s="28"/>
      <c r="P278" s="18"/>
      <c r="Q278" s="28"/>
      <c r="R278" s="28"/>
      <c r="S278" s="28"/>
      <c r="T278" s="28"/>
      <c r="U278" s="28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181"/>
      <c r="AM278" s="21"/>
      <c r="AN278" s="21"/>
      <c r="AO278" s="21"/>
      <c r="AP278" s="21"/>
      <c r="AQ278" s="21"/>
      <c r="AR278" s="21"/>
      <c r="AS278" s="21"/>
      <c r="AT278" s="181"/>
      <c r="AU278" s="21"/>
      <c r="AV278" s="181"/>
      <c r="AW278" s="21"/>
      <c r="AX278" s="21"/>
      <c r="AY278" s="21"/>
      <c r="AZ278" s="21"/>
      <c r="BA278" s="21"/>
      <c r="BB278" s="20"/>
      <c r="BC278" s="23"/>
      <c r="BD278" s="210"/>
      <c r="BE278" s="23"/>
      <c r="BF278" s="20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14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10"/>
      <c r="O279" s="28"/>
      <c r="P279" s="18"/>
      <c r="Q279" s="28"/>
      <c r="R279" s="28"/>
      <c r="S279" s="28"/>
      <c r="T279" s="28"/>
      <c r="U279" s="28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181"/>
      <c r="AM279" s="21"/>
      <c r="AN279" s="21"/>
      <c r="AO279" s="21"/>
      <c r="AP279" s="21"/>
      <c r="AQ279" s="21"/>
      <c r="AR279" s="21"/>
      <c r="AS279" s="21"/>
      <c r="AT279" s="181"/>
      <c r="AU279" s="21"/>
      <c r="AV279" s="181"/>
      <c r="AW279" s="21"/>
      <c r="AX279" s="21"/>
      <c r="AY279" s="21"/>
      <c r="AZ279" s="21"/>
      <c r="BA279" s="21"/>
      <c r="BB279" s="20"/>
      <c r="BC279" s="23"/>
      <c r="BD279" s="210"/>
      <c r="BE279" s="23"/>
      <c r="BF279" s="20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14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10"/>
      <c r="O280" s="28"/>
      <c r="P280" s="18"/>
      <c r="Q280" s="28"/>
      <c r="R280" s="28"/>
      <c r="S280" s="28"/>
      <c r="T280" s="28"/>
      <c r="U280" s="28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1"/>
      <c r="AM280" s="21"/>
      <c r="AN280" s="21"/>
      <c r="AO280" s="21"/>
      <c r="AP280" s="21"/>
      <c r="AQ280" s="21"/>
      <c r="AR280" s="21"/>
      <c r="AS280" s="21"/>
      <c r="AT280" s="181"/>
      <c r="AU280" s="21"/>
      <c r="AV280" s="181"/>
      <c r="AW280" s="21"/>
      <c r="AX280" s="21"/>
      <c r="AY280" s="21"/>
      <c r="AZ280" s="21"/>
      <c r="BA280" s="21"/>
      <c r="BB280" s="20"/>
      <c r="BC280" s="23"/>
      <c r="BD280" s="210"/>
      <c r="BE280" s="23"/>
      <c r="BF280" s="20"/>
      <c r="BG280" s="21"/>
      <c r="BH280" s="21"/>
      <c r="BI280" s="21"/>
      <c r="BJ280" s="21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04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181"/>
      <c r="AM281" s="21"/>
      <c r="AN281" s="21"/>
      <c r="AO281" s="21"/>
      <c r="AP281" s="21"/>
      <c r="AQ281" s="21"/>
      <c r="AR281" s="21"/>
      <c r="AS281" s="21"/>
      <c r="AT281" s="181"/>
      <c r="AU281" s="21"/>
      <c r="AV281" s="181"/>
      <c r="AW281" s="21"/>
      <c r="AX281" s="21"/>
      <c r="AY281" s="21"/>
      <c r="AZ281" s="21"/>
      <c r="BA281" s="21"/>
      <c r="BB281" s="20"/>
      <c r="BC281" s="23"/>
      <c r="BD281" s="210"/>
      <c r="BE281" s="23"/>
      <c r="BF281" s="20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04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10"/>
      <c r="O282" s="28"/>
      <c r="P282" s="18"/>
      <c r="Q282" s="28"/>
      <c r="R282" s="28"/>
      <c r="S282" s="28"/>
      <c r="T282" s="28"/>
      <c r="U282" s="28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181"/>
      <c r="AM282" s="21"/>
      <c r="AN282" s="21"/>
      <c r="AO282" s="21"/>
      <c r="AP282" s="21"/>
      <c r="AQ282" s="21"/>
      <c r="AR282" s="21"/>
      <c r="AS282" s="21"/>
      <c r="AT282" s="181"/>
      <c r="AU282" s="21"/>
      <c r="AV282" s="181"/>
      <c r="AW282" s="21"/>
      <c r="AX282" s="21"/>
      <c r="AY282" s="21"/>
      <c r="AZ282" s="21"/>
      <c r="BA282" s="21"/>
      <c r="BB282" s="20"/>
      <c r="BC282" s="23"/>
      <c r="BD282" s="210"/>
      <c r="BE282" s="23"/>
      <c r="BF282" s="20"/>
      <c r="BG282" s="21"/>
      <c r="BH282" s="21"/>
      <c r="BI282" s="21"/>
      <c r="BJ282" s="21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16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0"/>
      <c r="AK283" s="63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181"/>
      <c r="AW283" s="21"/>
      <c r="AX283" s="21"/>
      <c r="AY283" s="21"/>
      <c r="AZ283" s="21"/>
      <c r="BA283" s="21"/>
      <c r="BB283" s="20"/>
      <c r="BC283" s="63"/>
      <c r="BD283" s="210"/>
      <c r="BE283" s="63"/>
      <c r="BF283" s="20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8.2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63"/>
      <c r="P284" s="63"/>
      <c r="Q284" s="63"/>
      <c r="R284" s="63"/>
      <c r="S284" s="63"/>
      <c r="T284" s="63"/>
      <c r="U284" s="6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181"/>
      <c r="AM284" s="21"/>
      <c r="AN284" s="21"/>
      <c r="AO284" s="21"/>
      <c r="AP284" s="21"/>
      <c r="AQ284" s="21"/>
      <c r="AR284" s="21"/>
      <c r="AS284" s="21"/>
      <c r="AT284" s="181"/>
      <c r="AU284" s="21"/>
      <c r="AV284" s="181"/>
      <c r="AW284" s="21"/>
      <c r="AX284" s="21"/>
      <c r="AY284" s="21"/>
      <c r="AZ284" s="21"/>
      <c r="BA284" s="21"/>
      <c r="BB284" s="20"/>
      <c r="BC284" s="23"/>
      <c r="BD284" s="210"/>
      <c r="BE284" s="2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41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63"/>
      <c r="P285" s="63"/>
      <c r="Q285" s="63"/>
      <c r="R285" s="63"/>
      <c r="S285" s="63"/>
      <c r="T285" s="63"/>
      <c r="U285" s="6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181"/>
      <c r="AM285" s="21"/>
      <c r="AN285" s="21"/>
      <c r="AO285" s="21"/>
      <c r="AP285" s="21"/>
      <c r="AQ285" s="21"/>
      <c r="AR285" s="21"/>
      <c r="AS285" s="21"/>
      <c r="AT285" s="181"/>
      <c r="AU285" s="21"/>
      <c r="AV285" s="181"/>
      <c r="AW285" s="21"/>
      <c r="AX285" s="21"/>
      <c r="AY285" s="21"/>
      <c r="AZ285" s="21"/>
      <c r="BA285" s="21"/>
      <c r="BB285" s="20"/>
      <c r="BC285" s="23"/>
      <c r="BD285" s="210"/>
      <c r="BE285" s="23"/>
      <c r="BF285" s="20"/>
      <c r="BG285" s="21"/>
      <c r="BH285" s="21"/>
      <c r="BI285" s="21"/>
      <c r="BJ285" s="21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56.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0"/>
      <c r="AI286" s="23"/>
      <c r="AJ286" s="23"/>
      <c r="AK286" s="21"/>
      <c r="AL286" s="210"/>
      <c r="AM286" s="23"/>
      <c r="AN286" s="23"/>
      <c r="AO286" s="21"/>
      <c r="AP286" s="21"/>
      <c r="AQ286" s="21"/>
      <c r="AR286" s="21"/>
      <c r="AS286" s="21"/>
      <c r="AT286" s="210"/>
      <c r="AU286" s="29"/>
      <c r="AV286" s="210"/>
      <c r="AW286" s="23"/>
      <c r="AX286" s="21"/>
      <c r="AY286" s="21"/>
      <c r="AZ286" s="21"/>
      <c r="BA286" s="21"/>
      <c r="BB286" s="20"/>
      <c r="BC286" s="23"/>
      <c r="BD286" s="210"/>
      <c r="BE286" s="23"/>
      <c r="BF286" s="23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53.7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0"/>
      <c r="AI287" s="23"/>
      <c r="AJ287" s="23"/>
      <c r="AK287" s="21"/>
      <c r="AL287" s="210"/>
      <c r="AM287" s="23"/>
      <c r="AN287" s="23"/>
      <c r="AO287" s="21"/>
      <c r="AP287" s="21"/>
      <c r="AQ287" s="21"/>
      <c r="AR287" s="21"/>
      <c r="AS287" s="21"/>
      <c r="AT287" s="210"/>
      <c r="AU287" s="29"/>
      <c r="AV287" s="210"/>
      <c r="AW287" s="23"/>
      <c r="AX287" s="21"/>
      <c r="AY287" s="21"/>
      <c r="AZ287" s="21"/>
      <c r="BA287" s="21"/>
      <c r="BB287" s="20"/>
      <c r="BC287" s="23"/>
      <c r="BD287" s="210"/>
      <c r="BE287" s="23"/>
      <c r="BF287" s="20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64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10"/>
      <c r="O288" s="28"/>
      <c r="P288" s="18"/>
      <c r="Q288" s="28"/>
      <c r="R288" s="28"/>
      <c r="S288" s="28"/>
      <c r="T288" s="28"/>
      <c r="U288" s="28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3"/>
      <c r="AJ288" s="23"/>
      <c r="AK288" s="21"/>
      <c r="AL288" s="210"/>
      <c r="AM288" s="23"/>
      <c r="AN288" s="23"/>
      <c r="AO288" s="21"/>
      <c r="AP288" s="21"/>
      <c r="AQ288" s="21"/>
      <c r="AR288" s="21"/>
      <c r="AS288" s="21"/>
      <c r="AT288" s="210"/>
      <c r="AU288" s="29"/>
      <c r="AV288" s="210"/>
      <c r="AW288" s="23"/>
      <c r="AX288" s="21"/>
      <c r="AY288" s="21"/>
      <c r="AZ288" s="21"/>
      <c r="BA288" s="21"/>
      <c r="BB288" s="20"/>
      <c r="BC288" s="23"/>
      <c r="BD288" s="210"/>
      <c r="BE288" s="23"/>
      <c r="BF288" s="20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389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9"/>
      <c r="P289" s="29"/>
      <c r="Q289" s="29"/>
      <c r="R289" s="29"/>
      <c r="S289" s="29"/>
      <c r="T289" s="29"/>
      <c r="U289" s="29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9"/>
      <c r="AJ289" s="29"/>
      <c r="AK289" s="21"/>
      <c r="AL289" s="210"/>
      <c r="AM289" s="29"/>
      <c r="AN289" s="29"/>
      <c r="AO289" s="21"/>
      <c r="AP289" s="21"/>
      <c r="AQ289" s="21"/>
      <c r="AR289" s="21"/>
      <c r="AS289" s="21"/>
      <c r="AT289" s="210"/>
      <c r="AU289" s="29"/>
      <c r="AV289" s="210"/>
      <c r="AW289" s="29"/>
      <c r="AX289" s="21"/>
      <c r="AY289" s="21"/>
      <c r="AZ289" s="21"/>
      <c r="BA289" s="21"/>
      <c r="BB289" s="20"/>
      <c r="BC289" s="23"/>
      <c r="BD289" s="210"/>
      <c r="BE289" s="29"/>
      <c r="BF289" s="29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21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9"/>
      <c r="P290" s="29"/>
      <c r="Q290" s="29"/>
      <c r="R290" s="29"/>
      <c r="S290" s="29"/>
      <c r="T290" s="29"/>
      <c r="U290" s="29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3"/>
      <c r="AJ290" s="23"/>
      <c r="AK290" s="21"/>
      <c r="AL290" s="210"/>
      <c r="AM290" s="23"/>
      <c r="AN290" s="23"/>
      <c r="AO290" s="21"/>
      <c r="AP290" s="21"/>
      <c r="AQ290" s="21"/>
      <c r="AR290" s="21"/>
      <c r="AS290" s="21"/>
      <c r="AT290" s="210"/>
      <c r="AU290" s="23"/>
      <c r="AV290" s="210"/>
      <c r="AW290" s="23"/>
      <c r="AX290" s="21"/>
      <c r="AY290" s="21"/>
      <c r="AZ290" s="21"/>
      <c r="BA290" s="21"/>
      <c r="BB290" s="20"/>
      <c r="BC290" s="23"/>
      <c r="BD290" s="210"/>
      <c r="BE290" s="23"/>
      <c r="BF290" s="23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21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9"/>
      <c r="P291" s="29"/>
      <c r="Q291" s="29"/>
      <c r="R291" s="29"/>
      <c r="S291" s="29"/>
      <c r="T291" s="29"/>
      <c r="U291" s="29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0"/>
      <c r="AI291" s="23"/>
      <c r="AJ291" s="23"/>
      <c r="AK291" s="21"/>
      <c r="AL291" s="210"/>
      <c r="AM291" s="23"/>
      <c r="AN291" s="23"/>
      <c r="AO291" s="21"/>
      <c r="AP291" s="21"/>
      <c r="AQ291" s="21"/>
      <c r="AR291" s="21"/>
      <c r="AS291" s="21"/>
      <c r="AT291" s="210"/>
      <c r="AU291" s="23"/>
      <c r="AV291" s="210"/>
      <c r="AW291" s="23"/>
      <c r="AX291" s="21"/>
      <c r="AY291" s="21"/>
      <c r="AZ291" s="21"/>
      <c r="BA291" s="21"/>
      <c r="BB291" s="20"/>
      <c r="BC291" s="23"/>
      <c r="BD291" s="210"/>
      <c r="BE291" s="23"/>
      <c r="BF291" s="23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21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9"/>
      <c r="P292" s="29"/>
      <c r="Q292" s="29"/>
      <c r="R292" s="29"/>
      <c r="S292" s="29"/>
      <c r="T292" s="29"/>
      <c r="U292" s="29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0"/>
      <c r="AI292" s="23"/>
      <c r="AJ292" s="23"/>
      <c r="AK292" s="21"/>
      <c r="AL292" s="210"/>
      <c r="AM292" s="23"/>
      <c r="AN292" s="23"/>
      <c r="AO292" s="21"/>
      <c r="AP292" s="21"/>
      <c r="AQ292" s="21"/>
      <c r="AR292" s="21"/>
      <c r="AS292" s="21"/>
      <c r="AT292" s="210"/>
      <c r="AU292" s="23"/>
      <c r="AV292" s="210"/>
      <c r="AW292" s="23"/>
      <c r="AX292" s="21"/>
      <c r="AY292" s="21"/>
      <c r="AZ292" s="21"/>
      <c r="BA292" s="21"/>
      <c r="BB292" s="20"/>
      <c r="BC292" s="23"/>
      <c r="BD292" s="210"/>
      <c r="BE292" s="23"/>
      <c r="BF292" s="23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21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9"/>
      <c r="P293" s="29"/>
      <c r="Q293" s="29"/>
      <c r="R293" s="29"/>
      <c r="S293" s="29"/>
      <c r="T293" s="29"/>
      <c r="U293" s="29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0"/>
      <c r="AI293" s="23"/>
      <c r="AJ293" s="23"/>
      <c r="AK293" s="21"/>
      <c r="AL293" s="210"/>
      <c r="AM293" s="23"/>
      <c r="AN293" s="23"/>
      <c r="AO293" s="21"/>
      <c r="AP293" s="21"/>
      <c r="AQ293" s="21"/>
      <c r="AR293" s="21"/>
      <c r="AS293" s="21"/>
      <c r="AT293" s="210"/>
      <c r="AU293" s="23"/>
      <c r="AV293" s="210"/>
      <c r="AW293" s="23"/>
      <c r="AX293" s="21"/>
      <c r="AY293" s="21"/>
      <c r="AZ293" s="21"/>
      <c r="BA293" s="21"/>
      <c r="BB293" s="20"/>
      <c r="BC293" s="23"/>
      <c r="BD293" s="210"/>
      <c r="BE293" s="23"/>
      <c r="BF293" s="23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21.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9"/>
      <c r="P294" s="29"/>
      <c r="Q294" s="29"/>
      <c r="R294" s="29"/>
      <c r="S294" s="29"/>
      <c r="T294" s="29"/>
      <c r="U294" s="29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0"/>
      <c r="AI294" s="23"/>
      <c r="AJ294" s="23"/>
      <c r="AK294" s="21"/>
      <c r="AL294" s="210"/>
      <c r="AM294" s="23"/>
      <c r="AN294" s="23"/>
      <c r="AO294" s="21"/>
      <c r="AP294" s="21"/>
      <c r="AQ294" s="21"/>
      <c r="AR294" s="21"/>
      <c r="AS294" s="21"/>
      <c r="AT294" s="210"/>
      <c r="AU294" s="23"/>
      <c r="AV294" s="210"/>
      <c r="AW294" s="23"/>
      <c r="AX294" s="21"/>
      <c r="AY294" s="21"/>
      <c r="AZ294" s="21"/>
      <c r="BA294" s="21"/>
      <c r="BB294" s="20"/>
      <c r="BC294" s="23"/>
      <c r="BD294" s="210"/>
      <c r="BE294" s="23"/>
      <c r="BF294" s="23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409.6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0"/>
      <c r="BC295" s="23"/>
      <c r="BD295" s="210"/>
      <c r="BE295" s="23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409.6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10"/>
      <c r="O296" s="63"/>
      <c r="P296" s="63"/>
      <c r="Q296" s="63"/>
      <c r="R296" s="63"/>
      <c r="S296" s="63"/>
      <c r="T296" s="63"/>
      <c r="U296" s="6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"/>
      <c r="BC296" s="23"/>
      <c r="BD296" s="210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9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9"/>
      <c r="P297" s="29"/>
      <c r="Q297" s="29"/>
      <c r="R297" s="29"/>
      <c r="S297" s="29"/>
      <c r="T297" s="29"/>
      <c r="U297" s="29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181"/>
      <c r="AM297" s="21"/>
      <c r="AN297" s="21"/>
      <c r="AO297" s="21"/>
      <c r="AP297" s="21"/>
      <c r="AQ297" s="21"/>
      <c r="AR297" s="21"/>
      <c r="AS297" s="21"/>
      <c r="AT297" s="181"/>
      <c r="AU297" s="21"/>
      <c r="AV297" s="181"/>
      <c r="AW297" s="21"/>
      <c r="AX297" s="21"/>
      <c r="AY297" s="21"/>
      <c r="AZ297" s="21"/>
      <c r="BA297" s="21"/>
      <c r="BB297" s="20"/>
      <c r="BC297" s="23"/>
      <c r="BD297" s="210"/>
      <c r="BE297" s="29"/>
      <c r="BF297" s="29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409.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210"/>
      <c r="BE298" s="20"/>
      <c r="BF298" s="20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71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210"/>
      <c r="BE299" s="210"/>
      <c r="BF299" s="20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251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10"/>
      <c r="O300" s="28"/>
      <c r="P300" s="18"/>
      <c r="Q300" s="28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0"/>
      <c r="AI300" s="23"/>
      <c r="AJ300" s="23"/>
      <c r="AK300" s="21"/>
      <c r="AL300" s="210"/>
      <c r="AM300" s="23"/>
      <c r="AN300" s="23"/>
      <c r="AO300" s="21"/>
      <c r="AP300" s="21"/>
      <c r="AQ300" s="21"/>
      <c r="AR300" s="21"/>
      <c r="AS300" s="21"/>
      <c r="AT300" s="210"/>
      <c r="AU300" s="23"/>
      <c r="AV300" s="210"/>
      <c r="AW300" s="23"/>
      <c r="AX300" s="21"/>
      <c r="AY300" s="21"/>
      <c r="AZ300" s="21"/>
      <c r="BA300" s="21"/>
      <c r="BB300" s="20"/>
      <c r="BC300" s="23"/>
      <c r="BD300" s="210"/>
      <c r="BE300" s="23"/>
      <c r="BF300" s="23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0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0"/>
      <c r="AI301" s="23"/>
      <c r="AJ301" s="23"/>
      <c r="AK301" s="21"/>
      <c r="AL301" s="210"/>
      <c r="AM301" s="23"/>
      <c r="AN301" s="23"/>
      <c r="AO301" s="21"/>
      <c r="AP301" s="21"/>
      <c r="AQ301" s="21"/>
      <c r="AR301" s="21"/>
      <c r="AS301" s="21"/>
      <c r="AT301" s="210"/>
      <c r="AU301" s="23"/>
      <c r="AV301" s="210"/>
      <c r="AW301" s="23"/>
      <c r="AX301" s="21"/>
      <c r="AY301" s="21"/>
      <c r="AZ301" s="21"/>
      <c r="BA301" s="21"/>
      <c r="BB301" s="20"/>
      <c r="BC301" s="23"/>
      <c r="BD301" s="210"/>
      <c r="BE301" s="23"/>
      <c r="BF301" s="23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209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10"/>
      <c r="O302" s="28"/>
      <c r="P302" s="18"/>
      <c r="Q302" s="28"/>
      <c r="R302" s="28"/>
      <c r="S302" s="28"/>
      <c r="T302" s="28"/>
      <c r="U302" s="28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0"/>
      <c r="AI302" s="23"/>
      <c r="AJ302" s="23"/>
      <c r="AK302" s="21"/>
      <c r="AL302" s="210"/>
      <c r="AM302" s="23"/>
      <c r="AN302" s="23"/>
      <c r="AO302" s="21"/>
      <c r="AP302" s="21"/>
      <c r="AQ302" s="21"/>
      <c r="AR302" s="21"/>
      <c r="AS302" s="21"/>
      <c r="AT302" s="210"/>
      <c r="AU302" s="23"/>
      <c r="AV302" s="210"/>
      <c r="AW302" s="23"/>
      <c r="AX302" s="21"/>
      <c r="AY302" s="21"/>
      <c r="AZ302" s="21"/>
      <c r="BA302" s="21"/>
      <c r="BB302" s="20"/>
      <c r="BC302" s="23"/>
      <c r="BD302" s="210"/>
      <c r="BE302" s="23"/>
      <c r="BF302" s="23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8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10"/>
      <c r="O303" s="28"/>
      <c r="P303" s="18"/>
      <c r="Q303" s="28"/>
      <c r="R303" s="28"/>
      <c r="S303" s="28"/>
      <c r="T303" s="28"/>
      <c r="U303" s="28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0"/>
      <c r="BC303" s="23"/>
      <c r="BD303" s="210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408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10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210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54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10"/>
      <c r="O305" s="28"/>
      <c r="P305" s="18"/>
      <c r="Q305" s="28"/>
      <c r="R305" s="28"/>
      <c r="S305" s="28"/>
      <c r="T305" s="28"/>
      <c r="U305" s="28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23"/>
      <c r="BD305" s="210"/>
      <c r="BE305" s="2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261.7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9"/>
      <c r="P306" s="29"/>
      <c r="Q306" s="29"/>
      <c r="R306" s="29"/>
      <c r="S306" s="29"/>
      <c r="T306" s="29"/>
      <c r="U306" s="29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210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49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8"/>
      <c r="P307" s="18"/>
      <c r="Q307" s="28"/>
      <c r="R307" s="28"/>
      <c r="S307" s="28"/>
      <c r="T307" s="28"/>
      <c r="U307" s="28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210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49.2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10"/>
      <c r="O308" s="28"/>
      <c r="P308" s="18"/>
      <c r="Q308" s="28"/>
      <c r="R308" s="28"/>
      <c r="S308" s="28"/>
      <c r="T308" s="28"/>
      <c r="U308" s="28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81"/>
      <c r="AM308" s="21"/>
      <c r="AN308" s="21"/>
      <c r="AO308" s="21"/>
      <c r="AP308" s="21"/>
      <c r="AQ308" s="21"/>
      <c r="AR308" s="21"/>
      <c r="AS308" s="21"/>
      <c r="AT308" s="181"/>
      <c r="AU308" s="21"/>
      <c r="AV308" s="181"/>
      <c r="AW308" s="21"/>
      <c r="AX308" s="21"/>
      <c r="AY308" s="21"/>
      <c r="AZ308" s="21"/>
      <c r="BA308" s="21"/>
      <c r="BB308" s="20"/>
      <c r="BC308" s="23"/>
      <c r="BD308" s="210"/>
      <c r="BE308" s="23"/>
      <c r="BF308" s="20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49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10"/>
      <c r="O309" s="23"/>
      <c r="P309" s="23"/>
      <c r="Q309" s="23"/>
      <c r="R309" s="23"/>
      <c r="S309" s="23"/>
      <c r="T309" s="23"/>
      <c r="U309" s="28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81"/>
      <c r="AM309" s="21"/>
      <c r="AN309" s="21"/>
      <c r="AO309" s="21"/>
      <c r="AP309" s="21"/>
      <c r="AQ309" s="21"/>
      <c r="AR309" s="21"/>
      <c r="AS309" s="21"/>
      <c r="AT309" s="181"/>
      <c r="AU309" s="21"/>
      <c r="AV309" s="181"/>
      <c r="AW309" s="21"/>
      <c r="AX309" s="21"/>
      <c r="AY309" s="21"/>
      <c r="AZ309" s="21"/>
      <c r="BA309" s="21"/>
      <c r="BB309" s="20"/>
      <c r="BC309" s="23"/>
      <c r="BD309" s="210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49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10"/>
      <c r="O310" s="28"/>
      <c r="P310" s="18"/>
      <c r="Q310" s="28"/>
      <c r="R310" s="28"/>
      <c r="S310" s="28"/>
      <c r="T310" s="28"/>
      <c r="U310" s="28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81"/>
      <c r="AM310" s="21"/>
      <c r="AN310" s="21"/>
      <c r="AO310" s="21"/>
      <c r="AP310" s="21"/>
      <c r="AQ310" s="21"/>
      <c r="AR310" s="21"/>
      <c r="AS310" s="21"/>
      <c r="AT310" s="181"/>
      <c r="AU310" s="21"/>
      <c r="AV310" s="181"/>
      <c r="AW310" s="21"/>
      <c r="AX310" s="21"/>
      <c r="AY310" s="21"/>
      <c r="AZ310" s="21"/>
      <c r="BA310" s="21"/>
      <c r="BB310" s="20"/>
      <c r="BC310" s="23"/>
      <c r="BD310" s="210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4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10"/>
      <c r="O311" s="28"/>
      <c r="P311" s="18"/>
      <c r="Q311" s="28"/>
      <c r="R311" s="28"/>
      <c r="S311" s="28"/>
      <c r="T311" s="28"/>
      <c r="U311" s="28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181"/>
      <c r="AU311" s="21"/>
      <c r="AV311" s="181"/>
      <c r="AW311" s="21"/>
      <c r="AX311" s="21"/>
      <c r="AY311" s="21"/>
      <c r="AZ311" s="21"/>
      <c r="BA311" s="21"/>
      <c r="BB311" s="20"/>
      <c r="BC311" s="23"/>
      <c r="BD311" s="210"/>
      <c r="BE311" s="23"/>
      <c r="BF311" s="20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267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81"/>
      <c r="AM312" s="21"/>
      <c r="AN312" s="21"/>
      <c r="AO312" s="21"/>
      <c r="AP312" s="21"/>
      <c r="AQ312" s="21"/>
      <c r="AR312" s="21"/>
      <c r="AS312" s="21"/>
      <c r="AT312" s="181"/>
      <c r="AU312" s="21"/>
      <c r="AV312" s="181"/>
      <c r="AW312" s="21"/>
      <c r="AX312" s="21"/>
      <c r="AY312" s="21"/>
      <c r="AZ312" s="21"/>
      <c r="BA312" s="21"/>
      <c r="BB312" s="20"/>
      <c r="BC312" s="23"/>
      <c r="BD312" s="210"/>
      <c r="BE312" s="23"/>
      <c r="BF312" s="23"/>
      <c r="BG312" s="21"/>
      <c r="BH312" s="21"/>
      <c r="BI312" s="21"/>
      <c r="BJ312" s="20"/>
      <c r="BK312" s="23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54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181"/>
      <c r="AM313" s="21"/>
      <c r="AN313" s="21"/>
      <c r="AO313" s="21"/>
      <c r="AP313" s="21"/>
      <c r="AQ313" s="21"/>
      <c r="AR313" s="21"/>
      <c r="AS313" s="21"/>
      <c r="AT313" s="181"/>
      <c r="AU313" s="21"/>
      <c r="AV313" s="181"/>
      <c r="AW313" s="21"/>
      <c r="AX313" s="21"/>
      <c r="AY313" s="21"/>
      <c r="AZ313" s="21"/>
      <c r="BA313" s="21"/>
      <c r="BB313" s="20"/>
      <c r="BC313" s="23"/>
      <c r="BD313" s="210"/>
      <c r="BE313" s="63"/>
      <c r="BF313" s="29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44.7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181"/>
      <c r="AM314" s="21"/>
      <c r="AN314" s="21"/>
      <c r="AO314" s="21"/>
      <c r="AP314" s="21"/>
      <c r="AQ314" s="21"/>
      <c r="AR314" s="21"/>
      <c r="AS314" s="21"/>
      <c r="AT314" s="181"/>
      <c r="AU314" s="21"/>
      <c r="AV314" s="181"/>
      <c r="AW314" s="21"/>
      <c r="AX314" s="21"/>
      <c r="AY314" s="21"/>
      <c r="AZ314" s="21"/>
      <c r="BA314" s="21"/>
      <c r="BB314" s="20"/>
      <c r="BC314" s="23"/>
      <c r="BD314" s="210"/>
      <c r="BE314" s="63"/>
      <c r="BF314" s="29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409.6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181"/>
      <c r="AM315" s="21"/>
      <c r="AN315" s="21"/>
      <c r="AO315" s="21"/>
      <c r="AP315" s="21"/>
      <c r="AQ315" s="21"/>
      <c r="AR315" s="21"/>
      <c r="AS315" s="21"/>
      <c r="AT315" s="181"/>
      <c r="AU315" s="21"/>
      <c r="AV315" s="181"/>
      <c r="AW315" s="21"/>
      <c r="AX315" s="21"/>
      <c r="AY315" s="21"/>
      <c r="AZ315" s="21"/>
      <c r="BA315" s="21"/>
      <c r="BB315" s="20"/>
      <c r="BC315" s="20"/>
      <c r="BD315" s="20"/>
      <c r="BE315" s="23"/>
      <c r="BF315" s="20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5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181"/>
      <c r="AM316" s="21"/>
      <c r="AN316" s="21"/>
      <c r="AO316" s="21"/>
      <c r="AP316" s="21"/>
      <c r="AQ316" s="21"/>
      <c r="AR316" s="21"/>
      <c r="AS316" s="21"/>
      <c r="AT316" s="181"/>
      <c r="AU316" s="21"/>
      <c r="AV316" s="181"/>
      <c r="AW316" s="21"/>
      <c r="AX316" s="21"/>
      <c r="AY316" s="21"/>
      <c r="AZ316" s="21"/>
      <c r="BA316" s="21"/>
      <c r="BB316" s="20"/>
      <c r="BC316" s="23"/>
      <c r="BD316" s="210"/>
      <c r="BE316" s="23"/>
      <c r="BF316" s="20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220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9"/>
      <c r="P317" s="29"/>
      <c r="Q317" s="29"/>
      <c r="R317" s="29"/>
      <c r="S317" s="29"/>
      <c r="T317" s="29"/>
      <c r="U317" s="29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210"/>
      <c r="BE317" s="29"/>
      <c r="BF317" s="29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220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210"/>
      <c r="BE318" s="20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220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210"/>
      <c r="BE319" s="23"/>
      <c r="BF319" s="20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9"/>
      <c r="P320" s="29"/>
      <c r="Q320" s="29"/>
      <c r="R320" s="29"/>
      <c r="S320" s="29"/>
      <c r="T320" s="29"/>
      <c r="U320" s="29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0"/>
      <c r="AI320" s="29"/>
      <c r="AJ320" s="29"/>
      <c r="AK320" s="21"/>
      <c r="AL320" s="210"/>
      <c r="AM320" s="29"/>
      <c r="AN320" s="29"/>
      <c r="AO320" s="21"/>
      <c r="AP320" s="21"/>
      <c r="AQ320" s="21"/>
      <c r="AR320" s="21"/>
      <c r="AS320" s="21"/>
      <c r="AT320" s="210"/>
      <c r="AU320" s="29"/>
      <c r="AV320" s="210"/>
      <c r="AW320" s="29"/>
      <c r="AX320" s="21"/>
      <c r="AY320" s="21"/>
      <c r="AZ320" s="21"/>
      <c r="BA320" s="21"/>
      <c r="BB320" s="20"/>
      <c r="BC320" s="23"/>
      <c r="BD320" s="210"/>
      <c r="BE320" s="29"/>
      <c r="BF320" s="29"/>
      <c r="BG320" s="21"/>
      <c r="BH320" s="21"/>
      <c r="BI320" s="21"/>
      <c r="BJ320" s="21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44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9"/>
      <c r="P321" s="29"/>
      <c r="Q321" s="29"/>
      <c r="R321" s="29"/>
      <c r="S321" s="29"/>
      <c r="T321" s="29"/>
      <c r="U321" s="29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0"/>
      <c r="AI321" s="29"/>
      <c r="AJ321" s="29"/>
      <c r="AK321" s="21"/>
      <c r="AL321" s="210"/>
      <c r="AM321" s="29"/>
      <c r="AN321" s="29"/>
      <c r="AO321" s="21"/>
      <c r="AP321" s="21"/>
      <c r="AQ321" s="21"/>
      <c r="AR321" s="21"/>
      <c r="AS321" s="21"/>
      <c r="AT321" s="210"/>
      <c r="AU321" s="29"/>
      <c r="AV321" s="210"/>
      <c r="AW321" s="29"/>
      <c r="AX321" s="21"/>
      <c r="AY321" s="21"/>
      <c r="AZ321" s="21"/>
      <c r="BA321" s="21"/>
      <c r="BB321" s="20"/>
      <c r="BC321" s="23"/>
      <c r="BD321" s="210"/>
      <c r="BE321" s="29"/>
      <c r="BF321" s="29"/>
      <c r="BG321" s="21"/>
      <c r="BH321" s="21"/>
      <c r="BI321" s="21"/>
      <c r="BJ321" s="21"/>
      <c r="BK321" s="21"/>
      <c r="BL321" s="21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44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9"/>
      <c r="P322" s="29"/>
      <c r="Q322" s="29"/>
      <c r="R322" s="29"/>
      <c r="S322" s="29"/>
      <c r="T322" s="29"/>
      <c r="U322" s="29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9"/>
      <c r="AJ322" s="29"/>
      <c r="AK322" s="21"/>
      <c r="AL322" s="210"/>
      <c r="AM322" s="29"/>
      <c r="AN322" s="29"/>
      <c r="AO322" s="21"/>
      <c r="AP322" s="21"/>
      <c r="AQ322" s="21"/>
      <c r="AR322" s="21"/>
      <c r="AS322" s="21"/>
      <c r="AT322" s="210"/>
      <c r="AU322" s="29"/>
      <c r="AV322" s="210"/>
      <c r="AW322" s="29"/>
      <c r="AX322" s="21"/>
      <c r="AY322" s="21"/>
      <c r="AZ322" s="21"/>
      <c r="BA322" s="21"/>
      <c r="BB322" s="20"/>
      <c r="BC322" s="23"/>
      <c r="BD322" s="210"/>
      <c r="BE322" s="29"/>
      <c r="BF322" s="29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44.7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9"/>
      <c r="P323" s="29"/>
      <c r="Q323" s="29"/>
      <c r="R323" s="29"/>
      <c r="S323" s="29"/>
      <c r="T323" s="29"/>
      <c r="U323" s="29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9"/>
      <c r="AJ323" s="29"/>
      <c r="AK323" s="21"/>
      <c r="AL323" s="210"/>
      <c r="AM323" s="29"/>
      <c r="AN323" s="29"/>
      <c r="AO323" s="21"/>
      <c r="AP323" s="21"/>
      <c r="AQ323" s="21"/>
      <c r="AR323" s="21"/>
      <c r="AS323" s="21"/>
      <c r="AT323" s="210"/>
      <c r="AU323" s="29"/>
      <c r="AV323" s="210"/>
      <c r="AW323" s="29"/>
      <c r="AX323" s="21"/>
      <c r="AY323" s="21"/>
      <c r="AZ323" s="21"/>
      <c r="BA323" s="21"/>
      <c r="BB323" s="20"/>
      <c r="BC323" s="23"/>
      <c r="BD323" s="210"/>
      <c r="BE323" s="29"/>
      <c r="BF323" s="29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44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9"/>
      <c r="P324" s="29"/>
      <c r="Q324" s="29"/>
      <c r="R324" s="29"/>
      <c r="S324" s="29"/>
      <c r="T324" s="29"/>
      <c r="U324" s="29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9"/>
      <c r="AJ324" s="29"/>
      <c r="AK324" s="21"/>
      <c r="AL324" s="210"/>
      <c r="AM324" s="29"/>
      <c r="AN324" s="29"/>
      <c r="AO324" s="21"/>
      <c r="AP324" s="21"/>
      <c r="AQ324" s="21"/>
      <c r="AR324" s="21"/>
      <c r="AS324" s="21"/>
      <c r="AT324" s="210"/>
      <c r="AU324" s="29"/>
      <c r="AV324" s="210"/>
      <c r="AW324" s="29"/>
      <c r="AX324" s="21"/>
      <c r="AY324" s="21"/>
      <c r="AZ324" s="21"/>
      <c r="BA324" s="21"/>
      <c r="BB324" s="20"/>
      <c r="BC324" s="23"/>
      <c r="BD324" s="210"/>
      <c r="BE324" s="29"/>
      <c r="BF324" s="29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44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9"/>
      <c r="P325" s="29"/>
      <c r="Q325" s="29"/>
      <c r="R325" s="29"/>
      <c r="S325" s="29"/>
      <c r="T325" s="29"/>
      <c r="U325" s="29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9"/>
      <c r="AJ325" s="29"/>
      <c r="AK325" s="21"/>
      <c r="AL325" s="210"/>
      <c r="AM325" s="29"/>
      <c r="AN325" s="29"/>
      <c r="AO325" s="21"/>
      <c r="AP325" s="21"/>
      <c r="AQ325" s="21"/>
      <c r="AR325" s="21"/>
      <c r="AS325" s="21"/>
      <c r="AT325" s="210"/>
      <c r="AU325" s="29"/>
      <c r="AV325" s="210"/>
      <c r="AW325" s="29"/>
      <c r="AX325" s="21"/>
      <c r="AY325" s="21"/>
      <c r="AZ325" s="21"/>
      <c r="BA325" s="21"/>
      <c r="BB325" s="20"/>
      <c r="BC325" s="23"/>
      <c r="BD325" s="210"/>
      <c r="BE325" s="29"/>
      <c r="BF325" s="29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9.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9"/>
      <c r="P326" s="29"/>
      <c r="Q326" s="29"/>
      <c r="R326" s="29"/>
      <c r="S326" s="29"/>
      <c r="T326" s="29"/>
      <c r="U326" s="29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210"/>
      <c r="BE326" s="63"/>
      <c r="BF326" s="29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408.7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210"/>
      <c r="BE327" s="20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46.2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210"/>
      <c r="BE328" s="63"/>
      <c r="BF328" s="29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408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210"/>
      <c r="BE329" s="20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56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210"/>
      <c r="BE330" s="63"/>
      <c r="BF330" s="29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3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9"/>
      <c r="P331" s="29"/>
      <c r="Q331" s="29"/>
      <c r="R331" s="29"/>
      <c r="S331" s="29"/>
      <c r="T331" s="29"/>
      <c r="U331" s="29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210"/>
      <c r="BE331" s="29"/>
      <c r="BF331" s="29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3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9"/>
      <c r="P332" s="29"/>
      <c r="Q332" s="29"/>
      <c r="R332" s="29"/>
      <c r="S332" s="29"/>
      <c r="T332" s="29"/>
      <c r="U332" s="29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210"/>
      <c r="BE332" s="63"/>
      <c r="BF332" s="29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46.7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210"/>
      <c r="BE333" s="23"/>
      <c r="BF333" s="23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84.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184"/>
      <c r="BE334" s="185"/>
      <c r="BF334" s="29"/>
      <c r="BG334" s="21"/>
      <c r="BH334" s="21"/>
      <c r="BI334" s="21"/>
      <c r="BJ334" s="21"/>
      <c r="BK334" s="21"/>
      <c r="BL334" s="21"/>
      <c r="BM334" s="21"/>
      <c r="BN334" s="193"/>
      <c r="BO334" s="24"/>
      <c r="BP334" s="21"/>
      <c r="BQ334" s="21"/>
      <c r="BR334" s="23"/>
      <c r="BS334" s="23"/>
      <c r="BT334" s="24"/>
      <c r="BU334" s="25"/>
    </row>
    <row r="335" spans="1:73" s="22" customFormat="1" ht="184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10"/>
      <c r="O335" s="28"/>
      <c r="P335" s="18"/>
      <c r="Q335" s="28"/>
      <c r="R335" s="28"/>
      <c r="S335" s="28"/>
      <c r="T335" s="28"/>
      <c r="U335" s="28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184"/>
      <c r="BE335" s="185"/>
      <c r="BF335" s="29"/>
      <c r="BG335" s="21"/>
      <c r="BH335" s="21"/>
      <c r="BI335" s="21"/>
      <c r="BJ335" s="21"/>
      <c r="BK335" s="21"/>
      <c r="BL335" s="21"/>
      <c r="BM335" s="21"/>
      <c r="BN335" s="193"/>
      <c r="BO335" s="24"/>
      <c r="BP335" s="21"/>
      <c r="BQ335" s="21"/>
      <c r="BR335" s="23"/>
      <c r="BS335" s="23"/>
      <c r="BT335" s="24"/>
      <c r="BU335" s="25"/>
    </row>
    <row r="336" spans="1:73" s="22" customFormat="1" ht="184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210"/>
      <c r="BE336" s="20"/>
      <c r="BF336" s="20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84.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3"/>
      <c r="BD337" s="184"/>
      <c r="BE337" s="185"/>
      <c r="BF337" s="20"/>
      <c r="BG337" s="21"/>
      <c r="BH337" s="21"/>
      <c r="BI337" s="21"/>
      <c r="BJ337" s="21"/>
      <c r="BK337" s="21"/>
      <c r="BL337" s="21"/>
      <c r="BM337" s="21"/>
      <c r="BN337" s="193"/>
      <c r="BO337" s="24"/>
      <c r="BP337" s="21"/>
      <c r="BQ337" s="21"/>
      <c r="BR337" s="23"/>
      <c r="BS337" s="23"/>
      <c r="BT337" s="24"/>
      <c r="BU337" s="25"/>
    </row>
    <row r="338" spans="1:73" s="22" customFormat="1" ht="189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63"/>
      <c r="P338" s="63"/>
      <c r="Q338" s="63"/>
      <c r="R338" s="63"/>
      <c r="S338" s="63"/>
      <c r="T338" s="63"/>
      <c r="U338" s="6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184"/>
      <c r="BE338" s="185"/>
      <c r="BF338" s="20"/>
      <c r="BG338" s="21"/>
      <c r="BH338" s="21"/>
      <c r="BI338" s="21"/>
      <c r="BJ338" s="21"/>
      <c r="BK338" s="21"/>
      <c r="BL338" s="21"/>
      <c r="BM338" s="21"/>
      <c r="BN338" s="193"/>
      <c r="BO338" s="24"/>
      <c r="BP338" s="21"/>
      <c r="BQ338" s="21"/>
      <c r="BR338" s="23"/>
      <c r="BS338" s="23"/>
      <c r="BT338" s="24"/>
      <c r="BU338" s="25"/>
    </row>
    <row r="339" spans="1:73" s="22" customFormat="1" ht="184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210"/>
      <c r="BE339" s="20"/>
      <c r="BF339" s="20"/>
      <c r="BG339" s="21"/>
      <c r="BH339" s="21"/>
      <c r="BI339" s="21"/>
      <c r="BJ339" s="20"/>
      <c r="BK339" s="23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84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186"/>
      <c r="BE340" s="185"/>
      <c r="BF340" s="20"/>
      <c r="BG340" s="21"/>
      <c r="BH340" s="21"/>
      <c r="BI340" s="21"/>
      <c r="BJ340" s="20"/>
      <c r="BK340" s="23"/>
      <c r="BL340" s="23"/>
      <c r="BM340" s="21"/>
      <c r="BN340" s="193"/>
      <c r="BO340" s="24"/>
      <c r="BP340" s="21"/>
      <c r="BQ340" s="21"/>
      <c r="BR340" s="23"/>
      <c r="BS340" s="23"/>
      <c r="BT340" s="24"/>
      <c r="BU340" s="25"/>
    </row>
    <row r="341" spans="1:73" s="22" customFormat="1" ht="184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9"/>
      <c r="P341" s="29"/>
      <c r="Q341" s="29"/>
      <c r="R341" s="29"/>
      <c r="S341" s="29"/>
      <c r="T341" s="29"/>
      <c r="U341" s="29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210"/>
      <c r="BE341" s="29"/>
      <c r="BF341" s="29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84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9"/>
      <c r="P342" s="29"/>
      <c r="Q342" s="29"/>
      <c r="R342" s="29"/>
      <c r="S342" s="29"/>
      <c r="T342" s="29"/>
      <c r="U342" s="29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1"/>
      <c r="AM342" s="21"/>
      <c r="AN342" s="21"/>
      <c r="AO342" s="21"/>
      <c r="AP342" s="21"/>
      <c r="AQ342" s="21"/>
      <c r="AR342" s="21"/>
      <c r="AS342" s="21"/>
      <c r="AT342" s="181"/>
      <c r="AU342" s="21"/>
      <c r="AV342" s="181"/>
      <c r="AW342" s="21"/>
      <c r="AX342" s="21"/>
      <c r="AY342" s="21"/>
      <c r="AZ342" s="21"/>
      <c r="BA342" s="21"/>
      <c r="BB342" s="20"/>
      <c r="BC342" s="23"/>
      <c r="BD342" s="210"/>
      <c r="BE342" s="23"/>
      <c r="BF342" s="20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84.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1"/>
      <c r="AM343" s="21"/>
      <c r="AN343" s="21"/>
      <c r="AO343" s="21"/>
      <c r="AP343" s="21"/>
      <c r="AQ343" s="21"/>
      <c r="AR343" s="21"/>
      <c r="AS343" s="21"/>
      <c r="AT343" s="181"/>
      <c r="AU343" s="21"/>
      <c r="AV343" s="181"/>
      <c r="AW343" s="21"/>
      <c r="AX343" s="21"/>
      <c r="AY343" s="21"/>
      <c r="AZ343" s="21"/>
      <c r="BA343" s="21"/>
      <c r="BB343" s="20"/>
      <c r="BC343" s="23"/>
      <c r="BD343" s="210"/>
      <c r="BE343" s="29"/>
      <c r="BF343" s="29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84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0"/>
      <c r="BC344" s="23"/>
      <c r="BD344" s="210"/>
      <c r="BE344" s="23"/>
      <c r="BF344" s="20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212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210"/>
      <c r="BE345" s="23"/>
      <c r="BF345" s="23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409.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0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210"/>
      <c r="BE346" s="23"/>
      <c r="BF346" s="23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86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10"/>
      <c r="O347" s="28"/>
      <c r="P347" s="18"/>
      <c r="Q347" s="28"/>
      <c r="R347" s="28"/>
      <c r="S347" s="28"/>
      <c r="T347" s="28"/>
      <c r="U347" s="28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81"/>
      <c r="BE347" s="21"/>
      <c r="BF347" s="21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22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10"/>
      <c r="BE348" s="23"/>
      <c r="BF348" s="23"/>
      <c r="BG348" s="21"/>
      <c r="BH348" s="21"/>
      <c r="BI348" s="21"/>
      <c r="BJ348" s="21"/>
      <c r="BK348" s="21"/>
      <c r="BL348" s="20"/>
      <c r="BM348" s="23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2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81"/>
      <c r="BE349" s="21"/>
      <c r="BF349" s="21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2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81"/>
      <c r="BE350" s="21"/>
      <c r="BF350" s="21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57.2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10"/>
      <c r="BE351" s="23"/>
      <c r="BF351" s="23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82.2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10"/>
      <c r="O352" s="28"/>
      <c r="P352" s="18"/>
      <c r="Q352" s="28"/>
      <c r="R352" s="28"/>
      <c r="S352" s="28"/>
      <c r="T352" s="28"/>
      <c r="U352" s="28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81"/>
      <c r="BE352" s="21"/>
      <c r="BF352" s="21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29.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81"/>
      <c r="BE353" s="21"/>
      <c r="BF353" s="21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9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0"/>
      <c r="AI354" s="23"/>
      <c r="AJ354" s="23"/>
      <c r="AK354" s="23"/>
      <c r="AL354" s="210"/>
      <c r="AM354" s="23"/>
      <c r="AN354" s="23"/>
      <c r="AO354" s="21"/>
      <c r="AP354" s="21"/>
      <c r="AQ354" s="21"/>
      <c r="AR354" s="21"/>
      <c r="AS354" s="21"/>
      <c r="AT354" s="210"/>
      <c r="AU354" s="23"/>
      <c r="AV354" s="210"/>
      <c r="AW354" s="23"/>
      <c r="AX354" s="21"/>
      <c r="AY354" s="21"/>
      <c r="AZ354" s="21"/>
      <c r="BA354" s="21"/>
      <c r="BB354" s="20"/>
      <c r="BC354" s="23"/>
      <c r="BD354" s="210"/>
      <c r="BE354" s="23"/>
      <c r="BF354" s="23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41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0"/>
      <c r="AK355" s="23"/>
      <c r="AL355" s="23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0"/>
      <c r="BC355" s="23"/>
      <c r="BD355" s="210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41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10"/>
      <c r="O356" s="28"/>
      <c r="P356" s="18"/>
      <c r="Q356" s="28"/>
      <c r="R356" s="28"/>
      <c r="S356" s="28"/>
      <c r="T356" s="28"/>
      <c r="U356" s="28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0"/>
      <c r="AK356" s="23"/>
      <c r="AL356" s="23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0"/>
      <c r="BC356" s="23"/>
      <c r="BD356" s="210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41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10"/>
      <c r="O357" s="23"/>
      <c r="P357" s="23"/>
      <c r="Q357" s="23"/>
      <c r="R357" s="23"/>
      <c r="S357" s="23"/>
      <c r="T357" s="23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0"/>
      <c r="AK357" s="23"/>
      <c r="AL357" s="23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0"/>
      <c r="BC357" s="23"/>
      <c r="BD357" s="210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41.7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10"/>
      <c r="O358" s="28"/>
      <c r="P358" s="18"/>
      <c r="Q358" s="28"/>
      <c r="R358" s="28"/>
      <c r="S358" s="28"/>
      <c r="T358" s="28"/>
      <c r="U358" s="28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0"/>
      <c r="AK358" s="23"/>
      <c r="AL358" s="23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0"/>
      <c r="BC358" s="23"/>
      <c r="BD358" s="210"/>
      <c r="BE358" s="23"/>
      <c r="BF358" s="23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41.7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10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0"/>
      <c r="AK359" s="23"/>
      <c r="AL359" s="23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0"/>
      <c r="BC359" s="23"/>
      <c r="BD359" s="210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01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210"/>
      <c r="BE360" s="23"/>
      <c r="BF360" s="23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01.7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10"/>
      <c r="O361" s="28"/>
      <c r="P361" s="18"/>
      <c r="Q361" s="28"/>
      <c r="R361" s="28"/>
      <c r="S361" s="28"/>
      <c r="T361" s="28"/>
      <c r="U361" s="28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81"/>
      <c r="BE361" s="21"/>
      <c r="BF361" s="21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0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210"/>
      <c r="BE362" s="23"/>
      <c r="BF362" s="23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0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10"/>
      <c r="O363" s="28"/>
      <c r="P363" s="18"/>
      <c r="Q363" s="28"/>
      <c r="R363" s="28"/>
      <c r="S363" s="28"/>
      <c r="T363" s="28"/>
      <c r="U363" s="28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81"/>
      <c r="BE363" s="21"/>
      <c r="BF363" s="21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409.6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0"/>
      <c r="R364" s="20"/>
      <c r="S364" s="20"/>
      <c r="T364" s="20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81"/>
      <c r="BE364" s="21"/>
      <c r="BF364" s="21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01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0"/>
      <c r="R365" s="20"/>
      <c r="S365" s="20"/>
      <c r="T365" s="20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81"/>
      <c r="BE365" s="21"/>
      <c r="BF365" s="21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0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0"/>
      <c r="AK366" s="23"/>
      <c r="AL366" s="23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0"/>
      <c r="BC366" s="23"/>
      <c r="BD366" s="210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01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81"/>
      <c r="BE367" s="21"/>
      <c r="BF367" s="21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01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0"/>
      <c r="R368" s="20"/>
      <c r="S368" s="20"/>
      <c r="T368" s="20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81"/>
      <c r="BE368" s="21"/>
      <c r="BF368" s="21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0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10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8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59.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10"/>
      <c r="BE370" s="29"/>
      <c r="BF370" s="29"/>
      <c r="BG370" s="21"/>
      <c r="BH370" s="21"/>
      <c r="BI370" s="21"/>
      <c r="BJ370" s="20"/>
      <c r="BK370" s="63"/>
      <c r="BL370" s="29"/>
      <c r="BM370" s="21"/>
      <c r="BN370" s="193"/>
      <c r="BO370" s="24"/>
      <c r="BP370" s="21"/>
      <c r="BQ370" s="21"/>
      <c r="BR370" s="23"/>
      <c r="BS370" s="23"/>
      <c r="BT370" s="24"/>
      <c r="BU370" s="25"/>
    </row>
    <row r="371" spans="1:73" s="22" customFormat="1" ht="244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9"/>
      <c r="R371" s="29"/>
      <c r="S371" s="29"/>
      <c r="T371" s="29"/>
      <c r="U371" s="29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210"/>
      <c r="BE371" s="187"/>
      <c r="BF371" s="29"/>
      <c r="BG371" s="21"/>
      <c r="BH371" s="21"/>
      <c r="BI371" s="21"/>
      <c r="BJ371" s="20"/>
      <c r="BK371" s="63"/>
      <c r="BL371" s="29"/>
      <c r="BM371" s="21"/>
      <c r="BN371" s="193"/>
      <c r="BO371" s="24"/>
      <c r="BP371" s="21"/>
      <c r="BQ371" s="21"/>
      <c r="BR371" s="23"/>
      <c r="BS371" s="23"/>
      <c r="BT371" s="24"/>
      <c r="BU371" s="25"/>
    </row>
    <row r="372" spans="1:73" s="22" customFormat="1" ht="219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63"/>
      <c r="P372" s="63"/>
      <c r="Q372" s="63"/>
      <c r="R372" s="63"/>
      <c r="S372" s="63"/>
      <c r="T372" s="63"/>
      <c r="U372" s="6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86"/>
      <c r="BE372" s="188"/>
      <c r="BF372" s="189"/>
      <c r="BG372" s="21"/>
      <c r="BH372" s="21"/>
      <c r="BI372" s="21"/>
      <c r="BJ372" s="21"/>
      <c r="BK372" s="21"/>
      <c r="BL372" s="21"/>
      <c r="BM372" s="21"/>
      <c r="BN372" s="193"/>
      <c r="BO372" s="24"/>
      <c r="BP372" s="21"/>
      <c r="BQ372" s="21"/>
      <c r="BR372" s="23"/>
      <c r="BS372" s="23"/>
      <c r="BT372" s="24"/>
      <c r="BU372" s="25"/>
    </row>
    <row r="373" spans="1:73" s="22" customFormat="1" ht="219.7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9"/>
      <c r="P373" s="29"/>
      <c r="Q373" s="29"/>
      <c r="R373" s="29"/>
      <c r="S373" s="29"/>
      <c r="T373" s="29"/>
      <c r="U373" s="29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10"/>
      <c r="BE373" s="29"/>
      <c r="BF373" s="29"/>
      <c r="BG373" s="21"/>
      <c r="BH373" s="21"/>
      <c r="BI373" s="21"/>
      <c r="BJ373" s="21"/>
      <c r="BK373" s="21"/>
      <c r="BL373" s="21"/>
      <c r="BM373" s="21"/>
      <c r="BN373" s="193"/>
      <c r="BO373" s="24"/>
      <c r="BP373" s="21"/>
      <c r="BQ373" s="21"/>
      <c r="BR373" s="23"/>
      <c r="BS373" s="23"/>
      <c r="BT373" s="24"/>
      <c r="BU373" s="25"/>
    </row>
    <row r="374" spans="1:73" s="22" customFormat="1" ht="219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9"/>
      <c r="P374" s="29"/>
      <c r="Q374" s="29"/>
      <c r="R374" s="29"/>
      <c r="S374" s="29"/>
      <c r="T374" s="29"/>
      <c r="U374" s="29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6"/>
      <c r="BE374" s="188"/>
      <c r="BF374" s="189"/>
      <c r="BG374" s="21"/>
      <c r="BH374" s="21"/>
      <c r="BI374" s="21"/>
      <c r="BJ374" s="21"/>
      <c r="BK374" s="21"/>
      <c r="BL374" s="21"/>
      <c r="BM374" s="21"/>
      <c r="BN374" s="193"/>
      <c r="BO374" s="24"/>
      <c r="BP374" s="21"/>
      <c r="BQ374" s="21"/>
      <c r="BR374" s="23"/>
      <c r="BS374" s="23"/>
      <c r="BT374" s="24"/>
      <c r="BU374" s="25"/>
    </row>
    <row r="375" spans="1:73" s="22" customFormat="1" ht="409.6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210"/>
      <c r="BE375" s="29"/>
      <c r="BF375" s="20"/>
      <c r="BG375" s="21"/>
      <c r="BH375" s="21"/>
      <c r="BI375" s="21"/>
      <c r="BJ375" s="21"/>
      <c r="BK375" s="21"/>
      <c r="BL375" s="21"/>
      <c r="BM375" s="21"/>
      <c r="BN375" s="193"/>
      <c r="BO375" s="24"/>
      <c r="BP375" s="21"/>
      <c r="BQ375" s="21"/>
      <c r="BR375" s="23"/>
      <c r="BS375" s="23"/>
      <c r="BT375" s="24"/>
      <c r="BU375" s="25"/>
    </row>
    <row r="376" spans="1:73" s="22" customFormat="1" ht="409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9"/>
      <c r="P376" s="29"/>
      <c r="Q376" s="29"/>
      <c r="R376" s="29"/>
      <c r="S376" s="29"/>
      <c r="T376" s="29"/>
      <c r="U376" s="29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9"/>
      <c r="AJ376" s="29"/>
      <c r="AK376" s="21"/>
      <c r="AL376" s="210"/>
      <c r="AM376" s="29"/>
      <c r="AN376" s="29"/>
      <c r="AO376" s="21"/>
      <c r="AP376" s="21"/>
      <c r="AQ376" s="21"/>
      <c r="AR376" s="21"/>
      <c r="AS376" s="21"/>
      <c r="AT376" s="210"/>
      <c r="AU376" s="29"/>
      <c r="AV376" s="210"/>
      <c r="AW376" s="29"/>
      <c r="AX376" s="21"/>
      <c r="AY376" s="21"/>
      <c r="AZ376" s="21"/>
      <c r="BA376" s="21"/>
      <c r="BB376" s="21"/>
      <c r="BC376" s="21"/>
      <c r="BD376" s="210"/>
      <c r="BE376" s="29"/>
      <c r="BF376" s="29"/>
      <c r="BG376" s="21"/>
      <c r="BH376" s="21"/>
      <c r="BI376" s="21"/>
      <c r="BJ376" s="21"/>
      <c r="BK376" s="21"/>
      <c r="BL376" s="21"/>
      <c r="BM376" s="21"/>
      <c r="BN376" s="193"/>
      <c r="BO376" s="24"/>
      <c r="BP376" s="21"/>
      <c r="BQ376" s="21"/>
      <c r="BR376" s="23"/>
      <c r="BS376" s="23"/>
      <c r="BT376" s="24"/>
      <c r="BU376" s="25"/>
    </row>
    <row r="377" spans="1:73" s="22" customFormat="1" ht="137.2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9"/>
      <c r="P377" s="29"/>
      <c r="Q377" s="29"/>
      <c r="R377" s="29"/>
      <c r="S377" s="29"/>
      <c r="T377" s="29"/>
      <c r="U377" s="29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1"/>
      <c r="BD377" s="186"/>
      <c r="BE377" s="188"/>
      <c r="BF377" s="189"/>
      <c r="BG377" s="21"/>
      <c r="BH377" s="21"/>
      <c r="BI377" s="21"/>
      <c r="BJ377" s="21"/>
      <c r="BK377" s="21"/>
      <c r="BL377" s="21"/>
      <c r="BM377" s="21"/>
      <c r="BN377" s="193"/>
      <c r="BO377" s="24"/>
      <c r="BP377" s="21"/>
      <c r="BQ377" s="21"/>
      <c r="BR377" s="23"/>
      <c r="BS377" s="23"/>
      <c r="BT377" s="24"/>
      <c r="BU377" s="25"/>
    </row>
    <row r="378" spans="1:73" s="22" customFormat="1" ht="137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9"/>
      <c r="P378" s="29"/>
      <c r="Q378" s="29"/>
      <c r="R378" s="29"/>
      <c r="S378" s="29"/>
      <c r="T378" s="29"/>
      <c r="U378" s="29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86"/>
      <c r="BE378" s="188"/>
      <c r="BF378" s="189"/>
      <c r="BG378" s="21"/>
      <c r="BH378" s="21"/>
      <c r="BI378" s="21"/>
      <c r="BJ378" s="21"/>
      <c r="BK378" s="21"/>
      <c r="BL378" s="21"/>
      <c r="BM378" s="21"/>
      <c r="BN378" s="193"/>
      <c r="BO378" s="24"/>
      <c r="BP378" s="21"/>
      <c r="BQ378" s="21"/>
      <c r="BR378" s="23"/>
      <c r="BS378" s="23"/>
      <c r="BT378" s="24"/>
      <c r="BU378" s="25"/>
    </row>
    <row r="379" spans="1:73" s="22" customFormat="1" ht="137.2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9"/>
      <c r="P379" s="29"/>
      <c r="Q379" s="29"/>
      <c r="R379" s="29"/>
      <c r="S379" s="29"/>
      <c r="T379" s="29"/>
      <c r="U379" s="29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86"/>
      <c r="BE379" s="188"/>
      <c r="BF379" s="189"/>
      <c r="BG379" s="21"/>
      <c r="BH379" s="21"/>
      <c r="BI379" s="21"/>
      <c r="BJ379" s="21"/>
      <c r="BK379" s="21"/>
      <c r="BL379" s="21"/>
      <c r="BM379" s="21"/>
      <c r="BN379" s="193"/>
      <c r="BO379" s="24"/>
      <c r="BP379" s="21"/>
      <c r="BQ379" s="21"/>
      <c r="BR379" s="23"/>
      <c r="BS379" s="23"/>
      <c r="BT379" s="24"/>
      <c r="BU379" s="25"/>
    </row>
    <row r="380" spans="1:73" s="22" customFormat="1" ht="137.2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9"/>
      <c r="P380" s="29"/>
      <c r="Q380" s="29"/>
      <c r="R380" s="29"/>
      <c r="S380" s="29"/>
      <c r="T380" s="29"/>
      <c r="U380" s="29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86"/>
      <c r="BE380" s="188"/>
      <c r="BF380" s="189"/>
      <c r="BG380" s="21"/>
      <c r="BH380" s="21"/>
      <c r="BI380" s="21"/>
      <c r="BJ380" s="21"/>
      <c r="BK380" s="21"/>
      <c r="BL380" s="21"/>
      <c r="BM380" s="21"/>
      <c r="BN380" s="193"/>
      <c r="BO380" s="24"/>
      <c r="BP380" s="21"/>
      <c r="BQ380" s="21"/>
      <c r="BR380" s="23"/>
      <c r="BS380" s="23"/>
      <c r="BT380" s="24"/>
      <c r="BU380" s="25"/>
    </row>
    <row r="381" spans="1:73" s="22" customFormat="1" ht="137.2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9"/>
      <c r="P381" s="29"/>
      <c r="Q381" s="29"/>
      <c r="R381" s="29"/>
      <c r="S381" s="29"/>
      <c r="T381" s="29"/>
      <c r="U381" s="29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86"/>
      <c r="BE381" s="188"/>
      <c r="BF381" s="189"/>
      <c r="BG381" s="21"/>
      <c r="BH381" s="21"/>
      <c r="BI381" s="21"/>
      <c r="BJ381" s="21"/>
      <c r="BK381" s="21"/>
      <c r="BL381" s="21"/>
      <c r="BM381" s="21"/>
      <c r="BN381" s="193"/>
      <c r="BO381" s="24"/>
      <c r="BP381" s="21"/>
      <c r="BQ381" s="21"/>
      <c r="BR381" s="23"/>
      <c r="BS381" s="23"/>
      <c r="BT381" s="24"/>
      <c r="BU381" s="25"/>
    </row>
    <row r="382" spans="1:73" s="22" customFormat="1" ht="291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9"/>
      <c r="P382" s="29"/>
      <c r="Q382" s="29"/>
      <c r="R382" s="29"/>
      <c r="S382" s="29"/>
      <c r="T382" s="29"/>
      <c r="U382" s="29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0"/>
      <c r="BC382" s="21"/>
      <c r="BD382" s="210"/>
      <c r="BE382" s="29"/>
      <c r="BF382" s="20"/>
      <c r="BG382" s="23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9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9"/>
      <c r="P383" s="29"/>
      <c r="Q383" s="29"/>
      <c r="R383" s="29"/>
      <c r="S383" s="29"/>
      <c r="T383" s="29"/>
      <c r="U383" s="29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0"/>
      <c r="BC383" s="21"/>
      <c r="BD383" s="210"/>
      <c r="BE383" s="182"/>
      <c r="BF383" s="20"/>
      <c r="BG383" s="23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97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3"/>
      <c r="Q384" s="23"/>
      <c r="R384" s="23"/>
      <c r="S384" s="23"/>
      <c r="T384" s="23"/>
      <c r="U384" s="20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10"/>
      <c r="BE384" s="20"/>
      <c r="BF384" s="20"/>
      <c r="BG384" s="21"/>
      <c r="BH384" s="21"/>
      <c r="BI384" s="21"/>
      <c r="BJ384" s="21"/>
      <c r="BK384" s="21"/>
      <c r="BL384" s="21"/>
      <c r="BM384" s="21"/>
      <c r="BN384" s="193"/>
      <c r="BO384" s="24"/>
      <c r="BP384" s="21"/>
      <c r="BQ384" s="21"/>
      <c r="BR384" s="23"/>
      <c r="BS384" s="23"/>
      <c r="BT384" s="24"/>
      <c r="BU384" s="25"/>
    </row>
    <row r="385" spans="1:75" s="22" customFormat="1" ht="197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0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84"/>
      <c r="BE385" s="189"/>
      <c r="BF385" s="189"/>
      <c r="BG385" s="21"/>
      <c r="BH385" s="21"/>
      <c r="BI385" s="21"/>
      <c r="BJ385" s="21"/>
      <c r="BK385" s="21"/>
      <c r="BL385" s="21"/>
      <c r="BM385" s="21"/>
      <c r="BN385" s="193"/>
      <c r="BO385" s="24"/>
      <c r="BP385" s="21"/>
      <c r="BQ385" s="21"/>
      <c r="BR385" s="23"/>
      <c r="BS385" s="23"/>
      <c r="BT385" s="24"/>
      <c r="BU385" s="25"/>
    </row>
    <row r="386" spans="1:75" s="22" customFormat="1" ht="279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190"/>
      <c r="P386" s="190"/>
      <c r="Q386" s="190"/>
      <c r="R386" s="190"/>
      <c r="S386" s="190"/>
      <c r="T386" s="190"/>
      <c r="U386" s="190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210"/>
      <c r="BE386" s="63"/>
      <c r="BF386" s="6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5" s="22" customFormat="1" ht="17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210"/>
      <c r="BE387" s="23"/>
      <c r="BF387" s="23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5" s="22" customFormat="1" ht="129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1"/>
      <c r="BE388" s="29"/>
      <c r="BF388" s="29"/>
      <c r="BG388" s="21"/>
      <c r="BH388" s="21"/>
      <c r="BI388" s="21"/>
      <c r="BJ388" s="21"/>
      <c r="BK388" s="21"/>
      <c r="BL388" s="21"/>
      <c r="BM388" s="21"/>
      <c r="BN388" s="193"/>
      <c r="BO388" s="24"/>
      <c r="BP388" s="21"/>
      <c r="BQ388" s="21"/>
      <c r="BR388" s="23"/>
      <c r="BS388" s="23"/>
      <c r="BT388" s="24"/>
      <c r="BU388" s="25"/>
    </row>
    <row r="389" spans="1:75" s="22" customFormat="1" ht="187.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9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210"/>
      <c r="BE389" s="23"/>
      <c r="BF389" s="23"/>
      <c r="BG389" s="21"/>
      <c r="BH389" s="21"/>
      <c r="BI389" s="21"/>
      <c r="BJ389" s="21"/>
      <c r="BK389" s="21"/>
      <c r="BL389" s="21"/>
      <c r="BM389" s="23"/>
      <c r="BN389" s="21"/>
      <c r="BO389" s="24"/>
      <c r="BP389" s="21"/>
      <c r="BQ389" s="21"/>
      <c r="BR389" s="21"/>
      <c r="BS389" s="21"/>
      <c r="BT389" s="23"/>
      <c r="BU389" s="24"/>
      <c r="BV389" s="25"/>
      <c r="BW389" s="30"/>
    </row>
    <row r="390" spans="1:75" s="22" customFormat="1" ht="187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10"/>
      <c r="O390" s="28"/>
      <c r="P390" s="18"/>
      <c r="Q390" s="28"/>
      <c r="R390" s="28"/>
      <c r="S390" s="28"/>
      <c r="T390" s="28"/>
      <c r="U390" s="28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21"/>
      <c r="BE390" s="21"/>
      <c r="BF390" s="21"/>
      <c r="BG390" s="21"/>
      <c r="BH390" s="21"/>
      <c r="BI390" s="21"/>
      <c r="BJ390" s="21"/>
      <c r="BK390" s="21"/>
      <c r="BL390" s="21"/>
      <c r="BM390" s="23"/>
      <c r="BN390" s="21"/>
      <c r="BO390" s="24"/>
      <c r="BP390" s="25"/>
      <c r="BQ390" s="21"/>
      <c r="BR390" s="21"/>
      <c r="BS390" s="21"/>
      <c r="BT390" s="23"/>
      <c r="BU390" s="24"/>
      <c r="BV390" s="25"/>
      <c r="BW390" s="30"/>
    </row>
    <row r="391" spans="1:75" s="22" customFormat="1" ht="409.6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3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3"/>
      <c r="AV391" s="21"/>
      <c r="AW391" s="23"/>
      <c r="AX391" s="21"/>
      <c r="AY391" s="21"/>
      <c r="AZ391" s="21"/>
      <c r="BA391" s="21"/>
      <c r="BB391" s="21"/>
      <c r="BC391" s="21"/>
      <c r="BD391" s="21"/>
      <c r="BE391" s="21"/>
      <c r="BF391" s="21"/>
      <c r="BG391" s="21"/>
      <c r="BH391" s="21"/>
      <c r="BI391" s="21"/>
      <c r="BJ391" s="21"/>
      <c r="BK391" s="21"/>
      <c r="BL391" s="21"/>
      <c r="BM391" s="23"/>
      <c r="BN391" s="21"/>
      <c r="BO391" s="24"/>
      <c r="BP391" s="25"/>
      <c r="BQ391" s="21"/>
      <c r="BR391" s="21"/>
      <c r="BS391" s="21"/>
      <c r="BT391" s="23"/>
      <c r="BU391" s="24"/>
      <c r="BV391" s="25"/>
      <c r="BW391" s="30"/>
    </row>
    <row r="392" spans="1:75" s="22" customFormat="1" ht="409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10"/>
      <c r="BE392" s="23"/>
      <c r="BF392" s="23"/>
      <c r="BG392" s="21"/>
      <c r="BH392" s="21"/>
      <c r="BI392" s="21"/>
      <c r="BJ392" s="21"/>
      <c r="BK392" s="21"/>
      <c r="BL392" s="21"/>
      <c r="BM392" s="23"/>
      <c r="BN392" s="21"/>
      <c r="BO392" s="24"/>
      <c r="BP392" s="25"/>
      <c r="BQ392" s="21"/>
      <c r="BR392" s="21"/>
      <c r="BS392" s="21"/>
      <c r="BT392" s="23"/>
      <c r="BU392" s="24"/>
      <c r="BV392" s="25"/>
      <c r="BW392" s="30"/>
    </row>
    <row r="393" spans="1:75" s="22" customFormat="1" ht="194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10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1"/>
      <c r="BE393" s="21"/>
      <c r="BF393" s="21"/>
      <c r="BG393" s="21"/>
      <c r="BH393" s="21"/>
      <c r="BI393" s="21"/>
      <c r="BJ393" s="21"/>
      <c r="BK393" s="21"/>
      <c r="BL393" s="21"/>
      <c r="BM393" s="23"/>
      <c r="BN393" s="21"/>
      <c r="BO393" s="24"/>
      <c r="BP393" s="25"/>
      <c r="BQ393" s="36"/>
      <c r="BR393" s="36"/>
      <c r="BS393" s="36"/>
      <c r="BT393" s="40"/>
      <c r="BU393" s="26"/>
      <c r="BV393" s="36"/>
      <c r="BW393" s="30"/>
    </row>
    <row r="394" spans="1:75" s="22" customFormat="1" ht="219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21"/>
      <c r="BE394" s="21"/>
      <c r="BF394" s="21"/>
      <c r="BG394" s="21"/>
      <c r="BH394" s="21"/>
      <c r="BI394" s="21"/>
      <c r="BJ394" s="21"/>
      <c r="BK394" s="21"/>
      <c r="BL394" s="21"/>
      <c r="BM394" s="21"/>
      <c r="BN394" s="21"/>
      <c r="BO394" s="24"/>
      <c r="BP394" s="25"/>
      <c r="BQ394" s="36"/>
      <c r="BR394" s="36"/>
      <c r="BS394" s="36"/>
      <c r="BT394" s="40"/>
      <c r="BU394" s="26"/>
      <c r="BV394" s="36"/>
      <c r="BW394" s="30"/>
    </row>
    <row r="395" spans="1:75" s="22" customFormat="1" ht="198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18"/>
      <c r="M395" s="20"/>
      <c r="N395" s="21"/>
      <c r="O395" s="182"/>
      <c r="P395" s="182"/>
      <c r="Q395" s="182"/>
      <c r="R395" s="182"/>
      <c r="S395" s="182"/>
      <c r="T395" s="182"/>
      <c r="U395" s="182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1"/>
      <c r="BE395" s="21"/>
      <c r="BF395" s="21"/>
      <c r="BG395" s="21"/>
      <c r="BH395" s="21"/>
      <c r="BI395" s="21"/>
      <c r="BJ395" s="21"/>
      <c r="BK395" s="21"/>
      <c r="BL395" s="21"/>
      <c r="BM395" s="23"/>
      <c r="BN395" s="21"/>
      <c r="BO395" s="24"/>
      <c r="BP395" s="25"/>
      <c r="BQ395" s="21"/>
      <c r="BR395" s="21"/>
      <c r="BS395" s="21"/>
      <c r="BT395" s="23"/>
      <c r="BU395" s="24"/>
      <c r="BV395" s="25"/>
      <c r="BW395" s="30"/>
    </row>
    <row r="396" spans="1:75" s="22" customFormat="1" ht="198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18"/>
      <c r="M396" s="20"/>
      <c r="N396" s="21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21"/>
      <c r="BE396" s="21"/>
      <c r="BF396" s="21"/>
      <c r="BG396" s="21"/>
      <c r="BH396" s="21"/>
      <c r="BI396" s="21"/>
      <c r="BJ396" s="21"/>
      <c r="BK396" s="21"/>
      <c r="BL396" s="21"/>
      <c r="BM396" s="23"/>
      <c r="BN396" s="21"/>
      <c r="BO396" s="24"/>
      <c r="BP396" s="25"/>
      <c r="BQ396" s="21"/>
      <c r="BR396" s="21"/>
      <c r="BS396" s="21"/>
      <c r="BT396" s="23"/>
      <c r="BU396" s="24"/>
      <c r="BV396" s="25"/>
      <c r="BW396" s="30"/>
    </row>
    <row r="397" spans="1:75" s="22" customFormat="1" ht="198.7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18"/>
      <c r="M397" s="20"/>
      <c r="N397" s="21"/>
      <c r="O397" s="28"/>
      <c r="P397" s="18"/>
      <c r="Q397" s="28"/>
      <c r="R397" s="28"/>
      <c r="S397" s="28"/>
      <c r="T397" s="28"/>
      <c r="U397" s="28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1"/>
      <c r="BE397" s="21"/>
      <c r="BF397" s="21"/>
      <c r="BG397" s="21"/>
      <c r="BH397" s="21"/>
      <c r="BI397" s="21"/>
      <c r="BJ397" s="21"/>
      <c r="BK397" s="21"/>
      <c r="BL397" s="21"/>
      <c r="BM397" s="23"/>
      <c r="BN397" s="21"/>
      <c r="BO397" s="24"/>
      <c r="BP397" s="25"/>
      <c r="BQ397" s="21"/>
      <c r="BR397" s="21"/>
      <c r="BS397" s="21"/>
      <c r="BT397" s="23"/>
      <c r="BU397" s="24"/>
      <c r="BV397" s="25"/>
      <c r="BW397" s="30"/>
    </row>
    <row r="398" spans="1:75" s="22" customFormat="1" ht="146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18"/>
      <c r="M398" s="20"/>
      <c r="N398" s="21"/>
      <c r="O398" s="28"/>
      <c r="P398" s="18"/>
      <c r="Q398" s="28"/>
      <c r="R398" s="28"/>
      <c r="S398" s="28"/>
      <c r="T398" s="28"/>
      <c r="U398" s="28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21"/>
      <c r="BE398" s="21"/>
      <c r="BF398" s="21"/>
      <c r="BG398" s="21"/>
      <c r="BH398" s="21"/>
      <c r="BI398" s="21"/>
      <c r="BJ398" s="21"/>
      <c r="BK398" s="21"/>
      <c r="BL398" s="21"/>
      <c r="BM398" s="23"/>
      <c r="BN398" s="21"/>
      <c r="BO398" s="24"/>
      <c r="BP398" s="25"/>
      <c r="BQ398" s="21"/>
      <c r="BR398" s="21"/>
      <c r="BS398" s="21"/>
      <c r="BT398" s="23"/>
      <c r="BU398" s="24"/>
      <c r="BV398" s="25"/>
      <c r="BW398" s="30"/>
    </row>
    <row r="399" spans="1:75" s="22" customFormat="1" ht="227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18"/>
      <c r="M399" s="20"/>
      <c r="N399" s="21"/>
      <c r="O399" s="28"/>
      <c r="P399" s="18"/>
      <c r="Q399" s="28"/>
      <c r="R399" s="28"/>
      <c r="S399" s="28"/>
      <c r="T399" s="28"/>
      <c r="U399" s="28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21"/>
      <c r="BE399" s="21"/>
      <c r="BF399" s="21"/>
      <c r="BG399" s="21"/>
      <c r="BH399" s="21"/>
      <c r="BI399" s="21"/>
      <c r="BJ399" s="21"/>
      <c r="BK399" s="21"/>
      <c r="BL399" s="21"/>
      <c r="BM399" s="23"/>
      <c r="BN399" s="21"/>
      <c r="BO399" s="24"/>
      <c r="BP399" s="25"/>
      <c r="BQ399" s="21"/>
      <c r="BR399" s="21"/>
      <c r="BS399" s="21"/>
      <c r="BT399" s="23"/>
      <c r="BU399" s="24"/>
      <c r="BV399" s="25"/>
      <c r="BW399" s="30"/>
    </row>
    <row r="400" spans="1:75" s="22" customFormat="1" ht="154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18"/>
      <c r="M400" s="20"/>
      <c r="N400" s="21"/>
      <c r="O400" s="28"/>
      <c r="P400" s="2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21"/>
      <c r="BE400" s="21"/>
      <c r="BF400" s="21"/>
      <c r="BG400" s="21"/>
      <c r="BH400" s="21"/>
      <c r="BI400" s="21"/>
      <c r="BJ400" s="21"/>
      <c r="BK400" s="21"/>
      <c r="BL400" s="21"/>
      <c r="BM400" s="23"/>
      <c r="BN400" s="21"/>
      <c r="BO400" s="24"/>
      <c r="BP400" s="25"/>
      <c r="BQ400" s="21"/>
      <c r="BR400" s="21"/>
      <c r="BS400" s="21"/>
      <c r="BT400" s="23"/>
      <c r="BU400" s="24"/>
      <c r="BV400" s="25"/>
      <c r="BW400" s="30"/>
    </row>
    <row r="401" spans="1:75" s="22" customFormat="1" ht="154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18"/>
      <c r="M401" s="20"/>
      <c r="N401" s="21"/>
      <c r="O401" s="28"/>
      <c r="P401" s="18"/>
      <c r="Q401" s="28"/>
      <c r="R401" s="28"/>
      <c r="S401" s="28"/>
      <c r="T401" s="28"/>
      <c r="U401" s="28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21"/>
      <c r="BE401" s="21"/>
      <c r="BF401" s="21"/>
      <c r="BG401" s="21"/>
      <c r="BH401" s="21"/>
      <c r="BI401" s="21"/>
      <c r="BJ401" s="21"/>
      <c r="BK401" s="21"/>
      <c r="BL401" s="21"/>
      <c r="BM401" s="23"/>
      <c r="BN401" s="21"/>
      <c r="BO401" s="24"/>
      <c r="BP401" s="25"/>
      <c r="BQ401" s="36"/>
      <c r="BR401" s="36"/>
      <c r="BS401" s="36"/>
      <c r="BT401" s="40"/>
      <c r="BU401" s="26"/>
      <c r="BV401" s="36"/>
      <c r="BW401" s="30"/>
    </row>
    <row r="402" spans="1:75" s="22" customFormat="1" ht="182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18"/>
      <c r="M402" s="20"/>
      <c r="N402" s="21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21"/>
      <c r="BE402" s="21"/>
      <c r="BF402" s="21"/>
      <c r="BG402" s="21"/>
      <c r="BH402" s="21"/>
      <c r="BI402" s="21"/>
      <c r="BJ402" s="21"/>
      <c r="BK402" s="21"/>
      <c r="BL402" s="23"/>
      <c r="BM402" s="21"/>
      <c r="BN402" s="21"/>
      <c r="BO402" s="24"/>
      <c r="BP402" s="25"/>
      <c r="BQ402" s="36"/>
      <c r="BR402" s="36"/>
      <c r="BS402" s="36"/>
      <c r="BT402" s="40"/>
      <c r="BU402" s="26"/>
      <c r="BV402" s="36"/>
      <c r="BW402" s="30"/>
    </row>
    <row r="403" spans="1:75" s="22" customFormat="1" ht="182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18"/>
      <c r="M403" s="20"/>
      <c r="N403" s="21"/>
      <c r="O403" s="23"/>
      <c r="P403" s="23"/>
      <c r="Q403" s="23"/>
      <c r="R403" s="23"/>
      <c r="S403" s="23"/>
      <c r="T403" s="23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1"/>
      <c r="BE403" s="21"/>
      <c r="BF403" s="21"/>
      <c r="BG403" s="21"/>
      <c r="BH403" s="21"/>
      <c r="BI403" s="21"/>
      <c r="BJ403" s="21"/>
      <c r="BK403" s="21"/>
      <c r="BL403" s="21"/>
      <c r="BM403" s="21"/>
      <c r="BN403" s="21"/>
      <c r="BO403" s="24"/>
      <c r="BP403" s="25"/>
      <c r="BQ403" s="36"/>
      <c r="BR403" s="36"/>
      <c r="BS403" s="36"/>
      <c r="BT403" s="40"/>
      <c r="BU403" s="26"/>
      <c r="BV403" s="36"/>
      <c r="BW403" s="30"/>
    </row>
    <row r="404" spans="1:75" s="22" customFormat="1" ht="312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18"/>
      <c r="M404" s="20"/>
      <c r="N404" s="21"/>
      <c r="O404" s="28"/>
      <c r="P404" s="2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181"/>
      <c r="BE404" s="21"/>
      <c r="BF404" s="21"/>
      <c r="BG404" s="23"/>
      <c r="BH404" s="21"/>
      <c r="BI404" s="21"/>
      <c r="BJ404" s="21"/>
      <c r="BK404" s="21"/>
      <c r="BL404" s="23"/>
      <c r="BM404" s="21"/>
      <c r="BN404" s="21"/>
      <c r="BO404" s="24"/>
      <c r="BP404" s="25"/>
      <c r="BQ404" s="26"/>
    </row>
    <row r="405" spans="1:75" s="22" customFormat="1" ht="174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18"/>
      <c r="M405" s="20"/>
      <c r="N405" s="21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1"/>
      <c r="BD405" s="21"/>
      <c r="BE405" s="21"/>
      <c r="BF405" s="21"/>
      <c r="BG405" s="23"/>
      <c r="BH405" s="21"/>
      <c r="BI405" s="21"/>
      <c r="BJ405" s="21"/>
      <c r="BK405" s="21"/>
      <c r="BL405" s="23"/>
      <c r="BM405" s="21"/>
      <c r="BN405" s="21"/>
      <c r="BO405" s="24"/>
      <c r="BP405" s="25"/>
      <c r="BQ405" s="26"/>
    </row>
    <row r="406" spans="1:75" s="22" customFormat="1" ht="167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18"/>
      <c r="M406" s="20"/>
      <c r="N406" s="21"/>
      <c r="O406" s="23"/>
      <c r="P406" s="23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81"/>
      <c r="BE406" s="21"/>
      <c r="BF406" s="21"/>
      <c r="BG406" s="23"/>
      <c r="BH406" s="21"/>
      <c r="BI406" s="21"/>
      <c r="BJ406" s="21"/>
      <c r="BK406" s="21"/>
      <c r="BL406" s="23"/>
      <c r="BM406" s="21"/>
      <c r="BN406" s="21"/>
      <c r="BO406" s="24"/>
      <c r="BP406" s="25"/>
      <c r="BQ406" s="26"/>
    </row>
    <row r="407" spans="1:75" s="22" customFormat="1" ht="167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18"/>
      <c r="M407" s="20"/>
      <c r="N407" s="21"/>
      <c r="O407" s="23"/>
      <c r="P407" s="23"/>
      <c r="Q407" s="23"/>
      <c r="R407" s="23"/>
      <c r="S407" s="23"/>
      <c r="T407" s="23"/>
      <c r="U407" s="23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21"/>
      <c r="BE407" s="21"/>
      <c r="BF407" s="21"/>
      <c r="BG407" s="23"/>
      <c r="BH407" s="21"/>
      <c r="BI407" s="21"/>
      <c r="BJ407" s="21"/>
      <c r="BK407" s="21"/>
      <c r="BL407" s="23"/>
      <c r="BM407" s="21"/>
      <c r="BN407" s="21"/>
      <c r="BO407" s="24"/>
      <c r="BP407" s="25"/>
      <c r="BQ407" s="26"/>
    </row>
    <row r="408" spans="1:75" s="22" customFormat="1" ht="167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18"/>
      <c r="M408" s="20"/>
      <c r="N408" s="21"/>
      <c r="O408" s="23"/>
      <c r="P408" s="23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1"/>
      <c r="BE408" s="21"/>
      <c r="BF408" s="21"/>
      <c r="BG408" s="23"/>
      <c r="BH408" s="21"/>
      <c r="BI408" s="21"/>
      <c r="BJ408" s="21"/>
      <c r="BK408" s="21"/>
      <c r="BL408" s="23"/>
      <c r="BM408" s="21"/>
      <c r="BN408" s="21"/>
      <c r="BO408" s="24"/>
      <c r="BP408" s="25"/>
      <c r="BQ408" s="26"/>
    </row>
    <row r="409" spans="1:75" s="22" customFormat="1" ht="372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18"/>
      <c r="M409" s="20"/>
      <c r="N409" s="21"/>
      <c r="O409" s="18"/>
      <c r="P409" s="18"/>
      <c r="Q409" s="18"/>
      <c r="R409" s="18"/>
      <c r="S409" s="18"/>
      <c r="T409" s="18"/>
      <c r="U409" s="1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1"/>
      <c r="BE409" s="21"/>
      <c r="BF409" s="21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1"/>
      <c r="BS409" s="21"/>
    </row>
    <row r="410" spans="1:75" s="22" customFormat="1" ht="257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18"/>
      <c r="M410" s="20"/>
      <c r="N410" s="21"/>
      <c r="O410" s="18"/>
      <c r="P410" s="18"/>
      <c r="Q410" s="27"/>
      <c r="R410" s="27"/>
      <c r="S410" s="27"/>
      <c r="T410" s="27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21"/>
      <c r="BE410" s="21"/>
      <c r="BF410" s="21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1"/>
      <c r="BS410" s="21"/>
    </row>
    <row r="411" spans="1:75" s="22" customFormat="1" ht="254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18"/>
      <c r="M411" s="20"/>
      <c r="N411" s="21"/>
      <c r="O411" s="18"/>
      <c r="P411" s="18"/>
      <c r="Q411" s="27"/>
      <c r="R411" s="27"/>
      <c r="S411" s="27"/>
      <c r="T411" s="27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1"/>
      <c r="BE411" s="21"/>
      <c r="BF411" s="21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1"/>
      <c r="BS411" s="21"/>
    </row>
    <row r="412" spans="1:75" s="22" customFormat="1" ht="319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18"/>
      <c r="M412" s="20"/>
      <c r="N412" s="21"/>
      <c r="O412" s="23"/>
      <c r="P412" s="23"/>
      <c r="Q412" s="23"/>
      <c r="R412" s="23"/>
      <c r="S412" s="23"/>
      <c r="T412" s="23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1"/>
      <c r="BS412" s="21"/>
    </row>
    <row r="413" spans="1:75" s="22" customFormat="1" ht="409.6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18"/>
      <c r="M413" s="18"/>
      <c r="N413" s="18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1"/>
      <c r="BS413" s="21"/>
    </row>
    <row r="414" spans="1:75" s="22" customFormat="1" ht="141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18"/>
      <c r="M414" s="20"/>
      <c r="N414" s="21"/>
      <c r="O414" s="23"/>
      <c r="P414" s="23"/>
      <c r="Q414" s="23"/>
      <c r="R414" s="23"/>
      <c r="S414" s="23"/>
      <c r="T414" s="23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1"/>
      <c r="BE414" s="21"/>
      <c r="BF414" s="21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1"/>
      <c r="BS414" s="21"/>
    </row>
    <row r="415" spans="1:75" s="22" customFormat="1" ht="141.7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18"/>
      <c r="M415" s="20"/>
      <c r="N415" s="18"/>
      <c r="O415" s="23"/>
      <c r="P415" s="23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1"/>
      <c r="BS415" s="21"/>
    </row>
    <row r="416" spans="1:75" s="22" customFormat="1" ht="292.5" customHeight="1" x14ac:dyDescent="0.45">
      <c r="A416" s="17"/>
      <c r="B416" s="18"/>
      <c r="C416" s="176"/>
      <c r="D416" s="19"/>
      <c r="E416" s="19"/>
      <c r="F416" s="20"/>
      <c r="G416" s="18"/>
      <c r="H416" s="18"/>
      <c r="I416" s="18"/>
      <c r="J416" s="18"/>
      <c r="K416" s="18"/>
      <c r="L416" s="18"/>
      <c r="M416" s="20"/>
      <c r="N416" s="21"/>
      <c r="O416" s="27"/>
      <c r="P416" s="18"/>
      <c r="Q416" s="27"/>
      <c r="R416" s="27"/>
      <c r="S416" s="27"/>
      <c r="T416" s="27"/>
      <c r="U416" s="27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1"/>
      <c r="BS416" s="24"/>
      <c r="BT416" s="25"/>
      <c r="BU416" s="26"/>
    </row>
    <row r="417" spans="1:73" s="22" customFormat="1" ht="177" customHeight="1" x14ac:dyDescent="0.45">
      <c r="A417" s="17"/>
      <c r="B417" s="18"/>
      <c r="C417" s="176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18"/>
      <c r="P417" s="18"/>
      <c r="Q417" s="27"/>
      <c r="R417" s="27"/>
      <c r="S417" s="27"/>
      <c r="T417" s="27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1"/>
      <c r="BN417" s="21"/>
      <c r="BO417" s="21"/>
      <c r="BP417" s="21"/>
      <c r="BQ417" s="21"/>
      <c r="BR417" s="21"/>
      <c r="BS417" s="24"/>
      <c r="BT417" s="25"/>
      <c r="BU417" s="26"/>
    </row>
  </sheetData>
  <autoFilter ref="A2:BW9"/>
  <mergeCells count="8">
    <mergeCell ref="A1:BT1"/>
    <mergeCell ref="A13:N13"/>
    <mergeCell ref="M133:M134"/>
    <mergeCell ref="M6:M7"/>
    <mergeCell ref="J3:J8"/>
    <mergeCell ref="K3:K8"/>
    <mergeCell ref="J9:J12"/>
    <mergeCell ref="K9:K12"/>
  </mergeCells>
  <pageMargins left="0" right="0" top="0" bottom="0" header="0" footer="0"/>
  <pageSetup paperSize="9" scale="11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2019-09-23T11:26:49Z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