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шаблон!$A$2:$BW$36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шаблон!$A$1:$BO$14</definedName>
  </definedNames>
  <calcPr calcId="145621"/>
</workbook>
</file>

<file path=xl/calcChain.xml><?xml version="1.0" encoding="utf-8"?>
<calcChain xmlns="http://schemas.openxmlformats.org/spreadsheetml/2006/main">
  <c r="V9" i="4" l="1"/>
  <c r="W9" i="4"/>
  <c r="X9" i="4"/>
  <c r="Y9" i="4"/>
  <c r="Z9" i="4"/>
  <c r="AA9" i="4"/>
  <c r="AB9" i="4"/>
  <c r="AC9" i="4"/>
  <c r="AD9" i="4"/>
  <c r="AE9" i="4"/>
  <c r="AF9" i="4"/>
  <c r="AG9" i="4"/>
  <c r="AH9" i="4"/>
  <c r="AI9" i="4"/>
  <c r="AJ9" i="4"/>
  <c r="AK9" i="4"/>
  <c r="AL9" i="4"/>
  <c r="AM9" i="4"/>
  <c r="AN9" i="4"/>
  <c r="AO9" i="4"/>
  <c r="AP9" i="4"/>
  <c r="AQ9" i="4"/>
  <c r="AR9" i="4"/>
  <c r="AS9" i="4"/>
  <c r="AT9" i="4"/>
  <c r="AU9" i="4"/>
  <c r="AV9" i="4"/>
  <c r="AW9" i="4"/>
  <c r="AX9" i="4"/>
  <c r="AY9" i="4"/>
  <c r="AZ9" i="4"/>
  <c r="BA9" i="4"/>
  <c r="BB9" i="4"/>
  <c r="BC9" i="4"/>
  <c r="BD9" i="4"/>
  <c r="BE9" i="4"/>
  <c r="BF9" i="4"/>
  <c r="BG9" i="4"/>
  <c r="BH9" i="4"/>
  <c r="BI9" i="4"/>
  <c r="BJ9" i="4"/>
  <c r="BK9" i="4"/>
  <c r="BL9" i="4"/>
  <c r="BM9" i="4"/>
  <c r="BN9" i="4"/>
  <c r="P9" i="4"/>
  <c r="Q9" i="4"/>
  <c r="R9" i="4"/>
  <c r="S9" i="4"/>
  <c r="T9" i="4"/>
  <c r="U9" i="4"/>
  <c r="O9" i="4"/>
  <c r="P3" i="4" l="1"/>
  <c r="S3" i="4"/>
  <c r="T6" i="4"/>
  <c r="S6" i="4"/>
  <c r="R6" i="4"/>
  <c r="Q6" i="4"/>
  <c r="N5" i="4"/>
  <c r="O5" i="4" s="1"/>
  <c r="T5" i="4" s="1"/>
  <c r="N8" i="4"/>
  <c r="O8" i="4" s="1"/>
  <c r="U7" i="4"/>
  <c r="O7" i="4" s="1"/>
  <c r="N7" i="4"/>
  <c r="N6" i="4"/>
  <c r="U4" i="4"/>
  <c r="O4" i="4" s="1"/>
  <c r="N4" i="4"/>
  <c r="AC3" i="4" l="1"/>
  <c r="AU3" i="4"/>
  <c r="U6" i="4"/>
  <c r="T8" i="4"/>
  <c r="T3" i="4" s="1"/>
  <c r="Q8" i="4"/>
  <c r="R8" i="4"/>
  <c r="R5" i="4"/>
  <c r="R3" i="4" s="1"/>
  <c r="Q5" i="4"/>
  <c r="BS3" i="4"/>
  <c r="BT3" i="4" s="1"/>
  <c r="BS9" i="4"/>
  <c r="BT9" i="4" s="1"/>
  <c r="O6" i="4" l="1"/>
  <c r="O3" i="4" s="1"/>
  <c r="AM3" i="4"/>
  <c r="U5" i="4"/>
  <c r="Q3" i="4"/>
  <c r="U8" i="4"/>
  <c r="BE3" i="4" s="1"/>
  <c r="BN15" i="4"/>
  <c r="BN16" i="4"/>
  <c r="BN17" i="4"/>
  <c r="BN18" i="4"/>
  <c r="BN19" i="4"/>
  <c r="BN20" i="4"/>
  <c r="BN21" i="4"/>
  <c r="BN22" i="4"/>
  <c r="BN23" i="4"/>
  <c r="BN24" i="4"/>
  <c r="BN25" i="4"/>
  <c r="BN26" i="4"/>
  <c r="BN27" i="4"/>
  <c r="BN28" i="4"/>
  <c r="BN29" i="4"/>
  <c r="BN30" i="4"/>
  <c r="BN31" i="4"/>
  <c r="BN32" i="4"/>
  <c r="BN33" i="4"/>
  <c r="BN34" i="4"/>
  <c r="BN35" i="4"/>
  <c r="BN36" i="4"/>
  <c r="AE3" i="4" l="1"/>
  <c r="U3" i="4"/>
  <c r="BS23" i="4"/>
  <c r="BT23" i="4" s="1"/>
  <c r="BS22" i="4"/>
  <c r="BT22" i="4" s="1"/>
  <c r="BS21" i="4"/>
  <c r="BT21" i="4" s="1"/>
  <c r="BS36" i="4"/>
  <c r="BT36" i="4" s="1"/>
  <c r="BS10" i="4"/>
  <c r="BT10" i="4" s="1"/>
  <c r="BS11" i="4"/>
  <c r="BT11" i="4" s="1"/>
  <c r="BS12" i="4"/>
  <c r="BT12" i="4" s="1"/>
  <c r="BS13" i="4"/>
  <c r="BT13" i="4" s="1"/>
  <c r="BS14" i="4"/>
  <c r="BT14" i="4" s="1"/>
  <c r="BS15" i="4"/>
  <c r="BT15" i="4" s="1"/>
  <c r="BS16" i="4"/>
  <c r="BT16" i="4" s="1"/>
  <c r="BS17" i="4"/>
  <c r="BT17" i="4" s="1"/>
  <c r="BS18" i="4"/>
  <c r="BT18" i="4" s="1"/>
  <c r="BS19" i="4"/>
  <c r="BT19" i="4" s="1"/>
  <c r="BS20" i="4"/>
  <c r="BT20" i="4" s="1"/>
  <c r="BS24" i="4"/>
  <c r="BT24" i="4" s="1"/>
  <c r="BS25" i="4"/>
  <c r="BT25" i="4" s="1"/>
  <c r="BS26" i="4"/>
  <c r="BT26" i="4" s="1"/>
  <c r="BS27" i="4"/>
  <c r="BT27" i="4" s="1"/>
  <c r="BS28" i="4"/>
  <c r="BT28" i="4" s="1"/>
  <c r="BS29" i="4"/>
  <c r="BT29" i="4" s="1"/>
  <c r="BS30" i="4"/>
  <c r="BT30" i="4" s="1"/>
  <c r="BS31" i="4"/>
  <c r="BT31" i="4" s="1"/>
  <c r="BS32" i="4"/>
  <c r="BT32" i="4" s="1"/>
  <c r="BS33" i="4"/>
  <c r="BT33" i="4" s="1"/>
  <c r="BS34" i="4"/>
  <c r="BT34" i="4" s="1"/>
  <c r="BS35" i="4"/>
  <c r="BT35" i="4" s="1"/>
  <c r="BN3" i="4" l="1"/>
  <c r="O75" i="2"/>
  <c r="R75" i="2"/>
  <c r="M76" i="2"/>
  <c r="N76" i="2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/>
  <c r="S42" i="2"/>
  <c r="S41" i="2"/>
  <c r="P42" i="2"/>
  <c r="T42" i="2"/>
  <c r="BB41" i="2" s="1"/>
  <c r="BK41" i="2" s="1"/>
  <c r="P72" i="2"/>
  <c r="Q72" i="2"/>
  <c r="Q70" i="2"/>
  <c r="S72" i="2"/>
  <c r="S70" i="2"/>
  <c r="S76" i="2"/>
  <c r="S75" i="2"/>
  <c r="Q76" i="2"/>
  <c r="Q75" i="2"/>
  <c r="P76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T76" i="2"/>
  <c r="P75" i="2"/>
  <c r="T72" i="2"/>
  <c r="P70" i="2"/>
  <c r="T40" i="2"/>
  <c r="P38" i="2"/>
  <c r="P55" i="2"/>
  <c r="T56" i="2"/>
  <c r="S55" i="2"/>
  <c r="Q55" i="2"/>
  <c r="T47" i="2"/>
  <c r="T37" i="2"/>
  <c r="BJ35" i="2" s="1"/>
  <c r="BB70" i="2"/>
  <c r="BK70" i="2" s="1"/>
  <c r="T70" i="2"/>
  <c r="T75" i="2"/>
  <c r="BB75" i="2"/>
  <c r="BK75" i="2" s="1"/>
  <c r="BB46" i="2"/>
  <c r="BK46" i="2" s="1"/>
  <c r="T46" i="2"/>
  <c r="AF55" i="2"/>
  <c r="T55" i="2"/>
  <c r="BB38" i="2"/>
  <c r="BK38" i="2"/>
  <c r="T38" i="2"/>
  <c r="T31" i="2"/>
  <c r="T32" i="2"/>
  <c r="AL29" i="2"/>
  <c r="T33" i="2"/>
  <c r="AR29" i="2"/>
  <c r="M34" i="2"/>
  <c r="N34" i="2"/>
  <c r="S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 s="1"/>
  <c r="Q22" i="2"/>
  <c r="Q21" i="2" s="1"/>
  <c r="N11" i="2"/>
  <c r="S12" i="2"/>
  <c r="S11" i="2"/>
  <c r="S17" i="2"/>
  <c r="S16" i="2" s="1"/>
  <c r="N16" i="2"/>
  <c r="N23" i="2"/>
  <c r="S24" i="2"/>
  <c r="S23" i="2" s="1"/>
  <c r="S26" i="2"/>
  <c r="S25" i="2" s="1"/>
  <c r="N25" i="2"/>
  <c r="S28" i="2"/>
  <c r="S27" i="2"/>
  <c r="N27" i="2"/>
  <c r="N29" i="2"/>
  <c r="S30" i="2"/>
  <c r="Q30" i="2"/>
  <c r="P30" i="2"/>
  <c r="AJ29" i="2"/>
  <c r="P34" i="2"/>
  <c r="Q34" i="2"/>
  <c r="P28" i="2"/>
  <c r="P27" i="2"/>
  <c r="Q28" i="2"/>
  <c r="Q27" i="2"/>
  <c r="P26" i="2"/>
  <c r="P25" i="2"/>
  <c r="Q26" i="2"/>
  <c r="Q25" i="2"/>
  <c r="P24" i="2"/>
  <c r="P23" i="2"/>
  <c r="Q24" i="2"/>
  <c r="Q23" i="2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M44" i="2"/>
  <c r="N44" i="2" s="1"/>
  <c r="R43" i="2"/>
  <c r="O43" i="2"/>
  <c r="T22" i="2"/>
  <c r="P21" i="2"/>
  <c r="P29" i="2"/>
  <c r="T30" i="2"/>
  <c r="Q29" i="2"/>
  <c r="T28" i="2"/>
  <c r="T26" i="2"/>
  <c r="T24" i="2"/>
  <c r="T17" i="2"/>
  <c r="T12" i="2"/>
  <c r="BB11" i="2"/>
  <c r="BK11" i="2"/>
  <c r="T11" i="2"/>
  <c r="BB16" i="2"/>
  <c r="BK16" i="2" s="1"/>
  <c r="T16" i="2"/>
  <c r="BB23" i="2"/>
  <c r="BK23" i="2"/>
  <c r="T23" i="2"/>
  <c r="BB25" i="2"/>
  <c r="BK25" i="2" s="1"/>
  <c r="T25" i="2"/>
  <c r="BB27" i="2"/>
  <c r="BK27" i="2"/>
  <c r="T27" i="2"/>
  <c r="AF29" i="2"/>
  <c r="BH21" i="2"/>
  <c r="BK21" i="2"/>
  <c r="T21" i="2"/>
  <c r="M80" i="2"/>
  <c r="T80" i="2"/>
  <c r="N80" i="2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/>
  <c r="N77" i="2"/>
  <c r="S78" i="2"/>
  <c r="S77" i="2" s="1"/>
  <c r="P78" i="2"/>
  <c r="T78" i="2" s="1"/>
  <c r="P77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/>
  <c r="R3" i="2"/>
  <c r="O3" i="2"/>
  <c r="N3" i="2"/>
  <c r="AZ3" i="2"/>
  <c r="Q5" i="2"/>
  <c r="Q3" i="2" s="1"/>
  <c r="P5" i="2"/>
  <c r="P3" i="2"/>
  <c r="M86" i="2"/>
  <c r="M85" i="2"/>
  <c r="N86" i="2"/>
  <c r="P86" i="2" s="1"/>
  <c r="T86" i="2" s="1"/>
  <c r="N85" i="2"/>
  <c r="S85" i="2"/>
  <c r="S84" i="2" s="1"/>
  <c r="R84" i="2"/>
  <c r="O84" i="2"/>
  <c r="N84" i="2"/>
  <c r="Q85" i="2"/>
  <c r="Q86" i="2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19" i="2"/>
  <c r="N18" i="2" s="1"/>
  <c r="T85" i="2"/>
  <c r="P84" i="2"/>
  <c r="Q84" i="2"/>
  <c r="P20" i="2"/>
  <c r="S20" i="2"/>
  <c r="S18" i="2" s="1"/>
  <c r="N13" i="2"/>
  <c r="P14" i="2"/>
  <c r="S14" i="2"/>
  <c r="S13" i="2" s="1"/>
  <c r="Q7" i="2"/>
  <c r="Q6" i="2"/>
  <c r="BB84" i="2"/>
  <c r="P18" i="2"/>
  <c r="P13" i="2"/>
  <c r="P6" i="2" l="1"/>
  <c r="T7" i="2"/>
  <c r="Q13" i="2"/>
  <c r="T14" i="2"/>
  <c r="Q18" i="2"/>
  <c r="T20" i="2"/>
  <c r="S61" i="2"/>
  <c r="S60" i="2" s="1"/>
  <c r="P61" i="2"/>
  <c r="Q61" i="2"/>
  <c r="Q60" i="2" s="1"/>
  <c r="N60" i="2"/>
  <c r="S54" i="2"/>
  <c r="S53" i="2" s="1"/>
  <c r="P54" i="2"/>
  <c r="Q54" i="2"/>
  <c r="Q53" i="2" s="1"/>
  <c r="N53" i="2"/>
  <c r="BF84" i="2"/>
  <c r="BK84" i="2" s="1"/>
  <c r="T84" i="2"/>
  <c r="N6" i="2"/>
  <c r="Q50" i="2"/>
  <c r="Q49" i="2" s="1"/>
  <c r="N49" i="2"/>
  <c r="S50" i="2"/>
  <c r="S49" i="2" s="1"/>
  <c r="P50" i="2"/>
  <c r="Q82" i="2"/>
  <c r="N81" i="2"/>
  <c r="S82" i="2"/>
  <c r="S81" i="2" s="1"/>
  <c r="P82" i="2"/>
  <c r="Q44" i="2"/>
  <c r="Q43" i="2" s="1"/>
  <c r="N43" i="2"/>
  <c r="S44" i="2"/>
  <c r="S43" i="2" s="1"/>
  <c r="P44" i="2"/>
  <c r="Q68" i="2"/>
  <c r="S68" i="2"/>
  <c r="P68" i="2"/>
  <c r="T68" i="2" s="1"/>
  <c r="BB64" i="2" s="1"/>
  <c r="N73" i="2"/>
  <c r="S74" i="2"/>
  <c r="S73" i="2" s="1"/>
  <c r="Q74" i="2"/>
  <c r="Q73" i="2" s="1"/>
  <c r="P74" i="2"/>
  <c r="S3" i="2"/>
  <c r="T5" i="2"/>
  <c r="Q52" i="2"/>
  <c r="Q51" i="2" s="1"/>
  <c r="N51" i="2"/>
  <c r="S52" i="2"/>
  <c r="S51" i="2" s="1"/>
  <c r="P52" i="2"/>
  <c r="Q83" i="2"/>
  <c r="P83" i="2"/>
  <c r="T83" i="2" s="1"/>
  <c r="BF81" i="2" s="1"/>
  <c r="BB77" i="2"/>
  <c r="BK77" i="2" s="1"/>
  <c r="T77" i="2"/>
  <c r="Q9" i="2"/>
  <c r="Q8" i="2" s="1"/>
  <c r="S9" i="2"/>
  <c r="S8" i="2" s="1"/>
  <c r="N8" i="2"/>
  <c r="P9" i="2"/>
  <c r="S29" i="2"/>
  <c r="T34" i="2"/>
  <c r="S36" i="2"/>
  <c r="S35" i="2" s="1"/>
  <c r="N35" i="2"/>
  <c r="P36" i="2"/>
  <c r="Q36" i="2"/>
  <c r="Q35" i="2" s="1"/>
  <c r="S62" i="2"/>
  <c r="T63" i="2"/>
  <c r="N64" i="2"/>
  <c r="S65" i="2"/>
  <c r="S64" i="2" s="1"/>
  <c r="P65" i="2"/>
  <c r="Q65" i="2"/>
  <c r="Q64" i="2" s="1"/>
  <c r="BB62" i="2" l="1"/>
  <c r="BK62" i="2" s="1"/>
  <c r="T62" i="2"/>
  <c r="T44" i="2"/>
  <c r="P43" i="2"/>
  <c r="T82" i="2"/>
  <c r="P81" i="2"/>
  <c r="T50" i="2"/>
  <c r="P49" i="2"/>
  <c r="P64" i="2"/>
  <c r="T65" i="2"/>
  <c r="P35" i="2"/>
  <c r="T36" i="2"/>
  <c r="T29" i="2"/>
  <c r="BB29" i="2"/>
  <c r="BK29" i="2" s="1"/>
  <c r="P8" i="2"/>
  <c r="T9" i="2"/>
  <c r="T52" i="2"/>
  <c r="P51" i="2"/>
  <c r="BB3" i="2"/>
  <c r="BK3" i="2" s="1"/>
  <c r="T3" i="2"/>
  <c r="P73" i="2"/>
  <c r="T74" i="2"/>
  <c r="Q81" i="2"/>
  <c r="T54" i="2"/>
  <c r="P53" i="2"/>
  <c r="T61" i="2"/>
  <c r="P60" i="2"/>
  <c r="BB18" i="2"/>
  <c r="BK18" i="2" s="1"/>
  <c r="T18" i="2"/>
  <c r="T13" i="2"/>
  <c r="BB13" i="2"/>
  <c r="BK13" i="2" s="1"/>
  <c r="BH6" i="2"/>
  <c r="BK6" i="2" s="1"/>
  <c r="T6" i="2"/>
  <c r="T60" i="2" l="1"/>
  <c r="BB60" i="2"/>
  <c r="BK60" i="2" s="1"/>
  <c r="BB73" i="2"/>
  <c r="BK73" i="2" s="1"/>
  <c r="T73" i="2"/>
  <c r="BB8" i="2"/>
  <c r="BK8" i="2" s="1"/>
  <c r="T8" i="2"/>
  <c r="BB35" i="2"/>
  <c r="BK35" i="2" s="1"/>
  <c r="T35" i="2"/>
  <c r="AF64" i="2"/>
  <c r="BK64" i="2" s="1"/>
  <c r="T64" i="2"/>
  <c r="BB53" i="2"/>
  <c r="BK53" i="2" s="1"/>
  <c r="T53" i="2"/>
  <c r="BB51" i="2"/>
  <c r="BK51" i="2" s="1"/>
  <c r="T51" i="2"/>
  <c r="T49" i="2"/>
  <c r="BB49" i="2"/>
  <c r="BK49" i="2" s="1"/>
  <c r="BB81" i="2"/>
  <c r="BK81" i="2" s="1"/>
  <c r="T81" i="2"/>
  <c r="T43" i="2"/>
  <c r="BB43" i="2"/>
  <c r="BK43" i="2" s="1"/>
</calcChain>
</file>

<file path=xl/sharedStrings.xml><?xml version="1.0" encoding="utf-8"?>
<sst xmlns="http://schemas.openxmlformats.org/spreadsheetml/2006/main" count="505" uniqueCount="355">
  <si>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</si>
  <si>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</si>
  <si>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</si>
  <si>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</si>
  <si>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</si>
  <si>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</si>
  <si>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</si>
  <si>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</si>
  <si>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</si>
  <si>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</si>
  <si>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</si>
  <si>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</si>
  <si>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</si>
  <si>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</si>
  <si>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</si>
  <si>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</si>
  <si>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</si>
  <si>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</si>
  <si>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</si>
  <si>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</si>
  <si>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</si>
  <si>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</si>
  <si>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</si>
  <si>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</si>
  <si>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</si>
  <si>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</si>
  <si>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</si>
  <si>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</si>
  <si>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</si>
  <si>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</si>
  <si>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</si>
  <si>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</si>
  <si>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</si>
  <si>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</si>
  <si>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</si>
  <si>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</si>
  <si>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</si>
  <si>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</si>
  <si>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</si>
  <si>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</si>
  <si>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</si>
  <si>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</si>
  <si>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</si>
  <si>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</si>
  <si>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</si>
  <si>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</si>
  <si>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</si>
  <si>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</si>
  <si>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</si>
  <si>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</si>
  <si>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</si>
  <si>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</si>
  <si>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</si>
  <si>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</si>
  <si>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</si>
  <si>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</si>
  <si>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</si>
  <si>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</si>
  <si>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</si>
  <si>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</si>
  <si>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</si>
  <si>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</si>
  <si>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</si>
  <si>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</si>
  <si>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</si>
  <si>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</si>
  <si>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</si>
  <si>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</si>
  <si>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</si>
  <si>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</si>
  <si>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</si>
  <si>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</si>
  <si>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</si>
  <si>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</si>
  <si>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</si>
  <si>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</si>
  <si>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</si>
  <si>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</si>
  <si>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</si>
  <si>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</si>
  <si>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</si>
  <si>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</si>
  <si>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</si>
  <si>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</si>
  <si>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</si>
  <si>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</si>
  <si>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</si>
  <si>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</si>
  <si>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</si>
  <si>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</si>
  <si>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</si>
  <si>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</si>
  <si>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</si>
  <si>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</si>
  <si>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</si>
  <si>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</si>
  <si>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</si>
  <si>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</si>
  <si>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</si>
  <si>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</si>
  <si>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</si>
  <si>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</si>
  <si>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</si>
  <si>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</si>
  <si>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</si>
  <si>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</si>
  <si>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</si>
  <si>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</si>
  <si>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</si>
  <si>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</si>
  <si>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</si>
  <si>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</si>
  <si>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</si>
  <si>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</si>
  <si>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</si>
  <si>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</si>
  <si>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</si>
  <si>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</si>
  <si>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</si>
  <si>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</si>
  <si>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</si>
  <si>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</si>
  <si>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</si>
  <si>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</si>
  <si>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</si>
  <si>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</si>
  <si>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</si>
  <si>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</si>
  <si>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</si>
  <si>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</si>
  <si>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</si>
  <si>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</si>
  <si>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</si>
  <si>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</si>
  <si>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</si>
  <si>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</si>
  <si>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</si>
  <si>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</si>
  <si>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</si>
  <si>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</si>
  <si>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</si>
  <si>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</si>
  <si>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</si>
  <si>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</si>
  <si>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</si>
  <si>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</si>
  <si>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</si>
  <si>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</si>
  <si>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</si>
  <si>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</si>
  <si>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</si>
  <si>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</si>
  <si>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</si>
  <si>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</si>
  <si>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</si>
  <si>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</si>
  <si>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</si>
  <si>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</si>
  <si>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</si>
  <si>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</si>
  <si>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</si>
  <si>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</si>
  <si>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</si>
  <si>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</si>
  <si>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</si>
  <si>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</si>
  <si>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</si>
  <si>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</si>
  <si>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</si>
  <si>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</si>
  <si>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</si>
  <si>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</si>
  <si>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</si>
  <si>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</si>
  <si>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</si>
  <si>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</si>
  <si>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</si>
  <si>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</si>
  <si>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</si>
  <si>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</si>
  <si>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</si>
  <si>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</si>
  <si>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</si>
  <si>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</si>
  <si>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</si>
  <si>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</si>
  <si>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</si>
  <si>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</si>
  <si>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</si>
  <si>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</si>
  <si>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</si>
  <si>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</si>
  <si>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</si>
  <si>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</si>
  <si>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</si>
  <si>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</si>
  <si>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</si>
  <si>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</si>
  <si>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</si>
  <si>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</si>
  <si>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</si>
  <si>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</si>
  <si>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</si>
  <si>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</si>
  <si>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</si>
  <si>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</si>
  <si>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</si>
  <si>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</si>
  <si>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</si>
  <si>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</si>
  <si>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</si>
  <si>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</si>
  <si>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</si>
  <si>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</si>
  <si>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</si>
  <si>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</si>
  <si>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</si>
  <si>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</si>
  <si>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</si>
  <si>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</si>
  <si>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</si>
  <si>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</si>
  <si>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</si>
  <si>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</si>
  <si>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</si>
  <si>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</si>
  <si>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</si>
  <si>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</si>
  <si>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</si>
  <si>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</si>
  <si>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</si>
  <si>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</si>
  <si>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</si>
  <si>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</si>
  <si>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</si>
  <si>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</si>
  <si>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</si>
  <si>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</si>
  <si>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</si>
  <si>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</si>
  <si>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</si>
  <si>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</si>
  <si>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</si>
  <si>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</si>
  <si>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</si>
  <si>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</si>
  <si>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</si>
  <si>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</si>
  <si>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</si>
  <si>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</si>
  <si>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</si>
  <si>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</si>
  <si>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</si>
  <si>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</si>
  <si>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</si>
  <si>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</si>
  <si>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</si>
  <si>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</si>
  <si>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</si>
  <si>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</si>
  <si>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</si>
  <si>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</si>
  <si>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</si>
  <si>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</si>
  <si>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</si>
  <si>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</si>
  <si>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</si>
  <si>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</si>
  <si>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</si>
  <si>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</si>
  <si>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</si>
  <si>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</si>
  <si>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</si>
  <si>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</si>
  <si>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</si>
  <si>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</si>
  <si>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</si>
  <si>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</si>
  <si>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</si>
  <si>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</si>
  <si>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</si>
  <si>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</si>
  <si>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</si>
  <si>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</si>
  <si>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</si>
  <si>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</si>
  <si>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</si>
  <si>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</si>
  <si>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</si>
  <si>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</si>
  <si>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</si>
  <si>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</si>
  <si>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</si>
  <si>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</si>
  <si>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</si>
  <si>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</si>
  <si>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</si>
  <si>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</si>
  <si>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</si>
  <si>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</si>
  <si>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</si>
  <si>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</si>
  <si>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</si>
  <si>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</si>
  <si>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</si>
  <si>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</si>
  <si>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</si>
  <si>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</si>
  <si>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</si>
  <si>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</si>
  <si>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</si>
  <si>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</si>
  <si>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</si>
  <si>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</si>
  <si>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</si>
  <si>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</si>
  <si>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</si>
  <si>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</si>
  <si>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</si>
  <si>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</si>
  <si>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</si>
  <si>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</si>
  <si>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</si>
  <si>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</si>
  <si>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</si>
  <si>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</si>
  <si>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</si>
  <si>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</si>
  <si>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</si>
  <si>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</si>
  <si>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</si>
  <si>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</si>
  <si>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</si>
  <si>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</si>
  <si>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Аналог. Ц-17004 и Ц-17007.</t>
  </si>
  <si>
    <t>Аналог. Ц-17006 и Ц-17008.</t>
  </si>
  <si>
    <t>МСБ. Звонок 11.2018</t>
  </si>
  <si>
    <t>41759994 (ЦЭС-17209/2018)</t>
  </si>
  <si>
    <t>Общество с ограниченной ответственностью «Петрол-Плюс»</t>
  </si>
  <si>
    <t>Курская обл., Курский р-н, д. Татаренкова, уч. 46:11:111802:236</t>
  </si>
  <si>
    <t>строительство воздушной линии электропередачи 10 кВ – ответвления протяженностью 0,015 км от опоры № 12-2 существующей ВЛ-10 кВ № 427.16 до проектируемой ТП-10/0,4 кВ, с увеличением протяженности существующей ВЛ-10 кВ (точку врезки, марку и сечение провода, протяженность, тип разъединителя уточнить при проектировании);      
-  монтаж линейного разъединителя 10 кВ на концевой опоре проектируемого ответвления от ВЛ-10 кВ № 427.16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                                                         
10.2.  Строительство новых подстанций: строительство трансформаторной подстанции 10/0,4 кВ киоскового типа, с одним силовым трансформатором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</si>
  <si>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427.16 в части монтажа ответвительной арматуры в точке врезки (объем реконструкции уточнить при проектировании).</t>
  </si>
  <si>
    <t>КТП 160 кВА</t>
  </si>
  <si>
    <t xml:space="preserve"> ВЛ-10 кВ № 427.16 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</si>
  <si>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 Очередь № 123 от 15 до 150 кВт (Ц-17209) Doing Business») </t>
  </si>
  <si>
    <t>Шкаф АСКУЭ в комплекте с УСПД (МЭК-104)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</si>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</sst>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 applyProtection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6" fillId="0" borderId="0" xfId="0" applyNumberFormat="1" applyFont="1" applyFill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 applyProtection="1">
      <alignment vertical="center" wrapText="1"/>
    </xf>
    <xf numFmtId="0" fontId="16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left" wrapText="1"/>
    </xf>
    <xf numFmtId="168" fontId="15" fillId="0" borderId="8" xfId="0" applyNumberFormat="1" applyFont="1" applyFill="1" applyBorder="1" applyAlignment="1" applyProtection="1">
      <alignment horizontal="right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 wrapText="1"/>
    </xf>
    <xf numFmtId="168" fontId="16" fillId="0" borderId="4" xfId="0" applyNumberFormat="1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4" fontId="7" fillId="0" borderId="10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10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11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8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9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23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A9" sqref="A9:XFD9"/>
    </sheetView>
  </sheetViews>
  <sheetFormatPr defaultColWidth="9.140625" defaultRowHeight="34.5" x14ac:dyDescent="0.45"/>
  <cols>
    <col min="1" max="1" width="29.14062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54.140625" style="176" customWidth="1"/>
    <col min="8" max="8" width="23" style="176" customWidth="1"/>
    <col min="9" max="9" width="41.5703125" style="176" customWidth="1"/>
    <col min="10" max="10" width="227.5703125" style="176" customWidth="1"/>
    <col min="11" max="11" width="106" style="176" customWidth="1"/>
    <col min="12" max="12" width="31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20.7109375" style="176" hidden="1" customWidth="1"/>
    <col min="23" max="23" width="20.5703125" style="176" hidden="1" customWidth="1"/>
    <col min="24" max="24" width="24.85546875" style="176" hidden="1" customWidth="1"/>
    <col min="25" max="25" width="20.140625" style="176" hidden="1" customWidth="1"/>
    <col min="26" max="26" width="43.5703125" style="176" hidden="1" customWidth="1"/>
    <col min="27" max="27" width="17" style="176" hidden="1" customWidth="1"/>
    <col min="28" max="28" width="49.140625" style="176" customWidth="1"/>
    <col min="29" max="29" width="28.140625" style="176" customWidth="1"/>
    <col min="30" max="30" width="25.7109375" style="176" customWidth="1"/>
    <col min="31" max="31" width="26.28515625" style="176" customWidth="1"/>
    <col min="32" max="32" width="7.42578125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9.5703125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0.140625" style="176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1.42578125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80" customHeight="1" x14ac:dyDescent="0.95">
      <c r="A1" s="215" t="s">
        <v>344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5"/>
      <c r="AZ1" s="215"/>
      <c r="BA1" s="215"/>
      <c r="BB1" s="215"/>
      <c r="BC1" s="215"/>
      <c r="BD1" s="215"/>
      <c r="BE1" s="215"/>
      <c r="BF1" s="215"/>
      <c r="BG1" s="215"/>
      <c r="BH1" s="215"/>
      <c r="BI1" s="215"/>
      <c r="BJ1" s="215"/>
      <c r="BK1" s="215"/>
      <c r="BL1" s="215"/>
      <c r="BM1" s="215"/>
      <c r="BN1" s="215"/>
      <c r="BO1" s="215"/>
      <c r="BP1" s="215"/>
      <c r="BQ1" s="215"/>
      <c r="BR1" s="215"/>
      <c r="BS1" s="215"/>
      <c r="BT1" s="215"/>
    </row>
    <row r="2" spans="1:73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5" customHeight="1" x14ac:dyDescent="0.25">
      <c r="A3" s="20" t="s">
        <v>337</v>
      </c>
      <c r="B3" s="196">
        <v>41759994</v>
      </c>
      <c r="C3" s="24">
        <v>43452</v>
      </c>
      <c r="D3" s="29">
        <v>98460</v>
      </c>
      <c r="E3" s="29"/>
      <c r="F3" s="20">
        <v>150</v>
      </c>
      <c r="G3" s="20" t="s">
        <v>338</v>
      </c>
      <c r="H3" s="20" t="s">
        <v>138</v>
      </c>
      <c r="I3" s="20" t="s">
        <v>339</v>
      </c>
      <c r="J3" s="212" t="s">
        <v>340</v>
      </c>
      <c r="K3" s="20" t="s">
        <v>341</v>
      </c>
      <c r="L3" s="20" t="s">
        <v>343</v>
      </c>
      <c r="M3" s="20"/>
      <c r="N3" s="20"/>
      <c r="O3" s="21">
        <f>SUM(O4:O8)</f>
        <v>778.49</v>
      </c>
      <c r="P3" s="21">
        <f t="shared" ref="P3:U3" si="0">SUM(P4:P8)</f>
        <v>0</v>
      </c>
      <c r="Q3" s="21">
        <f t="shared" si="0"/>
        <v>33.022600000000004</v>
      </c>
      <c r="R3" s="21">
        <f t="shared" si="0"/>
        <v>92.872</v>
      </c>
      <c r="S3" s="21">
        <f t="shared" si="0"/>
        <v>636.41</v>
      </c>
      <c r="T3" s="21">
        <f t="shared" si="0"/>
        <v>16.185399999999998</v>
      </c>
      <c r="U3" s="21">
        <f t="shared" si="0"/>
        <v>778.49</v>
      </c>
      <c r="V3" s="20"/>
      <c r="W3" s="20"/>
      <c r="X3" s="20"/>
      <c r="Y3" s="20"/>
      <c r="Z3" s="20"/>
      <c r="AA3" s="20"/>
      <c r="AB3" s="20" t="s">
        <v>345</v>
      </c>
      <c r="AC3" s="21">
        <f>U4</f>
        <v>117.81</v>
      </c>
      <c r="AD3" s="20">
        <v>1.4999999999999999E-2</v>
      </c>
      <c r="AE3" s="21">
        <f>U5</f>
        <v>18.419999999999998</v>
      </c>
      <c r="AF3" s="20"/>
      <c r="AG3" s="20"/>
      <c r="AI3" s="20"/>
      <c r="AJ3" s="20"/>
      <c r="AK3" s="20"/>
      <c r="AL3" s="207">
        <v>1</v>
      </c>
      <c r="AM3" s="21">
        <f>U6</f>
        <v>58.91</v>
      </c>
      <c r="AN3" s="20"/>
      <c r="AO3" s="20"/>
      <c r="AP3" s="20"/>
      <c r="AQ3" s="20"/>
      <c r="AR3" s="20"/>
      <c r="AS3" s="20"/>
      <c r="AT3" s="207" t="s">
        <v>342</v>
      </c>
      <c r="AU3" s="21">
        <f>U7</f>
        <v>572.11</v>
      </c>
      <c r="AV3" s="20"/>
      <c r="AW3" s="20"/>
      <c r="AX3" s="20"/>
      <c r="AY3" s="20"/>
      <c r="AZ3" s="20"/>
      <c r="BA3" s="20"/>
      <c r="BB3" s="20"/>
      <c r="BC3" s="20"/>
      <c r="BD3" s="207">
        <v>0.01</v>
      </c>
      <c r="BE3" s="21">
        <f>U8</f>
        <v>11.24</v>
      </c>
      <c r="BF3" s="20"/>
      <c r="BG3" s="20"/>
      <c r="BH3" s="20"/>
      <c r="BI3" s="29"/>
      <c r="BJ3" s="29"/>
      <c r="BK3" s="20"/>
      <c r="BL3" s="20"/>
      <c r="BM3" s="20"/>
      <c r="BN3" s="181">
        <f t="shared" ref="BN3" si="1">W3+Y3+AA3+AC3+AE3+AG3+AI3+AM3+AO3+AQ3+AS3+AU3+AW3+AY3+BA3+BC3+BE3+BG3+BI3+BK3+BM3</f>
        <v>778.49</v>
      </c>
      <c r="BO3" s="24">
        <v>43634</v>
      </c>
      <c r="BP3" s="179" t="s">
        <v>210</v>
      </c>
      <c r="BQ3" s="24">
        <v>43438</v>
      </c>
      <c r="BR3" s="197">
        <v>12</v>
      </c>
      <c r="BS3" s="22">
        <f t="shared" ref="BS3:BS9" si="2">BR3*30</f>
        <v>360</v>
      </c>
      <c r="BT3" s="192">
        <f t="shared" ref="BT3:BT9" si="3">BQ3+BS3</f>
        <v>43798</v>
      </c>
    </row>
    <row r="4" spans="1:73" s="22" customFormat="1" ht="133.15" customHeight="1" x14ac:dyDescent="0.25">
      <c r="A4" s="20"/>
      <c r="B4" s="196"/>
      <c r="C4" s="24"/>
      <c r="D4" s="29"/>
      <c r="E4" s="29"/>
      <c r="F4" s="20"/>
      <c r="G4" s="20"/>
      <c r="H4" s="20"/>
      <c r="I4" s="20"/>
      <c r="J4" s="214"/>
      <c r="K4" s="20"/>
      <c r="L4" s="20"/>
      <c r="M4" s="20" t="s">
        <v>323</v>
      </c>
      <c r="N4" s="21" t="str">
        <f>AB3</f>
        <v>Шкаф АСКУЭ в комплекте с УСПД (МЭК-104)</v>
      </c>
      <c r="O4" s="21">
        <f>U4</f>
        <v>117.81</v>
      </c>
      <c r="P4" s="21"/>
      <c r="Q4" s="21">
        <v>2.4700000000000002</v>
      </c>
      <c r="R4" s="21">
        <v>5.7</v>
      </c>
      <c r="S4" s="21">
        <v>104.23</v>
      </c>
      <c r="T4" s="21">
        <v>5.41</v>
      </c>
      <c r="U4" s="21">
        <f>SUM(Q4:T4)</f>
        <v>117.81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I4" s="20"/>
      <c r="AJ4" s="20"/>
      <c r="AK4" s="20"/>
      <c r="AL4" s="205"/>
      <c r="AM4" s="20"/>
      <c r="AN4" s="20"/>
      <c r="AO4" s="20"/>
      <c r="AP4" s="20"/>
      <c r="AQ4" s="20"/>
      <c r="AR4" s="20"/>
      <c r="AS4" s="20"/>
      <c r="AT4" s="205"/>
      <c r="AU4" s="20"/>
      <c r="AV4" s="20"/>
      <c r="AW4" s="20"/>
      <c r="AX4" s="20"/>
      <c r="AY4" s="20"/>
      <c r="AZ4" s="20"/>
      <c r="BA4" s="20"/>
      <c r="BB4" s="20"/>
      <c r="BC4" s="20"/>
      <c r="BD4" s="205"/>
      <c r="BE4" s="21"/>
      <c r="BF4" s="20"/>
      <c r="BG4" s="20"/>
      <c r="BH4" s="20"/>
      <c r="BI4" s="29"/>
      <c r="BJ4" s="29"/>
      <c r="BK4" s="20"/>
      <c r="BL4" s="20"/>
      <c r="BM4" s="20"/>
      <c r="BN4" s="181"/>
      <c r="BO4" s="24"/>
      <c r="BP4" s="179"/>
      <c r="BQ4" s="24"/>
      <c r="BR4" s="197"/>
      <c r="BT4" s="192"/>
    </row>
    <row r="5" spans="1:73" s="22" customFormat="1" ht="133.15" customHeight="1" x14ac:dyDescent="0.25">
      <c r="A5" s="20"/>
      <c r="B5" s="196"/>
      <c r="C5" s="24"/>
      <c r="D5" s="29"/>
      <c r="E5" s="29"/>
      <c r="F5" s="20"/>
      <c r="G5" s="20"/>
      <c r="H5" s="20"/>
      <c r="I5" s="20"/>
      <c r="J5" s="214"/>
      <c r="K5" s="20"/>
      <c r="L5" s="20"/>
      <c r="M5" s="20" t="s">
        <v>322</v>
      </c>
      <c r="N5" s="20">
        <f>AD3</f>
        <v>1.4999999999999999E-2</v>
      </c>
      <c r="O5" s="21">
        <f>N5*1228</f>
        <v>18.419999999999998</v>
      </c>
      <c r="P5" s="21"/>
      <c r="Q5" s="21">
        <f>O5*0.11</f>
        <v>2.0261999999999998</v>
      </c>
      <c r="R5" s="21">
        <f>O5*0.84</f>
        <v>15.472799999999998</v>
      </c>
      <c r="S5" s="21">
        <v>0</v>
      </c>
      <c r="T5" s="21">
        <f>O5*0.05</f>
        <v>0.92099999999999993</v>
      </c>
      <c r="U5" s="21">
        <f>SUM(Q5:T5)</f>
        <v>18.419999999999998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I5" s="20"/>
      <c r="AJ5" s="20"/>
      <c r="AK5" s="20"/>
      <c r="AL5" s="205"/>
      <c r="AM5" s="20"/>
      <c r="AN5" s="20"/>
      <c r="AO5" s="20"/>
      <c r="AP5" s="20"/>
      <c r="AQ5" s="20"/>
      <c r="AR5" s="20"/>
      <c r="AS5" s="20"/>
      <c r="AT5" s="205"/>
      <c r="AU5" s="20"/>
      <c r="AV5" s="20"/>
      <c r="AW5" s="20"/>
      <c r="AX5" s="20"/>
      <c r="AY5" s="20"/>
      <c r="AZ5" s="20"/>
      <c r="BA5" s="20"/>
      <c r="BB5" s="20"/>
      <c r="BC5" s="20"/>
      <c r="BD5" s="205"/>
      <c r="BE5" s="21"/>
      <c r="BF5" s="20"/>
      <c r="BG5" s="20"/>
      <c r="BH5" s="20"/>
      <c r="BI5" s="29"/>
      <c r="BJ5" s="29"/>
      <c r="BK5" s="20"/>
      <c r="BL5" s="20"/>
      <c r="BM5" s="20"/>
      <c r="BN5" s="181"/>
      <c r="BO5" s="24"/>
      <c r="BP5" s="179"/>
      <c r="BQ5" s="24"/>
      <c r="BR5" s="197"/>
      <c r="BT5" s="192"/>
    </row>
    <row r="6" spans="1:73" s="22" customFormat="1" ht="133.15" customHeight="1" x14ac:dyDescent="0.25">
      <c r="A6" s="20"/>
      <c r="B6" s="196"/>
      <c r="C6" s="24"/>
      <c r="D6" s="29"/>
      <c r="E6" s="29"/>
      <c r="F6" s="20"/>
      <c r="G6" s="20"/>
      <c r="H6" s="20"/>
      <c r="I6" s="20"/>
      <c r="J6" s="214"/>
      <c r="K6" s="20"/>
      <c r="L6" s="20"/>
      <c r="M6" s="20" t="s">
        <v>316</v>
      </c>
      <c r="N6" s="20">
        <f>AL3</f>
        <v>1</v>
      </c>
      <c r="O6" s="21">
        <f>U6</f>
        <v>58.91</v>
      </c>
      <c r="P6" s="21"/>
      <c r="Q6" s="21">
        <f>4.36</f>
        <v>4.3600000000000003</v>
      </c>
      <c r="R6" s="21">
        <f>7.26</f>
        <v>7.26</v>
      </c>
      <c r="S6" s="21">
        <f>45.49</f>
        <v>45.49</v>
      </c>
      <c r="T6" s="21">
        <f>1.8</f>
        <v>1.8</v>
      </c>
      <c r="U6" s="21">
        <f t="shared" ref="U6:U8" si="4">SUM(Q6:T6)</f>
        <v>58.91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I6" s="20"/>
      <c r="AJ6" s="20"/>
      <c r="AK6" s="20"/>
      <c r="AL6" s="205"/>
      <c r="AM6" s="20"/>
      <c r="AN6" s="20"/>
      <c r="AO6" s="20"/>
      <c r="AP6" s="20"/>
      <c r="AQ6" s="20"/>
      <c r="AR6" s="20"/>
      <c r="AS6" s="20"/>
      <c r="AT6" s="205"/>
      <c r="AU6" s="20"/>
      <c r="AV6" s="20"/>
      <c r="AW6" s="20"/>
      <c r="AX6" s="20"/>
      <c r="AY6" s="20"/>
      <c r="AZ6" s="20"/>
      <c r="BA6" s="20"/>
      <c r="BB6" s="20"/>
      <c r="BC6" s="20"/>
      <c r="BD6" s="205"/>
      <c r="BE6" s="21"/>
      <c r="BF6" s="20"/>
      <c r="BG6" s="20"/>
      <c r="BH6" s="20"/>
      <c r="BI6" s="29"/>
      <c r="BJ6" s="29"/>
      <c r="BK6" s="20"/>
      <c r="BL6" s="20"/>
      <c r="BM6" s="20"/>
      <c r="BN6" s="181"/>
      <c r="BO6" s="24"/>
      <c r="BP6" s="179"/>
      <c r="BQ6" s="24"/>
      <c r="BR6" s="197"/>
      <c r="BT6" s="192"/>
    </row>
    <row r="7" spans="1:73" s="22" customFormat="1" ht="133.15" customHeight="1" x14ac:dyDescent="0.25">
      <c r="A7" s="20"/>
      <c r="B7" s="196"/>
      <c r="C7" s="24"/>
      <c r="D7" s="29"/>
      <c r="E7" s="29"/>
      <c r="F7" s="20"/>
      <c r="G7" s="20"/>
      <c r="H7" s="20"/>
      <c r="I7" s="20"/>
      <c r="J7" s="214"/>
      <c r="K7" s="20"/>
      <c r="L7" s="20"/>
      <c r="M7" s="20" t="s">
        <v>318</v>
      </c>
      <c r="N7" s="20" t="str">
        <f>AT3</f>
        <v>КТП 160 кВА</v>
      </c>
      <c r="O7" s="21">
        <f>U7</f>
        <v>572.11</v>
      </c>
      <c r="P7" s="21"/>
      <c r="Q7" s="21">
        <v>22.93</v>
      </c>
      <c r="R7" s="21">
        <v>55.11</v>
      </c>
      <c r="S7" s="21">
        <v>486.69</v>
      </c>
      <c r="T7" s="21">
        <v>7.38</v>
      </c>
      <c r="U7" s="21">
        <f t="shared" si="4"/>
        <v>572.11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I7" s="20"/>
      <c r="AJ7" s="20"/>
      <c r="AK7" s="20"/>
      <c r="AL7" s="205"/>
      <c r="AM7" s="20"/>
      <c r="AN7" s="20"/>
      <c r="AO7" s="20"/>
      <c r="AP7" s="20"/>
      <c r="AQ7" s="20"/>
      <c r="AR7" s="20"/>
      <c r="AS7" s="20"/>
      <c r="AT7" s="205"/>
      <c r="AU7" s="20"/>
      <c r="AV7" s="20"/>
      <c r="AW7" s="20"/>
      <c r="AX7" s="20"/>
      <c r="AY7" s="20"/>
      <c r="AZ7" s="20"/>
      <c r="BA7" s="20"/>
      <c r="BB7" s="20"/>
      <c r="BC7" s="20"/>
      <c r="BD7" s="205"/>
      <c r="BE7" s="21"/>
      <c r="BF7" s="20"/>
      <c r="BG7" s="20"/>
      <c r="BH7" s="20"/>
      <c r="BI7" s="29"/>
      <c r="BJ7" s="29"/>
      <c r="BK7" s="20"/>
      <c r="BL7" s="20"/>
      <c r="BM7" s="20"/>
      <c r="BN7" s="181"/>
      <c r="BO7" s="24"/>
      <c r="BP7" s="179"/>
      <c r="BQ7" s="24"/>
      <c r="BR7" s="197"/>
      <c r="BT7" s="192"/>
    </row>
    <row r="8" spans="1:73" s="22" customFormat="1" ht="133.15" customHeight="1" x14ac:dyDescent="0.25">
      <c r="A8" s="20"/>
      <c r="B8" s="196"/>
      <c r="C8" s="24"/>
      <c r="D8" s="29"/>
      <c r="E8" s="29"/>
      <c r="F8" s="20"/>
      <c r="G8" s="20"/>
      <c r="H8" s="20"/>
      <c r="I8" s="20"/>
      <c r="J8" s="214"/>
      <c r="K8" s="20"/>
      <c r="L8" s="20"/>
      <c r="M8" s="204" t="s">
        <v>310</v>
      </c>
      <c r="N8" s="204">
        <f>BD3</f>
        <v>0.01</v>
      </c>
      <c r="O8" s="206">
        <f>N8*1124</f>
        <v>11.24</v>
      </c>
      <c r="P8" s="206"/>
      <c r="Q8" s="206">
        <f>O8*0.11</f>
        <v>1.2363999999999999</v>
      </c>
      <c r="R8" s="206">
        <f>O8*0.83</f>
        <v>9.3292000000000002</v>
      </c>
      <c r="S8" s="206">
        <v>0</v>
      </c>
      <c r="T8" s="206">
        <f>O8*0.06</f>
        <v>0.6744</v>
      </c>
      <c r="U8" s="206">
        <f t="shared" si="4"/>
        <v>11.24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I8" s="20"/>
      <c r="AJ8" s="20"/>
      <c r="AK8" s="20"/>
      <c r="AL8" s="205"/>
      <c r="AM8" s="20"/>
      <c r="AN8" s="20"/>
      <c r="AO8" s="20"/>
      <c r="AP8" s="20"/>
      <c r="AQ8" s="20"/>
      <c r="AR8" s="20"/>
      <c r="AS8" s="20"/>
      <c r="AT8" s="205"/>
      <c r="AU8" s="20"/>
      <c r="AV8" s="20"/>
      <c r="AW8" s="20"/>
      <c r="AX8" s="20"/>
      <c r="AY8" s="20"/>
      <c r="AZ8" s="20"/>
      <c r="BA8" s="20"/>
      <c r="BB8" s="20"/>
      <c r="BC8" s="20"/>
      <c r="BD8" s="205"/>
      <c r="BE8" s="21"/>
      <c r="BF8" s="20"/>
      <c r="BG8" s="20"/>
      <c r="BH8" s="20"/>
      <c r="BI8" s="29"/>
      <c r="BJ8" s="29"/>
      <c r="BK8" s="20"/>
      <c r="BL8" s="20"/>
      <c r="BM8" s="20"/>
      <c r="BN8" s="181"/>
      <c r="BO8" s="24"/>
      <c r="BP8" s="179"/>
      <c r="BQ8" s="24"/>
      <c r="BR8" s="197"/>
      <c r="BT8" s="192"/>
    </row>
    <row r="9" spans="1:73" s="203" customFormat="1" ht="269.25" customHeight="1" x14ac:dyDescent="0.25">
      <c r="A9" s="217" t="s">
        <v>39</v>
      </c>
      <c r="B9" s="218"/>
      <c r="C9" s="218"/>
      <c r="D9" s="218"/>
      <c r="E9" s="218"/>
      <c r="F9" s="218"/>
      <c r="G9" s="218"/>
      <c r="H9" s="218"/>
      <c r="I9" s="219"/>
      <c r="J9" s="184"/>
      <c r="K9" s="220"/>
      <c r="L9" s="220"/>
      <c r="M9" s="220"/>
      <c r="N9" s="221"/>
      <c r="O9" s="222">
        <f>O3</f>
        <v>778.49</v>
      </c>
      <c r="P9" s="222">
        <f t="shared" ref="P9:BN9" si="5">P3</f>
        <v>0</v>
      </c>
      <c r="Q9" s="222">
        <f t="shared" si="5"/>
        <v>33.022600000000004</v>
      </c>
      <c r="R9" s="222">
        <f t="shared" si="5"/>
        <v>92.872</v>
      </c>
      <c r="S9" s="222">
        <f t="shared" si="5"/>
        <v>636.41</v>
      </c>
      <c r="T9" s="222">
        <f t="shared" si="5"/>
        <v>16.185399999999998</v>
      </c>
      <c r="U9" s="222">
        <f t="shared" si="5"/>
        <v>778.49</v>
      </c>
      <c r="V9" s="222">
        <f t="shared" si="5"/>
        <v>0</v>
      </c>
      <c r="W9" s="222">
        <f t="shared" si="5"/>
        <v>0</v>
      </c>
      <c r="X9" s="222">
        <f t="shared" si="5"/>
        <v>0</v>
      </c>
      <c r="Y9" s="222">
        <f t="shared" si="5"/>
        <v>0</v>
      </c>
      <c r="Z9" s="222">
        <f t="shared" si="5"/>
        <v>0</v>
      </c>
      <c r="AA9" s="222">
        <f t="shared" si="5"/>
        <v>0</v>
      </c>
      <c r="AB9" s="222" t="str">
        <f t="shared" si="5"/>
        <v>Шкаф АСКУЭ в комплекте с УСПД (МЭК-104)</v>
      </c>
      <c r="AC9" s="222">
        <f t="shared" si="5"/>
        <v>117.81</v>
      </c>
      <c r="AD9" s="221">
        <f t="shared" si="5"/>
        <v>1.4999999999999999E-2</v>
      </c>
      <c r="AE9" s="222">
        <f t="shared" si="5"/>
        <v>18.419999999999998</v>
      </c>
      <c r="AF9" s="222">
        <f t="shared" si="5"/>
        <v>0</v>
      </c>
      <c r="AG9" s="222">
        <f t="shared" si="5"/>
        <v>0</v>
      </c>
      <c r="AH9" s="222">
        <f t="shared" si="5"/>
        <v>0</v>
      </c>
      <c r="AI9" s="222">
        <f t="shared" si="5"/>
        <v>0</v>
      </c>
      <c r="AJ9" s="222">
        <f t="shared" si="5"/>
        <v>0</v>
      </c>
      <c r="AK9" s="222">
        <f t="shared" si="5"/>
        <v>0</v>
      </c>
      <c r="AL9" s="222">
        <f t="shared" si="5"/>
        <v>1</v>
      </c>
      <c r="AM9" s="222">
        <f t="shared" si="5"/>
        <v>58.91</v>
      </c>
      <c r="AN9" s="222">
        <f t="shared" si="5"/>
        <v>0</v>
      </c>
      <c r="AO9" s="222">
        <f t="shared" si="5"/>
        <v>0</v>
      </c>
      <c r="AP9" s="222">
        <f t="shared" si="5"/>
        <v>0</v>
      </c>
      <c r="AQ9" s="222">
        <f t="shared" si="5"/>
        <v>0</v>
      </c>
      <c r="AR9" s="222">
        <f t="shared" si="5"/>
        <v>0</v>
      </c>
      <c r="AS9" s="222">
        <f t="shared" si="5"/>
        <v>0</v>
      </c>
      <c r="AT9" s="222" t="str">
        <f t="shared" si="5"/>
        <v>КТП 160 кВА</v>
      </c>
      <c r="AU9" s="222">
        <f t="shared" si="5"/>
        <v>572.11</v>
      </c>
      <c r="AV9" s="222">
        <f t="shared" si="5"/>
        <v>0</v>
      </c>
      <c r="AW9" s="222">
        <f t="shared" si="5"/>
        <v>0</v>
      </c>
      <c r="AX9" s="222">
        <f t="shared" si="5"/>
        <v>0</v>
      </c>
      <c r="AY9" s="222">
        <f t="shared" si="5"/>
        <v>0</v>
      </c>
      <c r="AZ9" s="222">
        <f t="shared" si="5"/>
        <v>0</v>
      </c>
      <c r="BA9" s="222">
        <f t="shared" si="5"/>
        <v>0</v>
      </c>
      <c r="BB9" s="222">
        <f t="shared" si="5"/>
        <v>0</v>
      </c>
      <c r="BC9" s="222">
        <f t="shared" si="5"/>
        <v>0</v>
      </c>
      <c r="BD9" s="222">
        <f t="shared" si="5"/>
        <v>0.01</v>
      </c>
      <c r="BE9" s="222">
        <f t="shared" si="5"/>
        <v>11.24</v>
      </c>
      <c r="BF9" s="222">
        <f t="shared" si="5"/>
        <v>0</v>
      </c>
      <c r="BG9" s="222">
        <f t="shared" si="5"/>
        <v>0</v>
      </c>
      <c r="BH9" s="222">
        <f t="shared" si="5"/>
        <v>0</v>
      </c>
      <c r="BI9" s="222">
        <f t="shared" si="5"/>
        <v>0</v>
      </c>
      <c r="BJ9" s="222">
        <f t="shared" si="5"/>
        <v>0</v>
      </c>
      <c r="BK9" s="222">
        <f t="shared" si="5"/>
        <v>0</v>
      </c>
      <c r="BL9" s="222">
        <f t="shared" si="5"/>
        <v>0</v>
      </c>
      <c r="BM9" s="222">
        <f t="shared" si="5"/>
        <v>0</v>
      </c>
      <c r="BN9" s="222">
        <f t="shared" si="5"/>
        <v>778.49</v>
      </c>
      <c r="BO9" s="223"/>
      <c r="BP9" s="224" t="s">
        <v>210</v>
      </c>
      <c r="BQ9" s="201">
        <v>43424</v>
      </c>
      <c r="BR9" s="202">
        <v>6</v>
      </c>
      <c r="BS9" s="203">
        <f t="shared" si="2"/>
        <v>180</v>
      </c>
      <c r="BT9" s="200">
        <f t="shared" si="3"/>
        <v>43604</v>
      </c>
    </row>
    <row r="10" spans="1:73" s="22" customFormat="1" ht="179.25" customHeight="1" x14ac:dyDescent="0.25">
      <c r="A10" s="232"/>
      <c r="B10" s="233"/>
      <c r="C10" s="234"/>
      <c r="D10" s="235"/>
      <c r="E10" s="235"/>
      <c r="F10" s="236"/>
      <c r="G10" s="233"/>
      <c r="H10" s="233"/>
      <c r="I10" s="233"/>
      <c r="J10" s="233"/>
      <c r="K10" s="233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D10" s="236"/>
      <c r="BE10" s="237"/>
      <c r="BF10" s="236"/>
      <c r="BG10" s="237"/>
      <c r="BH10" s="236"/>
      <c r="BI10" s="238"/>
      <c r="BJ10" s="238"/>
      <c r="BK10" s="237"/>
      <c r="BL10" s="237"/>
      <c r="BM10" s="237"/>
      <c r="BN10" s="237"/>
      <c r="BO10" s="234"/>
      <c r="BP10" s="237"/>
      <c r="BQ10" s="216">
        <v>43405</v>
      </c>
      <c r="BR10" s="196">
        <v>6</v>
      </c>
      <c r="BS10" s="22">
        <f t="shared" ref="BS10:BS35" si="6">BR10*30</f>
        <v>180</v>
      </c>
      <c r="BT10" s="192">
        <f t="shared" ref="BT10:BT36" si="7">BQ10+BS10</f>
        <v>43585</v>
      </c>
      <c r="BU10" s="25"/>
    </row>
    <row r="11" spans="1:73" s="22" customFormat="1" ht="179.25" customHeight="1" x14ac:dyDescent="0.25">
      <c r="A11" s="239" t="s">
        <v>346</v>
      </c>
      <c r="B11" s="229"/>
      <c r="C11" s="26"/>
      <c r="D11" s="230"/>
      <c r="E11" s="230"/>
      <c r="F11" s="180"/>
      <c r="G11" s="229"/>
      <c r="H11" s="229"/>
      <c r="I11" s="229"/>
      <c r="J11" s="239" t="s">
        <v>350</v>
      </c>
      <c r="K11" s="239" t="s">
        <v>351</v>
      </c>
      <c r="L11" s="180"/>
      <c r="M11" s="180"/>
      <c r="N11" s="180"/>
      <c r="O11" s="231"/>
      <c r="P11" s="231"/>
      <c r="Q11" s="231"/>
      <c r="R11" s="231"/>
      <c r="S11" s="231"/>
      <c r="T11" s="231"/>
      <c r="U11" s="231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180"/>
      <c r="BE11" s="36"/>
      <c r="BF11" s="180"/>
      <c r="BG11" s="231"/>
      <c r="BH11" s="231"/>
      <c r="BI11" s="40"/>
      <c r="BJ11" s="40"/>
      <c r="BK11" s="36"/>
      <c r="BL11" s="36"/>
      <c r="BM11" s="36"/>
      <c r="BN11" s="36"/>
      <c r="BO11" s="26"/>
      <c r="BP11" s="36"/>
      <c r="BQ11" s="216">
        <v>43405</v>
      </c>
      <c r="BR11" s="196">
        <v>6</v>
      </c>
      <c r="BS11" s="22">
        <f t="shared" si="6"/>
        <v>180</v>
      </c>
      <c r="BT11" s="192">
        <f t="shared" si="7"/>
        <v>43585</v>
      </c>
      <c r="BU11" s="25"/>
    </row>
    <row r="12" spans="1:73" s="22" customFormat="1" ht="174" customHeight="1" x14ac:dyDescent="0.25">
      <c r="A12" s="239" t="s">
        <v>347</v>
      </c>
      <c r="B12" s="229"/>
      <c r="C12" s="26"/>
      <c r="D12" s="230"/>
      <c r="E12" s="230"/>
      <c r="F12" s="180"/>
      <c r="G12" s="229"/>
      <c r="H12" s="229"/>
      <c r="I12" s="229"/>
      <c r="J12" s="239" t="s">
        <v>350</v>
      </c>
      <c r="K12" s="239" t="s">
        <v>352</v>
      </c>
      <c r="L12" s="180"/>
      <c r="M12" s="180"/>
      <c r="N12" s="180"/>
      <c r="O12" s="231"/>
      <c r="P12" s="231"/>
      <c r="Q12" s="231"/>
      <c r="R12" s="231"/>
      <c r="S12" s="231"/>
      <c r="T12" s="231"/>
      <c r="U12" s="231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180"/>
      <c r="BC12" s="180"/>
      <c r="BD12" s="180"/>
      <c r="BE12" s="180"/>
      <c r="BF12" s="180"/>
      <c r="BG12" s="36"/>
      <c r="BH12" s="180"/>
      <c r="BI12" s="40"/>
      <c r="BJ12" s="40"/>
      <c r="BK12" s="36"/>
      <c r="BL12" s="36"/>
      <c r="BM12" s="36"/>
      <c r="BN12" s="36"/>
      <c r="BO12" s="26"/>
      <c r="BP12" s="36"/>
      <c r="BQ12" s="216">
        <v>43413</v>
      </c>
      <c r="BR12" s="196">
        <v>6</v>
      </c>
      <c r="BS12" s="22">
        <f t="shared" si="6"/>
        <v>180</v>
      </c>
      <c r="BT12" s="192">
        <f t="shared" si="7"/>
        <v>43593</v>
      </c>
      <c r="BU12" s="25"/>
    </row>
    <row r="13" spans="1:73" s="22" customFormat="1" ht="163.5" customHeight="1" x14ac:dyDescent="0.25">
      <c r="A13" s="239" t="s">
        <v>348</v>
      </c>
      <c r="B13" s="229"/>
      <c r="C13" s="26"/>
      <c r="D13" s="230"/>
      <c r="E13" s="230"/>
      <c r="F13" s="180"/>
      <c r="G13" s="229"/>
      <c r="H13" s="229"/>
      <c r="I13" s="229"/>
      <c r="J13" s="239" t="s">
        <v>350</v>
      </c>
      <c r="K13" s="239" t="s">
        <v>353</v>
      </c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180"/>
      <c r="BE13" s="36"/>
      <c r="BF13" s="36"/>
      <c r="BG13" s="36"/>
      <c r="BH13" s="180"/>
      <c r="BI13" s="40"/>
      <c r="BJ13" s="40"/>
      <c r="BK13" s="36"/>
      <c r="BL13" s="36"/>
      <c r="BM13" s="36"/>
      <c r="BN13" s="36"/>
      <c r="BO13" s="26"/>
      <c r="BP13" s="36"/>
      <c r="BQ13" s="216">
        <v>43413</v>
      </c>
      <c r="BR13" s="196">
        <v>6</v>
      </c>
      <c r="BS13" s="22">
        <f t="shared" si="6"/>
        <v>180</v>
      </c>
      <c r="BT13" s="192">
        <f t="shared" si="7"/>
        <v>43593</v>
      </c>
      <c r="BU13" s="25"/>
    </row>
    <row r="14" spans="1:73" s="22" customFormat="1" ht="163.5" customHeight="1" x14ac:dyDescent="0.25">
      <c r="A14" s="239" t="s">
        <v>349</v>
      </c>
      <c r="B14" s="229"/>
      <c r="C14" s="26"/>
      <c r="D14" s="230"/>
      <c r="E14" s="230"/>
      <c r="F14" s="180"/>
      <c r="G14" s="229"/>
      <c r="H14" s="229"/>
      <c r="I14" s="229"/>
      <c r="J14" s="239" t="s">
        <v>350</v>
      </c>
      <c r="K14" s="239" t="s">
        <v>354</v>
      </c>
      <c r="L14" s="180"/>
      <c r="M14" s="180"/>
      <c r="N14" s="180"/>
      <c r="O14" s="180"/>
      <c r="P14" s="180"/>
      <c r="Q14" s="36"/>
      <c r="R14" s="36"/>
      <c r="S14" s="36"/>
      <c r="T14" s="36"/>
      <c r="U14" s="180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180"/>
      <c r="BE14" s="36"/>
      <c r="BF14" s="36"/>
      <c r="BG14" s="36"/>
      <c r="BH14" s="180"/>
      <c r="BI14" s="40"/>
      <c r="BJ14" s="40"/>
      <c r="BK14" s="36"/>
      <c r="BL14" s="36"/>
      <c r="BM14" s="36"/>
      <c r="BN14" s="36"/>
      <c r="BO14" s="26"/>
      <c r="BP14" s="36"/>
      <c r="BQ14" s="216">
        <v>43416</v>
      </c>
      <c r="BR14" s="196">
        <v>6</v>
      </c>
      <c r="BS14" s="22">
        <f t="shared" si="6"/>
        <v>180</v>
      </c>
      <c r="BT14" s="192">
        <f t="shared" si="7"/>
        <v>43596</v>
      </c>
      <c r="BU14" s="25"/>
    </row>
    <row r="15" spans="1:73" s="22" customFormat="1" ht="191.25" customHeight="1" x14ac:dyDescent="0.25">
      <c r="A15" s="225"/>
      <c r="B15" s="226"/>
      <c r="C15" s="227"/>
      <c r="D15" s="228"/>
      <c r="E15" s="228"/>
      <c r="F15" s="207"/>
      <c r="G15" s="226"/>
      <c r="H15" s="226"/>
      <c r="I15" s="226"/>
      <c r="J15" s="226"/>
      <c r="K15" s="226"/>
      <c r="L15" s="207"/>
      <c r="M15" s="207"/>
      <c r="N15" s="207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81"/>
      <c r="BE15" s="181"/>
      <c r="BF15" s="181"/>
      <c r="BG15" s="181"/>
      <c r="BH15" s="207"/>
      <c r="BI15" s="182"/>
      <c r="BJ15" s="182"/>
      <c r="BK15" s="181"/>
      <c r="BL15" s="181"/>
      <c r="BM15" s="181"/>
      <c r="BN15" s="181">
        <f t="shared" ref="BN10:BN28" si="8">W15+Y15+AA15+AC15+AE15+AG15+AI15+AM15+AO15+AQ15+AS15+AU15+AW15+AY15+BA15+BC15+BE15+BG15+BI15+BK15+BM15</f>
        <v>0</v>
      </c>
      <c r="BO15" s="227">
        <v>43593</v>
      </c>
      <c r="BP15" s="181" t="s">
        <v>335</v>
      </c>
      <c r="BQ15" s="193">
        <v>43413</v>
      </c>
      <c r="BR15" s="196">
        <v>6</v>
      </c>
      <c r="BS15" s="22">
        <f t="shared" si="6"/>
        <v>180</v>
      </c>
      <c r="BT15" s="192">
        <f t="shared" si="7"/>
        <v>43593</v>
      </c>
      <c r="BU15" s="25"/>
    </row>
    <row r="16" spans="1:73" s="22" customFormat="1" ht="409.6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1"/>
      <c r="AJ16" s="20"/>
      <c r="AK16" s="21"/>
      <c r="AL16" s="199"/>
      <c r="AM16" s="20"/>
      <c r="AN16" s="20"/>
      <c r="AO16" s="21"/>
      <c r="AP16" s="21"/>
      <c r="AQ16" s="21"/>
      <c r="AR16" s="21"/>
      <c r="AS16" s="21"/>
      <c r="AT16" s="199"/>
      <c r="AU16" s="20"/>
      <c r="AV16" s="20"/>
      <c r="AW16" s="21"/>
      <c r="AX16" s="21"/>
      <c r="AY16" s="21"/>
      <c r="AZ16" s="21"/>
      <c r="BA16" s="21"/>
      <c r="BB16" s="21"/>
      <c r="BC16" s="21"/>
      <c r="BD16" s="199"/>
      <c r="BE16" s="20"/>
      <c r="BF16" s="20"/>
      <c r="BG16" s="21"/>
      <c r="BH16" s="20"/>
      <c r="BI16" s="23"/>
      <c r="BJ16" s="23"/>
      <c r="BK16" s="21"/>
      <c r="BL16" s="21"/>
      <c r="BM16" s="21"/>
      <c r="BN16" s="181">
        <f t="shared" si="8"/>
        <v>0</v>
      </c>
      <c r="BO16" s="24">
        <v>43596</v>
      </c>
      <c r="BP16" s="21" t="s">
        <v>334</v>
      </c>
      <c r="BQ16" s="193">
        <v>43416</v>
      </c>
      <c r="BR16" s="196">
        <v>6</v>
      </c>
      <c r="BS16" s="22">
        <f t="shared" si="6"/>
        <v>180</v>
      </c>
      <c r="BT16" s="192">
        <f t="shared" si="7"/>
        <v>43596</v>
      </c>
      <c r="BU16" s="25"/>
    </row>
    <row r="17" spans="1:73" s="22" customFormat="1" ht="409.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1"/>
      <c r="P17" s="20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1"/>
      <c r="AM17" s="21"/>
      <c r="AN17" s="21"/>
      <c r="AO17" s="21"/>
      <c r="AP17" s="21"/>
      <c r="AQ17" s="21"/>
      <c r="AR17" s="21"/>
      <c r="AS17" s="21"/>
      <c r="AT17" s="20"/>
      <c r="AU17" s="21"/>
      <c r="AV17" s="20"/>
      <c r="AW17" s="21"/>
      <c r="AX17" s="21"/>
      <c r="AY17" s="21"/>
      <c r="AZ17" s="21"/>
      <c r="BA17" s="21"/>
      <c r="BB17" s="21"/>
      <c r="BC17" s="21"/>
      <c r="BD17" s="199"/>
      <c r="BE17" s="181"/>
      <c r="BF17" s="20"/>
      <c r="BG17" s="21"/>
      <c r="BH17" s="20"/>
      <c r="BI17" s="23"/>
      <c r="BJ17" s="23"/>
      <c r="BK17" s="21"/>
      <c r="BL17" s="21"/>
      <c r="BM17" s="21"/>
      <c r="BN17" s="181">
        <f t="shared" si="8"/>
        <v>0</v>
      </c>
      <c r="BO17" s="24">
        <v>43596</v>
      </c>
      <c r="BP17" s="21" t="s">
        <v>335</v>
      </c>
      <c r="BQ17" s="193">
        <v>43416</v>
      </c>
      <c r="BR17" s="196">
        <v>6</v>
      </c>
      <c r="BS17" s="22">
        <f t="shared" si="6"/>
        <v>180</v>
      </c>
      <c r="BT17" s="192">
        <f t="shared" si="7"/>
        <v>43596</v>
      </c>
      <c r="BU17" s="25"/>
    </row>
    <row r="18" spans="1:73" s="22" customFormat="1" ht="409.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181"/>
      <c r="AM18" s="21"/>
      <c r="AN18" s="21"/>
      <c r="AO18" s="21"/>
      <c r="AP18" s="21"/>
      <c r="AQ18" s="21"/>
      <c r="AR18" s="21"/>
      <c r="AS18" s="21"/>
      <c r="AT18" s="20"/>
      <c r="AU18" s="21"/>
      <c r="AV18" s="20"/>
      <c r="AW18" s="21"/>
      <c r="AX18" s="21"/>
      <c r="AY18" s="21"/>
      <c r="AZ18" s="21"/>
      <c r="BA18" s="21"/>
      <c r="BB18" s="21"/>
      <c r="BC18" s="21"/>
      <c r="BD18" s="199"/>
      <c r="BE18" s="181"/>
      <c r="BF18" s="20"/>
      <c r="BG18" s="21"/>
      <c r="BH18" s="20"/>
      <c r="BI18" s="23"/>
      <c r="BJ18" s="23"/>
      <c r="BK18" s="21"/>
      <c r="BL18" s="21"/>
      <c r="BM18" s="21"/>
      <c r="BN18" s="181">
        <f t="shared" si="8"/>
        <v>0</v>
      </c>
      <c r="BO18" s="24">
        <v>43593</v>
      </c>
      <c r="BP18" s="21" t="s">
        <v>333</v>
      </c>
      <c r="BQ18" s="193">
        <v>43413</v>
      </c>
      <c r="BR18" s="196">
        <v>6</v>
      </c>
      <c r="BS18" s="22">
        <f t="shared" si="6"/>
        <v>180</v>
      </c>
      <c r="BT18" s="192">
        <f t="shared" si="7"/>
        <v>43593</v>
      </c>
      <c r="BU18" s="25"/>
    </row>
    <row r="19" spans="1:73" s="22" customFormat="1" ht="409.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81"/>
      <c r="AM19" s="21"/>
      <c r="AN19" s="21"/>
      <c r="AO19" s="21"/>
      <c r="AP19" s="21"/>
      <c r="AQ19" s="21"/>
      <c r="AR19" s="21"/>
      <c r="AS19" s="21"/>
      <c r="AT19" s="20"/>
      <c r="AU19" s="21"/>
      <c r="AV19" s="20"/>
      <c r="AW19" s="21"/>
      <c r="AX19" s="21"/>
      <c r="AY19" s="21"/>
      <c r="AZ19" s="21"/>
      <c r="BA19" s="21"/>
      <c r="BB19" s="21"/>
      <c r="BC19" s="21"/>
      <c r="BD19" s="199"/>
      <c r="BE19" s="181"/>
      <c r="BF19" s="20"/>
      <c r="BG19" s="21"/>
      <c r="BH19" s="20"/>
      <c r="BI19" s="23"/>
      <c r="BJ19" s="23"/>
      <c r="BK19" s="21"/>
      <c r="BL19" s="21"/>
      <c r="BM19" s="21"/>
      <c r="BN19" s="181">
        <f t="shared" si="8"/>
        <v>0</v>
      </c>
      <c r="BO19" s="24">
        <v>43593</v>
      </c>
      <c r="BP19" s="21" t="s">
        <v>332</v>
      </c>
      <c r="BQ19" s="193">
        <v>43413</v>
      </c>
      <c r="BR19" s="196">
        <v>6</v>
      </c>
      <c r="BS19" s="22">
        <f t="shared" si="6"/>
        <v>180</v>
      </c>
      <c r="BT19" s="192">
        <f t="shared" si="7"/>
        <v>43593</v>
      </c>
      <c r="BU19" s="25"/>
    </row>
    <row r="20" spans="1:73" s="22" customFormat="1" ht="409.6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0"/>
      <c r="P20" s="20"/>
      <c r="Q20" s="21"/>
      <c r="R20" s="21"/>
      <c r="S20" s="21"/>
      <c r="T20" s="21"/>
      <c r="U20" s="20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1"/>
      <c r="AM20" s="21"/>
      <c r="AN20" s="21"/>
      <c r="AO20" s="21"/>
      <c r="AP20" s="21"/>
      <c r="AQ20" s="21"/>
      <c r="AR20" s="21"/>
      <c r="AS20" s="21"/>
      <c r="AT20" s="20"/>
      <c r="AU20" s="21"/>
      <c r="AV20" s="20"/>
      <c r="AW20" s="21"/>
      <c r="AX20" s="21"/>
      <c r="AY20" s="21"/>
      <c r="AZ20" s="21"/>
      <c r="BA20" s="21"/>
      <c r="BB20" s="21"/>
      <c r="BC20" s="21"/>
      <c r="BD20" s="199"/>
      <c r="BE20" s="181"/>
      <c r="BF20" s="20"/>
      <c r="BG20" s="21"/>
      <c r="BH20" s="20"/>
      <c r="BI20" s="23"/>
      <c r="BJ20" s="23"/>
      <c r="BK20" s="21"/>
      <c r="BL20" s="21"/>
      <c r="BM20" s="21"/>
      <c r="BN20" s="181">
        <f t="shared" si="8"/>
        <v>0</v>
      </c>
      <c r="BO20" s="24">
        <v>43598</v>
      </c>
      <c r="BP20" s="21" t="s">
        <v>333</v>
      </c>
      <c r="BQ20" s="193">
        <v>43418</v>
      </c>
      <c r="BR20" s="196">
        <v>6</v>
      </c>
      <c r="BS20" s="22">
        <f t="shared" si="6"/>
        <v>180</v>
      </c>
      <c r="BT20" s="192">
        <f t="shared" si="7"/>
        <v>43598</v>
      </c>
      <c r="BU20" s="25"/>
    </row>
    <row r="21" spans="1:73" s="22" customFormat="1" ht="409.6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0"/>
      <c r="P21" s="20"/>
      <c r="Q21" s="21"/>
      <c r="R21" s="21"/>
      <c r="S21" s="21"/>
      <c r="T21" s="21"/>
      <c r="U21" s="20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199"/>
      <c r="BE21" s="21"/>
      <c r="BF21" s="20"/>
      <c r="BG21" s="21"/>
      <c r="BH21" s="20"/>
      <c r="BI21" s="23"/>
      <c r="BJ21" s="23"/>
      <c r="BK21" s="21"/>
      <c r="BL21" s="21"/>
      <c r="BM21" s="21"/>
      <c r="BN21" s="181">
        <f t="shared" si="8"/>
        <v>0</v>
      </c>
      <c r="BO21" s="24">
        <v>43593</v>
      </c>
      <c r="BP21" s="21" t="s">
        <v>333</v>
      </c>
      <c r="BQ21" s="193">
        <v>43413</v>
      </c>
      <c r="BR21" s="196">
        <v>6</v>
      </c>
      <c r="BS21" s="22">
        <f t="shared" ref="BS21:BS23" si="9">BR21*30</f>
        <v>180</v>
      </c>
      <c r="BT21" s="192">
        <f t="shared" ref="BT21:BT23" si="10">BQ21+BS21</f>
        <v>43593</v>
      </c>
      <c r="BU21" s="25"/>
    </row>
    <row r="22" spans="1:73" s="22" customFormat="1" ht="409.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0"/>
      <c r="P22" s="20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199"/>
      <c r="BE22" s="181"/>
      <c r="BF22" s="20"/>
      <c r="BG22" s="21"/>
      <c r="BH22" s="20"/>
      <c r="BI22" s="23"/>
      <c r="BJ22" s="23"/>
      <c r="BK22" s="21"/>
      <c r="BL22" s="21"/>
      <c r="BM22" s="21"/>
      <c r="BN22" s="181">
        <f t="shared" si="8"/>
        <v>0</v>
      </c>
      <c r="BO22" s="24">
        <v>43596</v>
      </c>
      <c r="BP22" s="21" t="s">
        <v>332</v>
      </c>
      <c r="BQ22" s="193">
        <v>43416</v>
      </c>
      <c r="BR22" s="196">
        <v>6</v>
      </c>
      <c r="BS22" s="22">
        <f t="shared" si="9"/>
        <v>180</v>
      </c>
      <c r="BT22" s="192">
        <f t="shared" si="10"/>
        <v>43596</v>
      </c>
      <c r="BU22" s="25"/>
    </row>
    <row r="23" spans="1:73" s="22" customFormat="1" ht="409.6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0"/>
      <c r="BC23" s="21"/>
      <c r="BD23" s="199"/>
      <c r="BE23" s="21"/>
      <c r="BF23" s="20"/>
      <c r="BG23" s="21"/>
      <c r="BH23" s="20"/>
      <c r="BI23" s="23"/>
      <c r="BJ23" s="23"/>
      <c r="BK23" s="21"/>
      <c r="BL23" s="21"/>
      <c r="BM23" s="21"/>
      <c r="BN23" s="181">
        <f t="shared" si="8"/>
        <v>0</v>
      </c>
      <c r="BO23" s="24">
        <v>43593</v>
      </c>
      <c r="BP23" s="21" t="s">
        <v>331</v>
      </c>
      <c r="BQ23" s="193">
        <v>43413</v>
      </c>
      <c r="BR23" s="196">
        <v>6</v>
      </c>
      <c r="BS23" s="22">
        <f t="shared" si="9"/>
        <v>180</v>
      </c>
      <c r="BT23" s="192">
        <f t="shared" si="10"/>
        <v>43593</v>
      </c>
      <c r="BU23" s="25"/>
    </row>
    <row r="24" spans="1:73" s="22" customFormat="1" ht="409.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1"/>
      <c r="R24" s="21"/>
      <c r="S24" s="21"/>
      <c r="T24" s="21"/>
      <c r="U24" s="20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1"/>
      <c r="AM24" s="21"/>
      <c r="AN24" s="21"/>
      <c r="AO24" s="21"/>
      <c r="AP24" s="21"/>
      <c r="AQ24" s="21"/>
      <c r="AR24" s="21"/>
      <c r="AS24" s="21"/>
      <c r="AT24" s="20"/>
      <c r="AU24" s="21"/>
      <c r="AV24" s="20"/>
      <c r="AW24" s="21"/>
      <c r="AX24" s="21"/>
      <c r="AY24" s="21"/>
      <c r="AZ24" s="21"/>
      <c r="BA24" s="21"/>
      <c r="BB24" s="21"/>
      <c r="BC24" s="21"/>
      <c r="BD24" s="199"/>
      <c r="BE24" s="20"/>
      <c r="BF24" s="20"/>
      <c r="BG24" s="21"/>
      <c r="BH24" s="20"/>
      <c r="BI24" s="23"/>
      <c r="BJ24" s="23"/>
      <c r="BK24" s="21"/>
      <c r="BL24" s="21"/>
      <c r="BM24" s="21"/>
      <c r="BN24" s="181">
        <f t="shared" si="8"/>
        <v>0</v>
      </c>
      <c r="BO24" s="24">
        <v>43773</v>
      </c>
      <c r="BP24" s="21" t="s">
        <v>210</v>
      </c>
      <c r="BQ24" s="193">
        <v>43413</v>
      </c>
      <c r="BR24" s="196">
        <v>12</v>
      </c>
      <c r="BS24" s="22">
        <f t="shared" si="6"/>
        <v>360</v>
      </c>
      <c r="BT24" s="192">
        <f t="shared" si="7"/>
        <v>43773</v>
      </c>
      <c r="BU24" s="25"/>
    </row>
    <row r="25" spans="1:73" s="22" customFormat="1" ht="409.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0"/>
      <c r="P25" s="20"/>
      <c r="Q25" s="21"/>
      <c r="R25" s="21"/>
      <c r="S25" s="21"/>
      <c r="T25" s="21"/>
      <c r="U25" s="20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1"/>
      <c r="AM25" s="21"/>
      <c r="AN25" s="21"/>
      <c r="AO25" s="21"/>
      <c r="AP25" s="21"/>
      <c r="AQ25" s="21"/>
      <c r="AR25" s="21"/>
      <c r="AS25" s="21"/>
      <c r="AT25" s="20"/>
      <c r="AU25" s="21"/>
      <c r="AV25" s="20"/>
      <c r="AW25" s="21"/>
      <c r="AX25" s="21"/>
      <c r="AY25" s="21"/>
      <c r="AZ25" s="21"/>
      <c r="BA25" s="21"/>
      <c r="BB25" s="21"/>
      <c r="BC25" s="21"/>
      <c r="BD25" s="199"/>
      <c r="BE25" s="181"/>
      <c r="BF25" s="20"/>
      <c r="BG25" s="21"/>
      <c r="BH25" s="20"/>
      <c r="BI25" s="23"/>
      <c r="BJ25" s="23"/>
      <c r="BK25" s="21"/>
      <c r="BL25" s="21"/>
      <c r="BM25" s="21"/>
      <c r="BN25" s="181">
        <f t="shared" si="8"/>
        <v>0</v>
      </c>
      <c r="BO25" s="24">
        <v>43593</v>
      </c>
      <c r="BP25" s="21" t="s">
        <v>336</v>
      </c>
      <c r="BQ25" s="193">
        <v>43413</v>
      </c>
      <c r="BR25" s="196">
        <v>6</v>
      </c>
      <c r="BS25" s="22">
        <f t="shared" si="6"/>
        <v>180</v>
      </c>
      <c r="BT25" s="192">
        <f t="shared" si="7"/>
        <v>43593</v>
      </c>
      <c r="BU25" s="25"/>
    </row>
    <row r="26" spans="1:73" s="22" customFormat="1" ht="179.2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199"/>
      <c r="BE26" s="21"/>
      <c r="BF26" s="20"/>
      <c r="BG26" s="21"/>
      <c r="BH26" s="20"/>
      <c r="BI26" s="23"/>
      <c r="BJ26" s="23"/>
      <c r="BK26" s="21"/>
      <c r="BL26" s="21"/>
      <c r="BM26" s="21"/>
      <c r="BN26" s="181">
        <f t="shared" si="8"/>
        <v>0</v>
      </c>
      <c r="BO26" s="24">
        <v>43593</v>
      </c>
      <c r="BP26" s="21" t="s">
        <v>210</v>
      </c>
      <c r="BQ26" s="193">
        <v>43413</v>
      </c>
      <c r="BR26" s="196">
        <v>6</v>
      </c>
      <c r="BS26" s="22">
        <f t="shared" si="6"/>
        <v>180</v>
      </c>
      <c r="BT26" s="192">
        <f t="shared" si="7"/>
        <v>43593</v>
      </c>
      <c r="BU26" s="25"/>
    </row>
    <row r="27" spans="1:73" s="22" customFormat="1" ht="409.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0"/>
      <c r="P27" s="20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181"/>
      <c r="BE27" s="181"/>
      <c r="BF27" s="21"/>
      <c r="BG27" s="21"/>
      <c r="BH27" s="20"/>
      <c r="BI27" s="23"/>
      <c r="BJ27" s="23"/>
      <c r="BK27" s="21"/>
      <c r="BL27" s="21"/>
      <c r="BM27" s="21"/>
      <c r="BN27" s="181">
        <f t="shared" si="8"/>
        <v>0</v>
      </c>
      <c r="BO27" s="24">
        <v>43598</v>
      </c>
      <c r="BP27" s="21" t="s">
        <v>210</v>
      </c>
      <c r="BQ27" s="193">
        <v>43418</v>
      </c>
      <c r="BR27" s="196">
        <v>6</v>
      </c>
      <c r="BS27" s="22">
        <f t="shared" si="6"/>
        <v>180</v>
      </c>
      <c r="BT27" s="192">
        <f t="shared" si="7"/>
        <v>43598</v>
      </c>
      <c r="BU27" s="25"/>
    </row>
    <row r="28" spans="1:73" s="22" customFormat="1" ht="207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1"/>
      <c r="R28" s="21"/>
      <c r="S28" s="21"/>
      <c r="T28" s="21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199"/>
      <c r="BE28" s="21"/>
      <c r="BF28" s="20"/>
      <c r="BG28" s="21"/>
      <c r="BH28" s="20"/>
      <c r="BI28" s="23"/>
      <c r="BJ28" s="23"/>
      <c r="BK28" s="21"/>
      <c r="BL28" s="21"/>
      <c r="BM28" s="21"/>
      <c r="BN28" s="181">
        <f t="shared" si="8"/>
        <v>0</v>
      </c>
      <c r="BO28" s="24">
        <v>43593</v>
      </c>
      <c r="BP28" s="21" t="s">
        <v>210</v>
      </c>
      <c r="BQ28" s="193">
        <v>43413</v>
      </c>
      <c r="BR28" s="196">
        <v>6</v>
      </c>
      <c r="BS28" s="22">
        <f t="shared" si="6"/>
        <v>180</v>
      </c>
      <c r="BT28" s="192">
        <f t="shared" si="7"/>
        <v>43593</v>
      </c>
      <c r="BU28" s="25"/>
    </row>
    <row r="29" spans="1:73" s="22" customFormat="1" ht="234.7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0"/>
      <c r="R29" s="20"/>
      <c r="S29" s="20"/>
      <c r="T29" s="20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81"/>
      <c r="BE29" s="181"/>
      <c r="BF29" s="21"/>
      <c r="BG29" s="21"/>
      <c r="BH29" s="20"/>
      <c r="BI29" s="23"/>
      <c r="BJ29" s="23"/>
      <c r="BK29" s="21"/>
      <c r="BL29" s="21"/>
      <c r="BM29" s="21"/>
      <c r="BN29" s="181">
        <f t="shared" ref="BN29:BN36" si="11">W29+Y29+AA29+AC29+AE29+AG29+AI29+AM29+AO29+AQ29+AS29+AU29+AW29+AY29+BA29+BC29+BE29+BG29+BI29+BK29+BM29</f>
        <v>0</v>
      </c>
      <c r="BO29" s="24">
        <v>43596</v>
      </c>
      <c r="BP29" s="21" t="s">
        <v>210</v>
      </c>
      <c r="BQ29" s="193">
        <v>43416</v>
      </c>
      <c r="BR29" s="196">
        <v>6</v>
      </c>
      <c r="BS29" s="22">
        <f t="shared" si="6"/>
        <v>180</v>
      </c>
      <c r="BT29" s="192">
        <f t="shared" si="7"/>
        <v>43596</v>
      </c>
      <c r="BU29" s="25"/>
    </row>
    <row r="30" spans="1:73" s="22" customFormat="1" ht="309.7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0"/>
      <c r="P30" s="20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181"/>
      <c r="BE30" s="181"/>
      <c r="BF30" s="21"/>
      <c r="BG30" s="21"/>
      <c r="BH30" s="20"/>
      <c r="BI30" s="23"/>
      <c r="BJ30" s="23"/>
      <c r="BK30" s="21"/>
      <c r="BL30" s="21"/>
      <c r="BM30" s="21"/>
      <c r="BN30" s="181">
        <f t="shared" si="11"/>
        <v>0</v>
      </c>
      <c r="BO30" s="24">
        <v>43596</v>
      </c>
      <c r="BP30" s="21" t="s">
        <v>210</v>
      </c>
      <c r="BQ30" s="193">
        <v>43416</v>
      </c>
      <c r="BR30" s="196">
        <v>6</v>
      </c>
      <c r="BS30" s="22">
        <f t="shared" si="6"/>
        <v>180</v>
      </c>
      <c r="BT30" s="192">
        <f t="shared" si="7"/>
        <v>43596</v>
      </c>
      <c r="BU30" s="25"/>
    </row>
    <row r="31" spans="1:73" s="22" customFormat="1" ht="193.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199"/>
      <c r="BE31" s="21"/>
      <c r="BF31" s="21"/>
      <c r="BG31" s="21"/>
      <c r="BH31" s="20"/>
      <c r="BI31" s="23"/>
      <c r="BJ31" s="20"/>
      <c r="BK31" s="21"/>
      <c r="BL31" s="21"/>
      <c r="BM31" s="21"/>
      <c r="BN31" s="181">
        <f t="shared" si="11"/>
        <v>0</v>
      </c>
      <c r="BO31" s="24">
        <v>43596</v>
      </c>
      <c r="BP31" s="21" t="s">
        <v>210</v>
      </c>
      <c r="BQ31" s="193">
        <v>43416</v>
      </c>
      <c r="BR31" s="196">
        <v>6</v>
      </c>
      <c r="BS31" s="22">
        <f t="shared" si="6"/>
        <v>180</v>
      </c>
      <c r="BT31" s="192">
        <f t="shared" si="7"/>
        <v>43596</v>
      </c>
      <c r="BU31" s="25"/>
    </row>
    <row r="32" spans="1:73" s="22" customFormat="1" ht="193.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199"/>
      <c r="BE32" s="21"/>
      <c r="BF32" s="21"/>
      <c r="BG32" s="21"/>
      <c r="BH32" s="20"/>
      <c r="BI32" s="23"/>
      <c r="BJ32" s="23"/>
      <c r="BK32" s="21"/>
      <c r="BL32" s="21"/>
      <c r="BM32" s="21"/>
      <c r="BN32" s="181">
        <f t="shared" si="11"/>
        <v>0</v>
      </c>
      <c r="BO32" s="24">
        <v>43596</v>
      </c>
      <c r="BP32" s="21" t="s">
        <v>210</v>
      </c>
      <c r="BQ32" s="193">
        <v>43416</v>
      </c>
      <c r="BR32" s="196">
        <v>6</v>
      </c>
      <c r="BS32" s="22">
        <f t="shared" si="6"/>
        <v>180</v>
      </c>
      <c r="BT32" s="192">
        <f t="shared" si="7"/>
        <v>43596</v>
      </c>
      <c r="BU32" s="25"/>
    </row>
    <row r="33" spans="1:73" s="22" customFormat="1" ht="193.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0"/>
      <c r="P33" s="20"/>
      <c r="Q33" s="21"/>
      <c r="R33" s="21"/>
      <c r="S33" s="21"/>
      <c r="T33" s="21"/>
      <c r="U33" s="20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199"/>
      <c r="BE33" s="20"/>
      <c r="BF33" s="20"/>
      <c r="BG33" s="21"/>
      <c r="BH33" s="20"/>
      <c r="BI33" s="23"/>
      <c r="BJ33" s="23"/>
      <c r="BK33" s="21"/>
      <c r="BL33" s="21"/>
      <c r="BM33" s="21"/>
      <c r="BN33" s="181">
        <f t="shared" si="11"/>
        <v>0</v>
      </c>
      <c r="BO33" s="24">
        <v>43596</v>
      </c>
      <c r="BP33" s="21" t="s">
        <v>210</v>
      </c>
      <c r="BQ33" s="193">
        <v>43416</v>
      </c>
      <c r="BR33" s="196">
        <v>6</v>
      </c>
      <c r="BS33" s="22">
        <f t="shared" si="6"/>
        <v>180</v>
      </c>
      <c r="BT33" s="192">
        <f t="shared" si="7"/>
        <v>43596</v>
      </c>
      <c r="BU33" s="25"/>
    </row>
    <row r="34" spans="1:73" s="22" customFormat="1" ht="193.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0"/>
      <c r="P34" s="20"/>
      <c r="Q34" s="21"/>
      <c r="R34" s="21"/>
      <c r="S34" s="21"/>
      <c r="T34" s="21"/>
      <c r="U34" s="20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181"/>
      <c r="AU34" s="21"/>
      <c r="AV34" s="21"/>
      <c r="AW34" s="21"/>
      <c r="AX34" s="21"/>
      <c r="AY34" s="21"/>
      <c r="AZ34" s="21"/>
      <c r="BA34" s="21"/>
      <c r="BB34" s="21"/>
      <c r="BC34" s="21"/>
      <c r="BD34" s="199"/>
      <c r="BE34" s="181"/>
      <c r="BF34" s="21"/>
      <c r="BG34" s="21"/>
      <c r="BH34" s="20"/>
      <c r="BI34" s="23"/>
      <c r="BJ34" s="23"/>
      <c r="BK34" s="21"/>
      <c r="BL34" s="21"/>
      <c r="BM34" s="21"/>
      <c r="BN34" s="181">
        <f t="shared" si="11"/>
        <v>0</v>
      </c>
      <c r="BO34" s="24">
        <v>43578</v>
      </c>
      <c r="BP34" s="21" t="s">
        <v>210</v>
      </c>
      <c r="BQ34" s="193">
        <v>43398</v>
      </c>
      <c r="BR34" s="196">
        <v>6</v>
      </c>
      <c r="BS34" s="22">
        <f t="shared" si="6"/>
        <v>180</v>
      </c>
      <c r="BT34" s="192">
        <f t="shared" si="7"/>
        <v>43578</v>
      </c>
      <c r="BU34" s="25"/>
    </row>
    <row r="35" spans="1:73" s="22" customFormat="1" ht="201.7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199"/>
      <c r="AM35" s="20"/>
      <c r="AN35" s="20"/>
      <c r="AO35" s="21"/>
      <c r="AP35" s="21"/>
      <c r="AQ35" s="21"/>
      <c r="AR35" s="21"/>
      <c r="AS35" s="21"/>
      <c r="AT35" s="199"/>
      <c r="AU35" s="20"/>
      <c r="AV35" s="21"/>
      <c r="AW35" s="21"/>
      <c r="AX35" s="21"/>
      <c r="AY35" s="21"/>
      <c r="AZ35" s="21"/>
      <c r="BA35" s="21"/>
      <c r="BB35" s="21"/>
      <c r="BC35" s="21"/>
      <c r="BD35" s="199"/>
      <c r="BE35" s="21"/>
      <c r="BF35" s="21"/>
      <c r="BG35" s="21"/>
      <c r="BH35" s="20"/>
      <c r="BI35" s="23"/>
      <c r="BJ35" s="20"/>
      <c r="BK35" s="21"/>
      <c r="BL35" s="21"/>
      <c r="BM35" s="21"/>
      <c r="BN35" s="181">
        <f t="shared" si="11"/>
        <v>0</v>
      </c>
      <c r="BO35" s="24">
        <v>43591</v>
      </c>
      <c r="BP35" s="21"/>
      <c r="BQ35" s="193">
        <v>43411</v>
      </c>
      <c r="BR35" s="196">
        <v>6</v>
      </c>
      <c r="BS35" s="22">
        <f t="shared" si="6"/>
        <v>180</v>
      </c>
      <c r="BT35" s="192">
        <f t="shared" si="7"/>
        <v>43591</v>
      </c>
      <c r="BU35" s="25"/>
    </row>
    <row r="36" spans="1:73" s="22" customFormat="1" ht="201.7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199"/>
      <c r="AM36" s="20"/>
      <c r="AN36" s="20"/>
      <c r="AO36" s="21"/>
      <c r="AP36" s="21"/>
      <c r="AQ36" s="21"/>
      <c r="AR36" s="21"/>
      <c r="AS36" s="21"/>
      <c r="AT36" s="199"/>
      <c r="AU36" s="20"/>
      <c r="AV36" s="21"/>
      <c r="AW36" s="21"/>
      <c r="AX36" s="21"/>
      <c r="AY36" s="21"/>
      <c r="AZ36" s="21"/>
      <c r="BA36" s="21"/>
      <c r="BB36" s="21"/>
      <c r="BC36" s="21"/>
      <c r="BD36" s="199"/>
      <c r="BE36" s="181"/>
      <c r="BF36" s="21"/>
      <c r="BG36" s="21"/>
      <c r="BH36" s="20"/>
      <c r="BI36" s="23"/>
      <c r="BJ36" s="23"/>
      <c r="BK36" s="21"/>
      <c r="BL36" s="21"/>
      <c r="BM36" s="21"/>
      <c r="BN36" s="181">
        <f t="shared" si="11"/>
        <v>0</v>
      </c>
      <c r="BO36" s="24">
        <v>43591</v>
      </c>
      <c r="BP36" s="21" t="s">
        <v>210</v>
      </c>
      <c r="BQ36" s="193">
        <v>43411</v>
      </c>
      <c r="BR36" s="196">
        <v>6</v>
      </c>
      <c r="BS36" s="22">
        <f>BR36*30</f>
        <v>180</v>
      </c>
      <c r="BT36" s="192">
        <f t="shared" si="7"/>
        <v>43591</v>
      </c>
      <c r="BU36" s="25"/>
    </row>
    <row r="37" spans="1:73" s="22" customFormat="1" ht="147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0"/>
      <c r="P37" s="20"/>
      <c r="Q37" s="21"/>
      <c r="R37" s="21"/>
      <c r="S37" s="21"/>
      <c r="T37" s="21"/>
      <c r="U37" s="20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9"/>
      <c r="BE37" s="20"/>
      <c r="BF37" s="20"/>
      <c r="BG37" s="21"/>
      <c r="BH37" s="20"/>
      <c r="BI37" s="23"/>
      <c r="BJ37" s="23"/>
      <c r="BK37" s="21"/>
      <c r="BL37" s="21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147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0"/>
      <c r="P38" s="20"/>
      <c r="Q38" s="21"/>
      <c r="R38" s="21"/>
      <c r="S38" s="21"/>
      <c r="T38" s="21"/>
      <c r="U38" s="20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9"/>
      <c r="BE38" s="181"/>
      <c r="BF38" s="20"/>
      <c r="BG38" s="21"/>
      <c r="BH38" s="20"/>
      <c r="BI38" s="23"/>
      <c r="BJ38" s="23"/>
      <c r="BK38" s="21"/>
      <c r="BL38" s="21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147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9"/>
      <c r="BE39" s="21"/>
      <c r="BF39" s="20"/>
      <c r="BG39" s="21"/>
      <c r="BH39" s="20"/>
      <c r="BI39" s="23"/>
      <c r="BJ39" s="23"/>
      <c r="BK39" s="21"/>
      <c r="BL39" s="21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47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99"/>
      <c r="BE40" s="181"/>
      <c r="BF40" s="20"/>
      <c r="BG40" s="21"/>
      <c r="BH40" s="20"/>
      <c r="BI40" s="23"/>
      <c r="BJ40" s="23"/>
      <c r="BK40" s="21"/>
      <c r="BL40" s="21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147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99"/>
      <c r="BE41" s="21"/>
      <c r="BF41" s="20"/>
      <c r="BG41" s="21"/>
      <c r="BH41" s="20"/>
      <c r="BI41" s="23"/>
      <c r="BJ41" s="23"/>
      <c r="BK41" s="21"/>
      <c r="BL41" s="21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47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99"/>
      <c r="BE42" s="181"/>
      <c r="BF42" s="20"/>
      <c r="BG42" s="21"/>
      <c r="BH42" s="20"/>
      <c r="BI42" s="23"/>
      <c r="BJ42" s="23"/>
      <c r="BK42" s="21"/>
      <c r="BL42" s="21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47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99"/>
      <c r="BE43" s="21"/>
      <c r="BF43" s="20"/>
      <c r="BG43" s="21"/>
      <c r="BH43" s="20"/>
      <c r="BI43" s="23"/>
      <c r="BJ43" s="23"/>
      <c r="BK43" s="21"/>
      <c r="BL43" s="21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47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199"/>
      <c r="BE44" s="181"/>
      <c r="BF44" s="20"/>
      <c r="BG44" s="21"/>
      <c r="BH44" s="20"/>
      <c r="BI44" s="23"/>
      <c r="BJ44" s="23"/>
      <c r="BK44" s="21"/>
      <c r="BL44" s="21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93.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99"/>
      <c r="BE45" s="21"/>
      <c r="BF45" s="20"/>
      <c r="BG45" s="21"/>
      <c r="BH45" s="20"/>
      <c r="BI45" s="23"/>
      <c r="BJ45" s="23"/>
      <c r="BK45" s="21"/>
      <c r="BL45" s="21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93.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9"/>
      <c r="BE46" s="181"/>
      <c r="BF46" s="20"/>
      <c r="BG46" s="21"/>
      <c r="BH46" s="20"/>
      <c r="BI46" s="23"/>
      <c r="BJ46" s="23"/>
      <c r="BK46" s="21"/>
      <c r="BL46" s="21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93.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199"/>
      <c r="BE47" s="21"/>
      <c r="BF47" s="20"/>
      <c r="BG47" s="21"/>
      <c r="BH47" s="20"/>
      <c r="BI47" s="23"/>
      <c r="BJ47" s="23"/>
      <c r="BK47" s="21"/>
      <c r="BL47" s="21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93.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181"/>
      <c r="BE48" s="181"/>
      <c r="BF48" s="21"/>
      <c r="BG48" s="21"/>
      <c r="BH48" s="20"/>
      <c r="BI48" s="23"/>
      <c r="BJ48" s="23"/>
      <c r="BK48" s="21"/>
      <c r="BL48" s="21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239.2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199"/>
      <c r="AM49" s="20"/>
      <c r="AN49" s="20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199"/>
      <c r="BE49" s="21"/>
      <c r="BF49" s="20"/>
      <c r="BG49" s="20"/>
      <c r="BH49" s="20"/>
      <c r="BI49" s="23"/>
      <c r="BJ49" s="23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239.2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199"/>
      <c r="AM50" s="20"/>
      <c r="AN50" s="20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199"/>
      <c r="BE50" s="21"/>
      <c r="BF50" s="20"/>
      <c r="BG50" s="20"/>
      <c r="BH50" s="20"/>
      <c r="BI50" s="23"/>
      <c r="BJ50" s="23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409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0"/>
      <c r="Q51" s="21"/>
      <c r="R51" s="21"/>
      <c r="S51" s="20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199"/>
      <c r="AM51" s="20"/>
      <c r="AN51" s="20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199"/>
      <c r="BE51" s="21"/>
      <c r="BF51" s="21"/>
      <c r="BG51" s="20"/>
      <c r="BH51" s="20"/>
      <c r="BI51" s="23"/>
      <c r="BJ51" s="23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229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199"/>
      <c r="AM52" s="20"/>
      <c r="AN52" s="20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9"/>
      <c r="BE52" s="21"/>
      <c r="BF52" s="20"/>
      <c r="BG52" s="20"/>
      <c r="BH52" s="20"/>
      <c r="BI52" s="23"/>
      <c r="BJ52" s="23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229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199"/>
      <c r="AM53" s="20"/>
      <c r="AN53" s="20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9"/>
      <c r="BE53" s="21"/>
      <c r="BF53" s="20"/>
      <c r="BG53" s="20"/>
      <c r="BH53" s="20"/>
      <c r="BI53" s="23"/>
      <c r="BJ53" s="23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229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199"/>
      <c r="AM54" s="20"/>
      <c r="AN54" s="20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9"/>
      <c r="BE54" s="21"/>
      <c r="BF54" s="20"/>
      <c r="BG54" s="20"/>
      <c r="BH54" s="20"/>
      <c r="BI54" s="23"/>
      <c r="BJ54" s="23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229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199"/>
      <c r="AM55" s="20"/>
      <c r="AN55" s="20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9"/>
      <c r="BE55" s="21"/>
      <c r="BF55" s="20"/>
      <c r="BG55" s="20"/>
      <c r="BH55" s="20"/>
      <c r="BI55" s="23"/>
      <c r="BJ55" s="23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94.2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199"/>
      <c r="AM56" s="20"/>
      <c r="AN56" s="20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99"/>
      <c r="BE56" s="21"/>
      <c r="BF56" s="20"/>
      <c r="BG56" s="20"/>
      <c r="BH56" s="20"/>
      <c r="BI56" s="23"/>
      <c r="BJ56" s="23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409.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0"/>
      <c r="Q57" s="21"/>
      <c r="R57" s="21"/>
      <c r="S57" s="20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199"/>
      <c r="AM57" s="20"/>
      <c r="AN57" s="20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9"/>
      <c r="BE57" s="23"/>
      <c r="BF57" s="23"/>
      <c r="BG57" s="20"/>
      <c r="BH57" s="20"/>
      <c r="BI57" s="23"/>
      <c r="BJ57" s="23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409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199"/>
      <c r="AM58" s="20"/>
      <c r="AN58" s="20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9"/>
      <c r="BE58" s="21"/>
      <c r="BF58" s="20"/>
      <c r="BG58" s="20"/>
      <c r="BH58" s="20"/>
      <c r="BI58" s="23"/>
      <c r="BJ58" s="23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409.6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199"/>
      <c r="AM59" s="20"/>
      <c r="AN59" s="20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9"/>
      <c r="BE59" s="21"/>
      <c r="BF59" s="20"/>
      <c r="BG59" s="20"/>
      <c r="BH59" s="20"/>
      <c r="BI59" s="23"/>
      <c r="BJ59" s="23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84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199"/>
      <c r="AM60" s="20"/>
      <c r="AN60" s="20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9"/>
      <c r="BE60" s="23"/>
      <c r="BF60" s="23"/>
      <c r="BG60" s="20"/>
      <c r="BH60" s="20"/>
      <c r="BI60" s="23"/>
      <c r="BJ60" s="23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221.2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199"/>
      <c r="AM61" s="20"/>
      <c r="AN61" s="20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0"/>
      <c r="BC61" s="20"/>
      <c r="BD61" s="199"/>
      <c r="BE61" s="21"/>
      <c r="BF61" s="20"/>
      <c r="BG61" s="20"/>
      <c r="BH61" s="20"/>
      <c r="BI61" s="23"/>
      <c r="BJ61" s="23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56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0"/>
      <c r="Q62" s="21"/>
      <c r="R62" s="21"/>
      <c r="S62" s="20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199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0"/>
      <c r="BC62" s="20"/>
      <c r="BD62" s="199"/>
      <c r="BE62" s="23"/>
      <c r="BF62" s="23"/>
      <c r="BG62" s="20"/>
      <c r="BH62" s="20"/>
      <c r="BI62" s="23"/>
      <c r="BJ62" s="23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216.7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199"/>
      <c r="AM63" s="20"/>
      <c r="AN63" s="20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9"/>
      <c r="BE63" s="21"/>
      <c r="BF63" s="20"/>
      <c r="BG63" s="20"/>
      <c r="BH63" s="20"/>
      <c r="BI63" s="23"/>
      <c r="BJ63" s="23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216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0"/>
      <c r="Q64" s="21"/>
      <c r="R64" s="21"/>
      <c r="S64" s="20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199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9"/>
      <c r="BE64" s="21"/>
      <c r="BF64" s="20"/>
      <c r="BG64" s="20"/>
      <c r="BH64" s="20"/>
      <c r="BI64" s="23"/>
      <c r="BJ64" s="23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71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199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9"/>
      <c r="BE65" s="21"/>
      <c r="BF65" s="20"/>
      <c r="BG65" s="20"/>
      <c r="BH65" s="20"/>
      <c r="BI65" s="23"/>
      <c r="BJ65" s="23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71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0"/>
      <c r="Q66" s="21"/>
      <c r="R66" s="21"/>
      <c r="S66" s="20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199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9"/>
      <c r="BE66" s="23"/>
      <c r="BF66" s="23"/>
      <c r="BG66" s="20"/>
      <c r="BH66" s="20"/>
      <c r="BI66" s="23"/>
      <c r="BJ66" s="23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71.7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3"/>
      <c r="P67" s="20"/>
      <c r="Q67" s="23"/>
      <c r="R67" s="23"/>
      <c r="S67" s="23"/>
      <c r="T67" s="23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199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9"/>
      <c r="BE67" s="23"/>
      <c r="BF67" s="23"/>
      <c r="BG67" s="20"/>
      <c r="BH67" s="20"/>
      <c r="BI67" s="23"/>
      <c r="BJ67" s="23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227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1"/>
      <c r="R68" s="21"/>
      <c r="S68" s="21"/>
      <c r="T68" s="21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199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9"/>
      <c r="BE68" s="20"/>
      <c r="BF68" s="20"/>
      <c r="BG68" s="20"/>
      <c r="BH68" s="20"/>
      <c r="BI68" s="23"/>
      <c r="BJ68" s="23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54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1"/>
      <c r="R69" s="21"/>
      <c r="S69" s="21"/>
      <c r="T69" s="21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199"/>
      <c r="AM69" s="20"/>
      <c r="AN69" s="20"/>
      <c r="AO69" s="21"/>
      <c r="AP69" s="21"/>
      <c r="AQ69" s="21"/>
      <c r="AR69" s="21"/>
      <c r="AS69" s="21"/>
      <c r="AT69" s="181"/>
      <c r="AU69" s="21"/>
      <c r="AV69" s="21"/>
      <c r="AW69" s="21"/>
      <c r="AX69" s="21"/>
      <c r="AY69" s="21"/>
      <c r="AZ69" s="21"/>
      <c r="BA69" s="21"/>
      <c r="BB69" s="21"/>
      <c r="BC69" s="21"/>
      <c r="BD69" s="199"/>
      <c r="BE69" s="23"/>
      <c r="BF69" s="23"/>
      <c r="BG69" s="20"/>
      <c r="BH69" s="20"/>
      <c r="BI69" s="23"/>
      <c r="BJ69" s="23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69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1"/>
      <c r="R70" s="21"/>
      <c r="S70" s="21"/>
      <c r="T70" s="21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199"/>
      <c r="AM70" s="21"/>
      <c r="AN70" s="20"/>
      <c r="AO70" s="21"/>
      <c r="AP70" s="21"/>
      <c r="AQ70" s="21"/>
      <c r="AR70" s="21"/>
      <c r="AS70" s="21"/>
      <c r="AT70" s="199"/>
      <c r="AU70" s="21"/>
      <c r="AV70" s="21"/>
      <c r="AW70" s="21"/>
      <c r="AX70" s="21"/>
      <c r="AY70" s="21"/>
      <c r="AZ70" s="21"/>
      <c r="BA70" s="21"/>
      <c r="BB70" s="20"/>
      <c r="BC70" s="20"/>
      <c r="BD70" s="199"/>
      <c r="BE70" s="20"/>
      <c r="BF70" s="20"/>
      <c r="BG70" s="20"/>
      <c r="BH70" s="20"/>
      <c r="BI70" s="23"/>
      <c r="BJ70" s="23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71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1"/>
      <c r="R71" s="21"/>
      <c r="S71" s="21"/>
      <c r="T71" s="21"/>
      <c r="U71" s="20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199"/>
      <c r="AM71" s="20"/>
      <c r="AN71" s="20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0"/>
      <c r="BC71" s="20"/>
      <c r="BD71" s="199"/>
      <c r="BE71" s="23"/>
      <c r="BF71" s="23"/>
      <c r="BG71" s="20"/>
      <c r="BH71" s="20"/>
      <c r="BI71" s="23"/>
      <c r="BJ71" s="23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71.7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199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0"/>
      <c r="BC72" s="20"/>
      <c r="BD72" s="199"/>
      <c r="BE72" s="23"/>
      <c r="BF72" s="23"/>
      <c r="BG72" s="20"/>
      <c r="BH72" s="20"/>
      <c r="BI72" s="23"/>
      <c r="BJ72" s="23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71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199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0"/>
      <c r="BC73" s="20"/>
      <c r="BD73" s="199"/>
      <c r="BE73" s="23"/>
      <c r="BF73" s="23"/>
      <c r="BG73" s="20"/>
      <c r="BH73" s="20"/>
      <c r="BI73" s="23"/>
      <c r="BJ73" s="23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71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199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0"/>
      <c r="BC74" s="20"/>
      <c r="BD74" s="199"/>
      <c r="BE74" s="23"/>
      <c r="BF74" s="23"/>
      <c r="BG74" s="20"/>
      <c r="BH74" s="20"/>
      <c r="BI74" s="23"/>
      <c r="BJ74" s="23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71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199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0"/>
      <c r="BC75" s="20"/>
      <c r="BD75" s="199"/>
      <c r="BE75" s="23"/>
      <c r="BF75" s="23"/>
      <c r="BG75" s="20"/>
      <c r="BH75" s="20"/>
      <c r="BI75" s="23"/>
      <c r="BJ75" s="23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71.7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199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9"/>
      <c r="BE76" s="21"/>
      <c r="BF76" s="21"/>
      <c r="BG76" s="20"/>
      <c r="BH76" s="20"/>
      <c r="BI76" s="23"/>
      <c r="BJ76" s="23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71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199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199"/>
      <c r="AM77" s="20"/>
      <c r="AN77" s="20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9"/>
      <c r="BE77" s="23"/>
      <c r="BF77" s="23"/>
      <c r="BG77" s="20"/>
      <c r="BH77" s="20"/>
      <c r="BI77" s="23"/>
      <c r="BJ77" s="23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71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75"/>
      <c r="K78" s="18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199"/>
      <c r="AM78" s="20"/>
      <c r="AN78" s="20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0"/>
      <c r="BC78" s="21"/>
      <c r="BD78" s="20"/>
      <c r="BE78" s="23"/>
      <c r="BF78" s="23"/>
      <c r="BG78" s="20"/>
      <c r="BH78" s="20"/>
      <c r="BI78" s="23"/>
      <c r="BJ78" s="23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97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199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199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9"/>
      <c r="BE79" s="21"/>
      <c r="BF79" s="21"/>
      <c r="BG79" s="20"/>
      <c r="BH79" s="20"/>
      <c r="BI79" s="23"/>
      <c r="BJ79" s="20"/>
      <c r="BK79" s="23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97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199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9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9"/>
      <c r="BE80" s="182"/>
      <c r="BF80" s="23"/>
      <c r="BG80" s="20"/>
      <c r="BH80" s="20"/>
      <c r="BI80" s="23"/>
      <c r="BJ80" s="20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97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199"/>
      <c r="O81" s="21"/>
      <c r="P81" s="20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199"/>
      <c r="AM81" s="20"/>
      <c r="AN81" s="20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9"/>
      <c r="BE81" s="182"/>
      <c r="BF81" s="23"/>
      <c r="BG81" s="20"/>
      <c r="BH81" s="20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97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199"/>
      <c r="O82" s="23"/>
      <c r="P82" s="20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199"/>
      <c r="AM82" s="20"/>
      <c r="AN82" s="20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9"/>
      <c r="BE82" s="182"/>
      <c r="BF82" s="23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71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199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0"/>
      <c r="BC83" s="21"/>
      <c r="BD83" s="20"/>
      <c r="BE83" s="23"/>
      <c r="BF83" s="23"/>
      <c r="BG83" s="20"/>
      <c r="BH83" s="20"/>
      <c r="BI83" s="23"/>
      <c r="BJ83" s="23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97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199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9"/>
      <c r="BE84" s="21"/>
      <c r="BF84" s="21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97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199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199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9"/>
      <c r="BE85" s="182"/>
      <c r="BF85" s="23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97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199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99"/>
      <c r="BE86" s="21"/>
      <c r="BF86" s="21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97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199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199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9"/>
      <c r="BE87" s="181"/>
      <c r="BF87" s="21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97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199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9"/>
      <c r="BE88" s="21"/>
      <c r="BF88" s="21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97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199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199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9"/>
      <c r="BE89" s="182"/>
      <c r="BF89" s="23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252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3"/>
      <c r="AK90" s="21"/>
      <c r="AL90" s="199"/>
      <c r="AM90" s="23"/>
      <c r="AN90" s="23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9"/>
      <c r="BE90" s="21"/>
      <c r="BF90" s="20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252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199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3"/>
      <c r="AK91" s="21"/>
      <c r="AL91" s="199"/>
      <c r="AM91" s="23"/>
      <c r="AN91" s="23"/>
      <c r="AO91" s="21"/>
      <c r="AP91" s="21"/>
      <c r="AQ91" s="21"/>
      <c r="AR91" s="21"/>
      <c r="AS91" s="21"/>
      <c r="AT91" s="181"/>
      <c r="AU91" s="21"/>
      <c r="AV91" s="21"/>
      <c r="AW91" s="21"/>
      <c r="AX91" s="21"/>
      <c r="AY91" s="21"/>
      <c r="AZ91" s="21"/>
      <c r="BA91" s="21"/>
      <c r="BB91" s="21"/>
      <c r="BC91" s="21"/>
      <c r="BD91" s="199"/>
      <c r="BE91" s="181"/>
      <c r="BF91" s="21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2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3"/>
      <c r="AK92" s="21"/>
      <c r="AL92" s="199"/>
      <c r="AM92" s="23"/>
      <c r="AN92" s="23"/>
      <c r="AO92" s="21"/>
      <c r="AP92" s="21"/>
      <c r="AQ92" s="21"/>
      <c r="AR92" s="21"/>
      <c r="AS92" s="21"/>
      <c r="AT92" s="181"/>
      <c r="AU92" s="21"/>
      <c r="AV92" s="21"/>
      <c r="AW92" s="21"/>
      <c r="AX92" s="21"/>
      <c r="AY92" s="21"/>
      <c r="AZ92" s="21"/>
      <c r="BA92" s="21"/>
      <c r="BB92" s="21"/>
      <c r="BC92" s="21"/>
      <c r="BD92" s="199"/>
      <c r="BE92" s="199"/>
      <c r="BF92" s="20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209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3"/>
      <c r="P93" s="23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0"/>
      <c r="AK93" s="21"/>
      <c r="AL93" s="199"/>
      <c r="AM93" s="23"/>
      <c r="AN93" s="20"/>
      <c r="AO93" s="21"/>
      <c r="AP93" s="20"/>
      <c r="AQ93" s="23"/>
      <c r="AR93" s="20"/>
      <c r="AS93" s="21"/>
      <c r="AT93" s="199"/>
      <c r="AU93" s="23"/>
      <c r="AV93" s="21"/>
      <c r="AW93" s="21"/>
      <c r="AX93" s="21"/>
      <c r="AY93" s="21"/>
      <c r="AZ93" s="21"/>
      <c r="BA93" s="21"/>
      <c r="BB93" s="21"/>
      <c r="BC93" s="21"/>
      <c r="BD93" s="20"/>
      <c r="BE93" s="21"/>
      <c r="BF93" s="21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36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3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199"/>
      <c r="AM94" s="20"/>
      <c r="AN94" s="20"/>
      <c r="AO94" s="21"/>
      <c r="AP94" s="21"/>
      <c r="AQ94" s="21"/>
      <c r="AR94" s="21"/>
      <c r="AS94" s="21"/>
      <c r="AT94" s="181"/>
      <c r="AU94" s="21"/>
      <c r="AV94" s="21"/>
      <c r="AW94" s="21"/>
      <c r="AX94" s="21"/>
      <c r="AY94" s="21"/>
      <c r="AZ94" s="21"/>
      <c r="BA94" s="21"/>
      <c r="BB94" s="21"/>
      <c r="BC94" s="21"/>
      <c r="BD94" s="199"/>
      <c r="BE94" s="181"/>
      <c r="BF94" s="21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36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3"/>
      <c r="P95" s="23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199"/>
      <c r="AM95" s="20"/>
      <c r="AN95" s="20"/>
      <c r="AO95" s="21"/>
      <c r="AP95" s="21"/>
      <c r="AQ95" s="21"/>
      <c r="AR95" s="21"/>
      <c r="AS95" s="21"/>
      <c r="AT95" s="181"/>
      <c r="AU95" s="21"/>
      <c r="AV95" s="21"/>
      <c r="AW95" s="21"/>
      <c r="AX95" s="21"/>
      <c r="AY95" s="21"/>
      <c r="AZ95" s="21"/>
      <c r="BA95" s="21"/>
      <c r="BB95" s="21"/>
      <c r="BC95" s="21"/>
      <c r="BD95" s="199"/>
      <c r="BE95" s="181"/>
      <c r="BF95" s="21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36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0"/>
      <c r="P96" s="20"/>
      <c r="Q96" s="20"/>
      <c r="R96" s="20"/>
      <c r="S96" s="20"/>
      <c r="T96" s="20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199"/>
      <c r="AM96" s="20"/>
      <c r="AN96" s="20"/>
      <c r="AO96" s="21"/>
      <c r="AP96" s="21"/>
      <c r="AQ96" s="21"/>
      <c r="AR96" s="21"/>
      <c r="AS96" s="21"/>
      <c r="AT96" s="181"/>
      <c r="AU96" s="21"/>
      <c r="AV96" s="21"/>
      <c r="AW96" s="21"/>
      <c r="AX96" s="21"/>
      <c r="AY96" s="21"/>
      <c r="AZ96" s="21"/>
      <c r="BA96" s="21"/>
      <c r="BB96" s="21"/>
      <c r="BC96" s="21"/>
      <c r="BD96" s="199"/>
      <c r="BE96" s="181"/>
      <c r="BF96" s="21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36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199"/>
      <c r="N97" s="20"/>
      <c r="O97" s="23"/>
      <c r="P97" s="20"/>
      <c r="Q97" s="20"/>
      <c r="R97" s="20"/>
      <c r="S97" s="20"/>
      <c r="T97" s="20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199"/>
      <c r="AM97" s="20"/>
      <c r="AN97" s="20"/>
      <c r="AO97" s="21"/>
      <c r="AP97" s="21"/>
      <c r="AQ97" s="21"/>
      <c r="AR97" s="21"/>
      <c r="AS97" s="21"/>
      <c r="AT97" s="181"/>
      <c r="AU97" s="21"/>
      <c r="AV97" s="21"/>
      <c r="AW97" s="21"/>
      <c r="AX97" s="21"/>
      <c r="AY97" s="21"/>
      <c r="AZ97" s="21"/>
      <c r="BA97" s="21"/>
      <c r="BB97" s="21"/>
      <c r="BC97" s="21"/>
      <c r="BD97" s="199"/>
      <c r="BE97" s="181"/>
      <c r="BF97" s="21"/>
      <c r="BG97" s="20"/>
      <c r="BH97" s="20"/>
      <c r="BI97" s="23"/>
      <c r="BJ97" s="20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209.2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199"/>
      <c r="AM98" s="20"/>
      <c r="AN98" s="20"/>
      <c r="AO98" s="21"/>
      <c r="AP98" s="21"/>
      <c r="AQ98" s="21"/>
      <c r="AR98" s="21"/>
      <c r="AS98" s="21"/>
      <c r="AT98" s="181"/>
      <c r="AU98" s="21"/>
      <c r="AV98" s="21"/>
      <c r="AW98" s="21"/>
      <c r="AX98" s="21"/>
      <c r="AY98" s="21"/>
      <c r="AZ98" s="21"/>
      <c r="BA98" s="21"/>
      <c r="BB98" s="21"/>
      <c r="BC98" s="21"/>
      <c r="BD98" s="199"/>
      <c r="BE98" s="21"/>
      <c r="BF98" s="20"/>
      <c r="BG98" s="20"/>
      <c r="BH98" s="20"/>
      <c r="BI98" s="23"/>
      <c r="BJ98" s="20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54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199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199"/>
      <c r="AM99" s="20"/>
      <c r="AN99" s="20"/>
      <c r="AO99" s="21"/>
      <c r="AP99" s="21"/>
      <c r="AQ99" s="21"/>
      <c r="AR99" s="21"/>
      <c r="AS99" s="21"/>
      <c r="AT99" s="181"/>
      <c r="AU99" s="21"/>
      <c r="AV99" s="21"/>
      <c r="AW99" s="21"/>
      <c r="AX99" s="21"/>
      <c r="AY99" s="21"/>
      <c r="AZ99" s="21"/>
      <c r="BA99" s="21"/>
      <c r="BB99" s="21"/>
      <c r="BC99" s="21"/>
      <c r="BD99" s="199"/>
      <c r="BE99" s="199"/>
      <c r="BF99" s="20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249.7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199"/>
      <c r="AM100" s="20"/>
      <c r="AN100" s="20"/>
      <c r="AO100" s="21"/>
      <c r="AP100" s="21"/>
      <c r="AQ100" s="21"/>
      <c r="AR100" s="21"/>
      <c r="AS100" s="21"/>
      <c r="AT100" s="18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9"/>
      <c r="BE100" s="23"/>
      <c r="BF100" s="23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52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199"/>
      <c r="AM101" s="20"/>
      <c r="AN101" s="20"/>
      <c r="AO101" s="21"/>
      <c r="AP101" s="21"/>
      <c r="AQ101" s="21"/>
      <c r="AR101" s="21"/>
      <c r="AS101" s="21"/>
      <c r="AT101" s="18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9"/>
      <c r="BE101" s="21"/>
      <c r="BF101" s="21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52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199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199"/>
      <c r="AM102" s="20"/>
      <c r="AN102" s="20"/>
      <c r="AO102" s="21"/>
      <c r="AP102" s="21"/>
      <c r="AQ102" s="21"/>
      <c r="AR102" s="21"/>
      <c r="AS102" s="21"/>
      <c r="AT102" s="18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9"/>
      <c r="BE102" s="199"/>
      <c r="BF102" s="20"/>
      <c r="BG102" s="20"/>
      <c r="BH102" s="20"/>
      <c r="BI102" s="23"/>
      <c r="BJ102" s="20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92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1"/>
      <c r="AJ103" s="20"/>
      <c r="AK103" s="21"/>
      <c r="AL103" s="199"/>
      <c r="AM103" s="21"/>
      <c r="AN103" s="20"/>
      <c r="AO103" s="21"/>
      <c r="AP103" s="21"/>
      <c r="AQ103" s="21"/>
      <c r="AR103" s="21"/>
      <c r="AS103" s="21"/>
      <c r="AT103" s="199"/>
      <c r="AU103" s="21"/>
      <c r="AV103" s="21"/>
      <c r="AW103" s="21"/>
      <c r="AX103" s="21"/>
      <c r="AY103" s="21"/>
      <c r="AZ103" s="21"/>
      <c r="BA103" s="21"/>
      <c r="BB103" s="20"/>
      <c r="BC103" s="21"/>
      <c r="BD103" s="20"/>
      <c r="BE103" s="21"/>
      <c r="BF103" s="21"/>
      <c r="BG103" s="20"/>
      <c r="BH103" s="20"/>
      <c r="BI103" s="23"/>
      <c r="BJ103" s="20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29.7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0"/>
      <c r="R104" s="20"/>
      <c r="S104" s="20"/>
      <c r="T104" s="20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1"/>
      <c r="AJ104" s="20"/>
      <c r="AK104" s="21"/>
      <c r="AL104" s="199"/>
      <c r="AM104" s="21"/>
      <c r="AN104" s="20"/>
      <c r="AO104" s="21"/>
      <c r="AP104" s="21"/>
      <c r="AQ104" s="21"/>
      <c r="AR104" s="21"/>
      <c r="AS104" s="21"/>
      <c r="AT104" s="199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9"/>
      <c r="BE104" s="21"/>
      <c r="BF104" s="21"/>
      <c r="BG104" s="20"/>
      <c r="BH104" s="20"/>
      <c r="BI104" s="23"/>
      <c r="BJ104" s="20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54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3"/>
      <c r="AJ105" s="23"/>
      <c r="AK105" s="21"/>
      <c r="AL105" s="199"/>
      <c r="AM105" s="20"/>
      <c r="AN105" s="20"/>
      <c r="AO105" s="21"/>
      <c r="AP105" s="21"/>
      <c r="AQ105" s="21"/>
      <c r="AR105" s="21"/>
      <c r="AS105" s="21"/>
      <c r="AT105" s="199"/>
      <c r="AU105" s="20"/>
      <c r="AV105" s="21"/>
      <c r="AW105" s="21"/>
      <c r="AX105" s="21"/>
      <c r="AY105" s="21"/>
      <c r="AZ105" s="21"/>
      <c r="BA105" s="21"/>
      <c r="BB105" s="21"/>
      <c r="BC105" s="21"/>
      <c r="BD105" s="199"/>
      <c r="BE105" s="23"/>
      <c r="BF105" s="23"/>
      <c r="BG105" s="20"/>
      <c r="BH105" s="20"/>
      <c r="BI105" s="23"/>
      <c r="BJ105" s="20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54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3"/>
      <c r="AJ106" s="23"/>
      <c r="AK106" s="21"/>
      <c r="AL106" s="199"/>
      <c r="AM106" s="20"/>
      <c r="AN106" s="20"/>
      <c r="AO106" s="21"/>
      <c r="AP106" s="21"/>
      <c r="AQ106" s="21"/>
      <c r="AR106" s="21"/>
      <c r="AS106" s="21"/>
      <c r="AT106" s="199"/>
      <c r="AU106" s="20"/>
      <c r="AV106" s="21"/>
      <c r="AW106" s="21"/>
      <c r="AX106" s="21"/>
      <c r="AY106" s="21"/>
      <c r="AZ106" s="21"/>
      <c r="BA106" s="21"/>
      <c r="BB106" s="21"/>
      <c r="BC106" s="21"/>
      <c r="BD106" s="199"/>
      <c r="BE106" s="21"/>
      <c r="BF106" s="20"/>
      <c r="BG106" s="20"/>
      <c r="BH106" s="20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54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3"/>
      <c r="AK107" s="21"/>
      <c r="AL107" s="199"/>
      <c r="AM107" s="20"/>
      <c r="AN107" s="20"/>
      <c r="AO107" s="21"/>
      <c r="AP107" s="21"/>
      <c r="AQ107" s="21"/>
      <c r="AR107" s="21"/>
      <c r="AS107" s="21"/>
      <c r="AT107" s="199"/>
      <c r="AU107" s="20"/>
      <c r="AV107" s="21"/>
      <c r="AW107" s="21"/>
      <c r="AX107" s="21"/>
      <c r="AY107" s="21"/>
      <c r="AZ107" s="21"/>
      <c r="BA107" s="21"/>
      <c r="BB107" s="21"/>
      <c r="BC107" s="21"/>
      <c r="BD107" s="199"/>
      <c r="BE107" s="23"/>
      <c r="BF107" s="23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54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3"/>
      <c r="AJ108" s="23"/>
      <c r="AK108" s="21"/>
      <c r="AL108" s="199"/>
      <c r="AM108" s="20"/>
      <c r="AN108" s="20"/>
      <c r="AO108" s="21"/>
      <c r="AP108" s="21"/>
      <c r="AQ108" s="21"/>
      <c r="AR108" s="21"/>
      <c r="AS108" s="21"/>
      <c r="AT108" s="199"/>
      <c r="AU108" s="20"/>
      <c r="AV108" s="21"/>
      <c r="AW108" s="21"/>
      <c r="AX108" s="21"/>
      <c r="AY108" s="21"/>
      <c r="AZ108" s="21"/>
      <c r="BA108" s="21"/>
      <c r="BB108" s="21"/>
      <c r="BC108" s="21"/>
      <c r="BD108" s="199"/>
      <c r="BE108" s="21"/>
      <c r="BF108" s="20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54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3"/>
      <c r="AJ109" s="23"/>
      <c r="AK109" s="21"/>
      <c r="AL109" s="199"/>
      <c r="AM109" s="20"/>
      <c r="AN109" s="20"/>
      <c r="AO109" s="21"/>
      <c r="AP109" s="21"/>
      <c r="AQ109" s="21"/>
      <c r="AR109" s="21"/>
      <c r="AS109" s="21"/>
      <c r="AT109" s="199"/>
      <c r="AU109" s="20"/>
      <c r="AV109" s="21"/>
      <c r="AW109" s="21"/>
      <c r="AX109" s="21"/>
      <c r="AY109" s="21"/>
      <c r="AZ109" s="21"/>
      <c r="BA109" s="21"/>
      <c r="BB109" s="21"/>
      <c r="BC109" s="21"/>
      <c r="BD109" s="199"/>
      <c r="BE109" s="23"/>
      <c r="BF109" s="23"/>
      <c r="BG109" s="20"/>
      <c r="BH109" s="20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54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3"/>
      <c r="AJ110" s="23"/>
      <c r="AK110" s="21"/>
      <c r="AL110" s="199"/>
      <c r="AM110" s="20"/>
      <c r="AN110" s="20"/>
      <c r="AO110" s="21"/>
      <c r="AP110" s="21"/>
      <c r="AQ110" s="21"/>
      <c r="AR110" s="21"/>
      <c r="AS110" s="21"/>
      <c r="AT110" s="199"/>
      <c r="AU110" s="20"/>
      <c r="AV110" s="21"/>
      <c r="AW110" s="21"/>
      <c r="AX110" s="21"/>
      <c r="AY110" s="21"/>
      <c r="AZ110" s="21"/>
      <c r="BA110" s="21"/>
      <c r="BB110" s="21"/>
      <c r="BC110" s="21"/>
      <c r="BD110" s="199"/>
      <c r="BE110" s="21"/>
      <c r="BF110" s="21"/>
      <c r="BG110" s="20"/>
      <c r="BH110" s="20"/>
      <c r="BI110" s="23"/>
      <c r="BJ110" s="20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54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3"/>
      <c r="AJ111" s="23"/>
      <c r="AK111" s="21"/>
      <c r="AL111" s="199"/>
      <c r="AM111" s="20"/>
      <c r="AN111" s="20"/>
      <c r="AO111" s="21"/>
      <c r="AP111" s="21"/>
      <c r="AQ111" s="21"/>
      <c r="AR111" s="21"/>
      <c r="AS111" s="21"/>
      <c r="AT111" s="199"/>
      <c r="AU111" s="20"/>
      <c r="AV111" s="21"/>
      <c r="AW111" s="21"/>
      <c r="AX111" s="21"/>
      <c r="AY111" s="21"/>
      <c r="AZ111" s="21"/>
      <c r="BA111" s="21"/>
      <c r="BB111" s="21"/>
      <c r="BC111" s="21"/>
      <c r="BD111" s="199"/>
      <c r="BE111" s="23"/>
      <c r="BF111" s="23"/>
      <c r="BG111" s="20"/>
      <c r="BH111" s="20"/>
      <c r="BI111" s="23"/>
      <c r="BJ111" s="20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249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3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3"/>
      <c r="AJ112" s="23"/>
      <c r="AK112" s="21"/>
      <c r="AL112" s="199"/>
      <c r="AM112" s="23"/>
      <c r="AN112" s="23"/>
      <c r="AO112" s="21"/>
      <c r="AP112" s="21"/>
      <c r="AQ112" s="21"/>
      <c r="AR112" s="21"/>
      <c r="AS112" s="21"/>
      <c r="AT112" s="199"/>
      <c r="AU112" s="23"/>
      <c r="AV112" s="21"/>
      <c r="AW112" s="21"/>
      <c r="AX112" s="21"/>
      <c r="AY112" s="21"/>
      <c r="AZ112" s="21"/>
      <c r="BA112" s="21"/>
      <c r="BB112" s="21"/>
      <c r="BC112" s="21"/>
      <c r="BD112" s="199"/>
      <c r="BE112" s="21"/>
      <c r="BF112" s="20"/>
      <c r="BG112" s="21"/>
      <c r="BH112" s="21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2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3"/>
      <c r="P113" s="23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3"/>
      <c r="AJ113" s="23"/>
      <c r="AK113" s="21"/>
      <c r="AL113" s="199"/>
      <c r="AM113" s="20"/>
      <c r="AN113" s="20"/>
      <c r="AO113" s="21"/>
      <c r="AP113" s="21"/>
      <c r="AQ113" s="21"/>
      <c r="AR113" s="21"/>
      <c r="AS113" s="21"/>
      <c r="AT113" s="199"/>
      <c r="AU113" s="20"/>
      <c r="AV113" s="21"/>
      <c r="AW113" s="21"/>
      <c r="AX113" s="21"/>
      <c r="AY113" s="21"/>
      <c r="AZ113" s="21"/>
      <c r="BA113" s="21"/>
      <c r="BB113" s="21"/>
      <c r="BC113" s="21"/>
      <c r="BD113" s="199"/>
      <c r="BE113" s="21"/>
      <c r="BF113" s="21"/>
      <c r="BG113" s="20"/>
      <c r="BH113" s="20"/>
      <c r="BI113" s="23"/>
      <c r="BJ113" s="20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24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3"/>
      <c r="P114" s="23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3"/>
      <c r="AK114" s="21"/>
      <c r="AL114" s="199"/>
      <c r="AM114" s="20"/>
      <c r="AN114" s="20"/>
      <c r="AO114" s="21"/>
      <c r="AP114" s="21"/>
      <c r="AQ114" s="21"/>
      <c r="AR114" s="21"/>
      <c r="AS114" s="21"/>
      <c r="AT114" s="199"/>
      <c r="AU114" s="20"/>
      <c r="AV114" s="21"/>
      <c r="AW114" s="21"/>
      <c r="AX114" s="21"/>
      <c r="AY114" s="21"/>
      <c r="AZ114" s="21"/>
      <c r="BA114" s="21"/>
      <c r="BB114" s="21"/>
      <c r="BC114" s="21"/>
      <c r="BD114" s="199"/>
      <c r="BE114" s="21"/>
      <c r="BF114" s="21"/>
      <c r="BG114" s="20"/>
      <c r="BH114" s="20"/>
      <c r="BI114" s="23"/>
      <c r="BJ114" s="20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24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199"/>
      <c r="AM115" s="20"/>
      <c r="AN115" s="20"/>
      <c r="AO115" s="21"/>
      <c r="AP115" s="21"/>
      <c r="AQ115" s="21"/>
      <c r="AR115" s="21"/>
      <c r="AS115" s="21"/>
      <c r="AT115" s="199"/>
      <c r="AU115" s="20"/>
      <c r="AV115" s="21"/>
      <c r="AW115" s="21"/>
      <c r="AX115" s="21"/>
      <c r="AY115" s="21"/>
      <c r="AZ115" s="21"/>
      <c r="BA115" s="21"/>
      <c r="BB115" s="21"/>
      <c r="BC115" s="21"/>
      <c r="BD115" s="199"/>
      <c r="BE115" s="21"/>
      <c r="BF115" s="21"/>
      <c r="BG115" s="20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24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3"/>
      <c r="AK116" s="21"/>
      <c r="AL116" s="199"/>
      <c r="AM116" s="20"/>
      <c r="AN116" s="20"/>
      <c r="AO116" s="21"/>
      <c r="AP116" s="21"/>
      <c r="AQ116" s="21"/>
      <c r="AR116" s="21"/>
      <c r="AS116" s="21"/>
      <c r="AT116" s="199"/>
      <c r="AU116" s="20"/>
      <c r="AV116" s="21"/>
      <c r="AW116" s="21"/>
      <c r="AX116" s="21"/>
      <c r="AY116" s="21"/>
      <c r="AZ116" s="21"/>
      <c r="BA116" s="21"/>
      <c r="BB116" s="21"/>
      <c r="BC116" s="21"/>
      <c r="BD116" s="199"/>
      <c r="BE116" s="21"/>
      <c r="BF116" s="21"/>
      <c r="BG116" s="20"/>
      <c r="BH116" s="20"/>
      <c r="BI116" s="23"/>
      <c r="BJ116" s="20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24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3"/>
      <c r="AK117" s="21"/>
      <c r="AL117" s="199"/>
      <c r="AM117" s="20"/>
      <c r="AN117" s="20"/>
      <c r="AO117" s="21"/>
      <c r="AP117" s="21"/>
      <c r="AQ117" s="21"/>
      <c r="AR117" s="21"/>
      <c r="AS117" s="21"/>
      <c r="AT117" s="199"/>
      <c r="AU117" s="20"/>
      <c r="AV117" s="21"/>
      <c r="AW117" s="21"/>
      <c r="AX117" s="21"/>
      <c r="AY117" s="21"/>
      <c r="AZ117" s="21"/>
      <c r="BA117" s="21"/>
      <c r="BB117" s="21"/>
      <c r="BC117" s="21"/>
      <c r="BD117" s="199"/>
      <c r="BE117" s="21"/>
      <c r="BF117" s="21"/>
      <c r="BG117" s="20"/>
      <c r="BH117" s="20"/>
      <c r="BI117" s="23"/>
      <c r="BJ117" s="20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409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3"/>
      <c r="AK118" s="21"/>
      <c r="AL118" s="199"/>
      <c r="AM118" s="20"/>
      <c r="AN118" s="20"/>
      <c r="AO118" s="21"/>
      <c r="AP118" s="21"/>
      <c r="AQ118" s="21"/>
      <c r="AR118" s="21"/>
      <c r="AS118" s="21"/>
      <c r="AT118" s="199"/>
      <c r="AU118" s="20"/>
      <c r="AV118" s="21"/>
      <c r="AW118" s="21"/>
      <c r="AX118" s="21"/>
      <c r="AY118" s="21"/>
      <c r="AZ118" s="21"/>
      <c r="BA118" s="21"/>
      <c r="BB118" s="21"/>
      <c r="BC118" s="21"/>
      <c r="BD118" s="199"/>
      <c r="BE118" s="23"/>
      <c r="BF118" s="23"/>
      <c r="BG118" s="20"/>
      <c r="BH118" s="20"/>
      <c r="BI118" s="23"/>
      <c r="BJ118" s="20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237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9"/>
      <c r="BE119" s="21"/>
      <c r="BF119" s="20"/>
      <c r="BG119" s="20"/>
      <c r="BH119" s="20"/>
      <c r="BI119" s="23"/>
      <c r="BJ119" s="20"/>
      <c r="BK119" s="21"/>
      <c r="BL119" s="20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39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9"/>
      <c r="BE120" s="23"/>
      <c r="BF120" s="23"/>
      <c r="BG120" s="20"/>
      <c r="BH120" s="20"/>
      <c r="BI120" s="23"/>
      <c r="BJ120" s="20"/>
      <c r="BK120" s="21"/>
      <c r="BL120" s="20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237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3"/>
      <c r="P121" s="23"/>
      <c r="Q121" s="23"/>
      <c r="R121" s="23"/>
      <c r="S121" s="23"/>
      <c r="T121" s="23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3"/>
      <c r="AJ121" s="23"/>
      <c r="AK121" s="21"/>
      <c r="AL121" s="199"/>
      <c r="AM121" s="23"/>
      <c r="AN121" s="23"/>
      <c r="AO121" s="21"/>
      <c r="AP121" s="21"/>
      <c r="AQ121" s="21"/>
      <c r="AR121" s="21"/>
      <c r="AS121" s="21"/>
      <c r="AT121" s="199"/>
      <c r="AU121" s="23"/>
      <c r="AV121" s="21"/>
      <c r="AW121" s="21"/>
      <c r="AX121" s="21"/>
      <c r="AY121" s="21"/>
      <c r="AZ121" s="21"/>
      <c r="BA121" s="21"/>
      <c r="BB121" s="21"/>
      <c r="BC121" s="21"/>
      <c r="BD121" s="199"/>
      <c r="BE121" s="23"/>
      <c r="BF121" s="20"/>
      <c r="BG121" s="21"/>
      <c r="BH121" s="20"/>
      <c r="BI121" s="23"/>
      <c r="BJ121" s="20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22.2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9"/>
      <c r="BE122" s="23"/>
      <c r="BF122" s="23"/>
      <c r="BG122" s="20"/>
      <c r="BH122" s="20"/>
      <c r="BI122" s="23"/>
      <c r="BJ122" s="20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22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3"/>
      <c r="P123" s="23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9"/>
      <c r="BE123" s="23"/>
      <c r="BF123" s="23"/>
      <c r="BG123" s="20"/>
      <c r="BH123" s="20"/>
      <c r="BI123" s="23"/>
      <c r="BJ123" s="20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22.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3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9"/>
      <c r="BE124" s="23"/>
      <c r="BF124" s="23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22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9"/>
      <c r="BE125" s="23"/>
      <c r="BF125" s="23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22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9"/>
      <c r="BE126" s="23"/>
      <c r="BF126" s="23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25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9"/>
      <c r="BE127" s="21"/>
      <c r="BF127" s="21"/>
      <c r="BG127" s="20"/>
      <c r="BH127" s="20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55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9"/>
      <c r="BE128" s="23"/>
      <c r="BF128" s="23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25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0"/>
      <c r="P129" s="20"/>
      <c r="Q129" s="21"/>
      <c r="R129" s="21"/>
      <c r="S129" s="21"/>
      <c r="T129" s="21"/>
      <c r="U129" s="20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0"/>
      <c r="BC129" s="21"/>
      <c r="BD129" s="199"/>
      <c r="BE129" s="21"/>
      <c r="BF129" s="21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62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0"/>
      <c r="P130" s="20"/>
      <c r="Q130" s="20"/>
      <c r="R130" s="20"/>
      <c r="S130" s="20"/>
      <c r="T130" s="20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9"/>
      <c r="BE130" s="23"/>
      <c r="BF130" s="23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62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9"/>
      <c r="BE131" s="23"/>
      <c r="BF131" s="23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294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3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3"/>
      <c r="AJ132" s="23"/>
      <c r="AK132" s="21"/>
      <c r="AL132" s="199"/>
      <c r="AM132" s="23"/>
      <c r="AN132" s="23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9"/>
      <c r="BE132" s="23"/>
      <c r="BF132" s="23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42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0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9"/>
      <c r="BE133" s="23"/>
      <c r="BF133" s="23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42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3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9"/>
      <c r="BE134" s="23"/>
      <c r="BF134" s="23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87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3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0"/>
      <c r="AQ135" s="23"/>
      <c r="AR135" s="20"/>
      <c r="AS135" s="21"/>
      <c r="AT135" s="21"/>
      <c r="AU135" s="21"/>
      <c r="AV135" s="21"/>
      <c r="AW135" s="21"/>
      <c r="AX135" s="21"/>
      <c r="AY135" s="21"/>
      <c r="AZ135" s="21"/>
      <c r="BA135" s="21"/>
      <c r="BB135" s="20"/>
      <c r="BC135" s="23"/>
      <c r="BD135" s="20"/>
      <c r="BE135" s="23"/>
      <c r="BF135" s="20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87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0"/>
      <c r="BC136" s="20"/>
      <c r="BD136" s="199"/>
      <c r="BE136" s="182"/>
      <c r="BF136" s="20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87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0"/>
      <c r="P137" s="20"/>
      <c r="Q137" s="20"/>
      <c r="R137" s="20"/>
      <c r="S137" s="20"/>
      <c r="T137" s="20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0"/>
      <c r="BC137" s="20"/>
      <c r="BD137" s="199"/>
      <c r="BE137" s="182"/>
      <c r="BF137" s="20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87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0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9"/>
      <c r="BE138" s="23"/>
      <c r="BF138" s="23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87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199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9"/>
      <c r="BE139" s="199"/>
      <c r="BF139" s="20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349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9"/>
      <c r="BE140" s="199"/>
      <c r="BF140" s="20"/>
      <c r="BG140" s="20"/>
      <c r="BH140" s="20"/>
      <c r="BI140" s="23"/>
      <c r="BJ140" s="23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67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3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181"/>
      <c r="AM141" s="21"/>
      <c r="AN141" s="21"/>
      <c r="AO141" s="21"/>
      <c r="AP141" s="21"/>
      <c r="AQ141" s="21"/>
      <c r="AR141" s="21"/>
      <c r="AS141" s="21"/>
      <c r="AT141" s="18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9"/>
      <c r="BE141" s="199"/>
      <c r="BF141" s="20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409.6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0"/>
      <c r="AK142" s="21"/>
      <c r="AL142" s="199"/>
      <c r="AM142" s="23"/>
      <c r="AN142" s="20"/>
      <c r="AO142" s="23"/>
      <c r="AP142" s="20"/>
      <c r="AQ142" s="21"/>
      <c r="AR142" s="21"/>
      <c r="AS142" s="21"/>
      <c r="AT142" s="199"/>
      <c r="AU142" s="23"/>
      <c r="AV142" s="21"/>
      <c r="AW142" s="21"/>
      <c r="AX142" s="21"/>
      <c r="AY142" s="21"/>
      <c r="AZ142" s="21"/>
      <c r="BA142" s="21"/>
      <c r="BB142" s="21"/>
      <c r="BC142" s="21"/>
      <c r="BD142" s="199"/>
      <c r="BE142" s="23"/>
      <c r="BF142" s="20"/>
      <c r="BG142" s="23"/>
      <c r="BH142" s="20"/>
      <c r="BI142" s="23"/>
      <c r="BJ142" s="20"/>
      <c r="BK142" s="23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34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0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0"/>
      <c r="AK143" s="21"/>
      <c r="AL143" s="199"/>
      <c r="AM143" s="20"/>
      <c r="AN143" s="20"/>
      <c r="AO143" s="21"/>
      <c r="AP143" s="21"/>
      <c r="AQ143" s="21"/>
      <c r="AR143" s="21"/>
      <c r="AS143" s="21"/>
      <c r="AT143" s="199"/>
      <c r="AU143" s="20"/>
      <c r="AV143" s="21"/>
      <c r="AW143" s="21"/>
      <c r="AX143" s="21"/>
      <c r="AY143" s="21"/>
      <c r="AZ143" s="21"/>
      <c r="BA143" s="21"/>
      <c r="BB143" s="21"/>
      <c r="BC143" s="21"/>
      <c r="BD143" s="199"/>
      <c r="BE143" s="23"/>
      <c r="BF143" s="20"/>
      <c r="BG143" s="23"/>
      <c r="BH143" s="20"/>
      <c r="BI143" s="23"/>
      <c r="BJ143" s="20"/>
      <c r="BK143" s="23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34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0"/>
      <c r="AK144" s="21"/>
      <c r="AL144" s="199"/>
      <c r="AM144" s="20"/>
      <c r="AN144" s="20"/>
      <c r="AO144" s="21"/>
      <c r="AP144" s="21"/>
      <c r="AQ144" s="21"/>
      <c r="AR144" s="21"/>
      <c r="AS144" s="21"/>
      <c r="AT144" s="199"/>
      <c r="AU144" s="20"/>
      <c r="AV144" s="21"/>
      <c r="AW144" s="21"/>
      <c r="AX144" s="21"/>
      <c r="AY144" s="21"/>
      <c r="AZ144" s="21"/>
      <c r="BA144" s="21"/>
      <c r="BB144" s="21"/>
      <c r="BC144" s="21"/>
      <c r="BD144" s="199"/>
      <c r="BE144" s="23"/>
      <c r="BF144" s="20"/>
      <c r="BG144" s="23"/>
      <c r="BH144" s="20"/>
      <c r="BI144" s="23"/>
      <c r="BJ144" s="20"/>
      <c r="BK144" s="23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34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0"/>
      <c r="P145" s="20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0"/>
      <c r="AK145" s="21"/>
      <c r="AL145" s="199"/>
      <c r="AM145" s="20"/>
      <c r="AN145" s="20"/>
      <c r="AO145" s="21"/>
      <c r="AP145" s="21"/>
      <c r="AQ145" s="21"/>
      <c r="AR145" s="21"/>
      <c r="AS145" s="21"/>
      <c r="AT145" s="199"/>
      <c r="AU145" s="20"/>
      <c r="AV145" s="21"/>
      <c r="AW145" s="21"/>
      <c r="AX145" s="21"/>
      <c r="AY145" s="21"/>
      <c r="AZ145" s="21"/>
      <c r="BA145" s="21"/>
      <c r="BB145" s="21"/>
      <c r="BC145" s="21"/>
      <c r="BD145" s="199"/>
      <c r="BE145" s="23"/>
      <c r="BF145" s="20"/>
      <c r="BG145" s="23"/>
      <c r="BH145" s="20"/>
      <c r="BI145" s="23"/>
      <c r="BJ145" s="20"/>
      <c r="BK145" s="23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34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0"/>
      <c r="Q146" s="20"/>
      <c r="R146" s="20"/>
      <c r="S146" s="20"/>
      <c r="T146" s="20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0"/>
      <c r="AK146" s="21"/>
      <c r="AL146" s="199"/>
      <c r="AM146" s="20"/>
      <c r="AN146" s="20"/>
      <c r="AO146" s="21"/>
      <c r="AP146" s="21"/>
      <c r="AQ146" s="21"/>
      <c r="AR146" s="21"/>
      <c r="AS146" s="21"/>
      <c r="AT146" s="199"/>
      <c r="AU146" s="20"/>
      <c r="AV146" s="21"/>
      <c r="AW146" s="21"/>
      <c r="AX146" s="21"/>
      <c r="AY146" s="21"/>
      <c r="AZ146" s="21"/>
      <c r="BA146" s="21"/>
      <c r="BB146" s="21"/>
      <c r="BC146" s="21"/>
      <c r="BD146" s="199"/>
      <c r="BE146" s="23"/>
      <c r="BF146" s="20"/>
      <c r="BG146" s="23"/>
      <c r="BH146" s="20"/>
      <c r="BI146" s="23"/>
      <c r="BJ146" s="20"/>
      <c r="BK146" s="23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34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0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3"/>
      <c r="AJ147" s="20"/>
      <c r="AK147" s="21"/>
      <c r="AL147" s="199"/>
      <c r="AM147" s="20"/>
      <c r="AN147" s="20"/>
      <c r="AO147" s="21"/>
      <c r="AP147" s="21"/>
      <c r="AQ147" s="21"/>
      <c r="AR147" s="21"/>
      <c r="AS147" s="21"/>
      <c r="AT147" s="199"/>
      <c r="AU147" s="20"/>
      <c r="AV147" s="21"/>
      <c r="AW147" s="21"/>
      <c r="AX147" s="21"/>
      <c r="AY147" s="21"/>
      <c r="AZ147" s="21"/>
      <c r="BA147" s="21"/>
      <c r="BB147" s="21"/>
      <c r="BC147" s="21"/>
      <c r="BD147" s="199"/>
      <c r="BE147" s="23"/>
      <c r="BF147" s="20"/>
      <c r="BG147" s="23"/>
      <c r="BH147" s="20"/>
      <c r="BI147" s="23"/>
      <c r="BJ147" s="20"/>
      <c r="BK147" s="23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409.6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3"/>
      <c r="AJ148" s="23"/>
      <c r="AK148" s="21"/>
      <c r="AL148" s="199"/>
      <c r="AM148" s="23"/>
      <c r="AN148" s="23"/>
      <c r="AO148" s="21"/>
      <c r="AP148" s="21"/>
      <c r="AQ148" s="21"/>
      <c r="AR148" s="21"/>
      <c r="AS148" s="21"/>
      <c r="AT148" s="199"/>
      <c r="AU148" s="23"/>
      <c r="AV148" s="21"/>
      <c r="AW148" s="21"/>
      <c r="AX148" s="21"/>
      <c r="AY148" s="21"/>
      <c r="AZ148" s="21"/>
      <c r="BA148" s="21"/>
      <c r="BB148" s="21"/>
      <c r="BC148" s="21"/>
      <c r="BD148" s="199"/>
      <c r="BE148" s="23"/>
      <c r="BF148" s="23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34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9"/>
      <c r="BE149" s="199"/>
      <c r="BF149" s="20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34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9"/>
      <c r="BE150" s="199"/>
      <c r="BF150" s="20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34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0"/>
      <c r="Q151" s="20"/>
      <c r="R151" s="20"/>
      <c r="S151" s="20"/>
      <c r="T151" s="20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9"/>
      <c r="BE151" s="199"/>
      <c r="BF151" s="20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34.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9"/>
      <c r="BE152" s="199"/>
      <c r="BF152" s="20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409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0"/>
      <c r="AK153" s="23"/>
      <c r="AL153" s="20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9"/>
      <c r="BE153" s="23"/>
      <c r="BF153" s="23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32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9"/>
      <c r="BE154" s="199"/>
      <c r="BF154" s="20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32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9"/>
      <c r="BE155" s="199"/>
      <c r="BF155" s="20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409.6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9"/>
      <c r="BE156" s="23"/>
      <c r="BF156" s="23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69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9"/>
      <c r="BE157" s="199"/>
      <c r="BF157" s="20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62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9"/>
      <c r="BE158" s="199"/>
      <c r="BF158" s="20"/>
      <c r="BG158" s="20"/>
      <c r="BH158" s="20"/>
      <c r="BI158" s="23"/>
      <c r="BJ158" s="20"/>
      <c r="BK158" s="23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62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0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9"/>
      <c r="BE159" s="199"/>
      <c r="BF159" s="20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409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9"/>
      <c r="BE160" s="23"/>
      <c r="BF160" s="23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54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9"/>
      <c r="BE161" s="199"/>
      <c r="BF161" s="20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86.7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3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9"/>
      <c r="BE162" s="199"/>
      <c r="BF162" s="20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77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9"/>
      <c r="BE163" s="23"/>
      <c r="BF163" s="23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77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9"/>
      <c r="BE164" s="182"/>
      <c r="BF164" s="23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244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83"/>
      <c r="BE165" s="23"/>
      <c r="BF165" s="23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244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0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9"/>
      <c r="BE166" s="182"/>
      <c r="BF166" s="23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231.7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9"/>
      <c r="BE167" s="23"/>
      <c r="BF167" s="23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231.7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0"/>
      <c r="P168" s="20"/>
      <c r="Q168" s="20"/>
      <c r="R168" s="21"/>
      <c r="S168" s="20"/>
      <c r="T168" s="21"/>
      <c r="U168" s="20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0"/>
      <c r="AQ168" s="20"/>
      <c r="AR168" s="20"/>
      <c r="AS168" s="21"/>
      <c r="AT168" s="21"/>
      <c r="AU168" s="21"/>
      <c r="AV168" s="21"/>
      <c r="AW168" s="21"/>
      <c r="AX168" s="21"/>
      <c r="AY168" s="21"/>
      <c r="AZ168" s="21"/>
      <c r="BA168" s="21"/>
      <c r="BB168" s="20"/>
      <c r="BC168" s="20"/>
      <c r="BD168" s="20"/>
      <c r="BE168" s="199"/>
      <c r="BF168" s="20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59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0"/>
      <c r="P169" s="20"/>
      <c r="Q169" s="20"/>
      <c r="R169" s="21"/>
      <c r="S169" s="20"/>
      <c r="T169" s="21"/>
      <c r="U169" s="20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9"/>
      <c r="BE169" s="199"/>
      <c r="BF169" s="20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59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9"/>
      <c r="BE170" s="199"/>
      <c r="BF170" s="20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408.7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0"/>
      <c r="AJ171" s="20"/>
      <c r="AK171" s="21"/>
      <c r="AL171" s="199"/>
      <c r="AM171" s="21"/>
      <c r="AN171" s="20"/>
      <c r="AO171" s="21"/>
      <c r="AP171" s="20"/>
      <c r="AQ171" s="21"/>
      <c r="AR171" s="21"/>
      <c r="AS171" s="21"/>
      <c r="AT171" s="199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9"/>
      <c r="BE171" s="21"/>
      <c r="BF171" s="20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38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0"/>
      <c r="P172" s="20"/>
      <c r="Q172" s="21"/>
      <c r="R172" s="21"/>
      <c r="S172" s="21"/>
      <c r="T172" s="21"/>
      <c r="U172" s="20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18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9"/>
      <c r="BE172" s="199"/>
      <c r="BF172" s="20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38.7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18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9"/>
      <c r="BE173" s="199"/>
      <c r="BF173" s="20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38.7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18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9"/>
      <c r="BE174" s="199"/>
      <c r="BF174" s="20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138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18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9"/>
      <c r="BE175" s="199"/>
      <c r="BF175" s="20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138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18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9"/>
      <c r="BE176" s="199"/>
      <c r="BF176" s="20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282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1"/>
      <c r="AJ177" s="20"/>
      <c r="AK177" s="21"/>
      <c r="AL177" s="199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0"/>
      <c r="BC177" s="20"/>
      <c r="BD177" s="20"/>
      <c r="BE177" s="23"/>
      <c r="BF177" s="23"/>
      <c r="BG177" s="20"/>
      <c r="BH177" s="20"/>
      <c r="BI177" s="21"/>
      <c r="BJ177" s="20"/>
      <c r="BK177" s="23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37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9"/>
      <c r="BE178" s="23"/>
      <c r="BF178" s="23"/>
      <c r="BG178" s="20"/>
      <c r="BH178" s="20"/>
      <c r="BI178" s="23"/>
      <c r="BJ178" s="20"/>
      <c r="BK178" s="23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22.2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9"/>
      <c r="BE179" s="23"/>
      <c r="BF179" s="23"/>
      <c r="BG179" s="20"/>
      <c r="BH179" s="20"/>
      <c r="BI179" s="23"/>
      <c r="BJ179" s="20"/>
      <c r="BK179" s="23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22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198"/>
      <c r="N180" s="20"/>
      <c r="O180" s="20"/>
      <c r="P180" s="20"/>
      <c r="Q180" s="20"/>
      <c r="R180" s="20"/>
      <c r="S180" s="20"/>
      <c r="T180" s="20"/>
      <c r="U180" s="20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9"/>
      <c r="BE180" s="23"/>
      <c r="BF180" s="23"/>
      <c r="BG180" s="20"/>
      <c r="BH180" s="20"/>
      <c r="BI180" s="23"/>
      <c r="BJ180" s="20"/>
      <c r="BK180" s="23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22.2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9"/>
      <c r="BE181" s="23"/>
      <c r="BF181" s="23"/>
      <c r="BG181" s="20"/>
      <c r="BH181" s="20"/>
      <c r="BI181" s="23"/>
      <c r="BJ181" s="20"/>
      <c r="BK181" s="23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84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9"/>
      <c r="BE182" s="21"/>
      <c r="BF182" s="21"/>
      <c r="BG182" s="20"/>
      <c r="BH182" s="20"/>
      <c r="BI182" s="23"/>
      <c r="BJ182" s="20"/>
      <c r="BK182" s="23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84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9"/>
      <c r="BE183" s="23"/>
      <c r="BF183" s="23"/>
      <c r="BG183" s="20"/>
      <c r="BH183" s="20"/>
      <c r="BI183" s="23"/>
      <c r="BJ183" s="20"/>
      <c r="BK183" s="23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409.6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9"/>
      <c r="BE184" s="23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204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0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9"/>
      <c r="BE185" s="20"/>
      <c r="BF185" s="20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201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181"/>
      <c r="AM186" s="21"/>
      <c r="AN186" s="21"/>
      <c r="AO186" s="21"/>
      <c r="AP186" s="21"/>
      <c r="AQ186" s="21"/>
      <c r="AR186" s="21"/>
      <c r="AS186" s="21"/>
      <c r="AT186" s="181"/>
      <c r="AU186" s="21"/>
      <c r="AV186" s="181"/>
      <c r="AW186" s="21"/>
      <c r="AX186" s="21"/>
      <c r="AY186" s="21"/>
      <c r="AZ186" s="21"/>
      <c r="BA186" s="21"/>
      <c r="BB186" s="21"/>
      <c r="BC186" s="21"/>
      <c r="BD186" s="199"/>
      <c r="BE186" s="23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409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1"/>
      <c r="AJ187" s="21"/>
      <c r="AK187" s="21"/>
      <c r="AL187" s="199"/>
      <c r="AM187" s="21"/>
      <c r="AN187" s="20"/>
      <c r="AO187" s="21"/>
      <c r="AP187" s="21"/>
      <c r="AQ187" s="21"/>
      <c r="AR187" s="21"/>
      <c r="AS187" s="21"/>
      <c r="AT187" s="199"/>
      <c r="AU187" s="21"/>
      <c r="AV187" s="181"/>
      <c r="AW187" s="21"/>
      <c r="AX187" s="21"/>
      <c r="AY187" s="21"/>
      <c r="AZ187" s="21"/>
      <c r="BA187" s="21"/>
      <c r="BB187" s="21"/>
      <c r="BC187" s="21"/>
      <c r="BD187" s="199"/>
      <c r="BE187" s="21"/>
      <c r="BF187" s="21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52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181"/>
      <c r="AM188" s="21"/>
      <c r="AN188" s="21"/>
      <c r="AO188" s="21"/>
      <c r="AP188" s="21"/>
      <c r="AQ188" s="21"/>
      <c r="AR188" s="21"/>
      <c r="AS188" s="21"/>
      <c r="AT188" s="181"/>
      <c r="AU188" s="21"/>
      <c r="AV188" s="181"/>
      <c r="AW188" s="21"/>
      <c r="AX188" s="21"/>
      <c r="AY188" s="21"/>
      <c r="AZ188" s="21"/>
      <c r="BA188" s="21"/>
      <c r="BB188" s="21"/>
      <c r="BC188" s="21"/>
      <c r="BD188" s="199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52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181"/>
      <c r="AM189" s="21"/>
      <c r="AN189" s="21"/>
      <c r="AO189" s="21"/>
      <c r="AP189" s="21"/>
      <c r="AQ189" s="21"/>
      <c r="AR189" s="21"/>
      <c r="AS189" s="21"/>
      <c r="AT189" s="181"/>
      <c r="AU189" s="21"/>
      <c r="AV189" s="181"/>
      <c r="AW189" s="21"/>
      <c r="AX189" s="21"/>
      <c r="AY189" s="21"/>
      <c r="AZ189" s="21"/>
      <c r="BA189" s="21"/>
      <c r="BB189" s="21"/>
      <c r="BC189" s="21"/>
      <c r="BD189" s="199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52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181"/>
      <c r="AM190" s="21"/>
      <c r="AN190" s="21"/>
      <c r="AO190" s="21"/>
      <c r="AP190" s="21"/>
      <c r="AQ190" s="21"/>
      <c r="AR190" s="21"/>
      <c r="AS190" s="21"/>
      <c r="AT190" s="181"/>
      <c r="AU190" s="21"/>
      <c r="AV190" s="181"/>
      <c r="AW190" s="21"/>
      <c r="AX190" s="21"/>
      <c r="AY190" s="21"/>
      <c r="AZ190" s="21"/>
      <c r="BA190" s="21"/>
      <c r="BB190" s="21"/>
      <c r="BC190" s="21"/>
      <c r="BD190" s="199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52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181"/>
      <c r="AM191" s="21"/>
      <c r="AN191" s="21"/>
      <c r="AO191" s="21"/>
      <c r="AP191" s="21"/>
      <c r="AQ191" s="21"/>
      <c r="AR191" s="21"/>
      <c r="AS191" s="21"/>
      <c r="AT191" s="181"/>
      <c r="AU191" s="21"/>
      <c r="AV191" s="181"/>
      <c r="AW191" s="21"/>
      <c r="AX191" s="21"/>
      <c r="AY191" s="21"/>
      <c r="AZ191" s="21"/>
      <c r="BA191" s="21"/>
      <c r="BB191" s="21"/>
      <c r="BC191" s="21"/>
      <c r="BD191" s="199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52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181"/>
      <c r="AM192" s="21"/>
      <c r="AN192" s="21"/>
      <c r="AO192" s="21"/>
      <c r="AP192" s="21"/>
      <c r="AQ192" s="21"/>
      <c r="AR192" s="21"/>
      <c r="AS192" s="21"/>
      <c r="AT192" s="181"/>
      <c r="AU192" s="21"/>
      <c r="AV192" s="181"/>
      <c r="AW192" s="21"/>
      <c r="AX192" s="21"/>
      <c r="AY192" s="21"/>
      <c r="AZ192" s="21"/>
      <c r="BA192" s="21"/>
      <c r="BB192" s="21"/>
      <c r="BC192" s="21"/>
      <c r="BD192" s="199"/>
      <c r="BE192" s="182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409.6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1"/>
      <c r="AJ193" s="21"/>
      <c r="AK193" s="21"/>
      <c r="AL193" s="199"/>
      <c r="AM193" s="21"/>
      <c r="AN193" s="21"/>
      <c r="AO193" s="21"/>
      <c r="AP193" s="21"/>
      <c r="AQ193" s="21"/>
      <c r="AR193" s="21"/>
      <c r="AS193" s="21"/>
      <c r="AT193" s="199"/>
      <c r="AU193" s="21"/>
      <c r="AV193" s="199"/>
      <c r="AW193" s="23"/>
      <c r="AX193" s="21"/>
      <c r="AY193" s="21"/>
      <c r="AZ193" s="21"/>
      <c r="BA193" s="21"/>
      <c r="BB193" s="21"/>
      <c r="BC193" s="21"/>
      <c r="BD193" s="199"/>
      <c r="BE193" s="21"/>
      <c r="BF193" s="21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52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3"/>
      <c r="AJ194" s="20"/>
      <c r="AK194" s="21"/>
      <c r="AL194" s="199"/>
      <c r="AM194" s="23"/>
      <c r="AN194" s="20"/>
      <c r="AO194" s="21"/>
      <c r="AP194" s="21"/>
      <c r="AQ194" s="21"/>
      <c r="AR194" s="21"/>
      <c r="AS194" s="21"/>
      <c r="AT194" s="199"/>
      <c r="AU194" s="23"/>
      <c r="AV194" s="199"/>
      <c r="AW194" s="23"/>
      <c r="AX194" s="21"/>
      <c r="AY194" s="21"/>
      <c r="AZ194" s="21"/>
      <c r="BA194" s="21"/>
      <c r="BB194" s="21"/>
      <c r="BC194" s="21"/>
      <c r="BD194" s="199"/>
      <c r="BE194" s="23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52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0"/>
      <c r="AK195" s="21"/>
      <c r="AL195" s="199"/>
      <c r="AM195" s="23"/>
      <c r="AN195" s="20"/>
      <c r="AO195" s="21"/>
      <c r="AP195" s="21"/>
      <c r="AQ195" s="21"/>
      <c r="AR195" s="21"/>
      <c r="AS195" s="21"/>
      <c r="AT195" s="199"/>
      <c r="AU195" s="23"/>
      <c r="AV195" s="199"/>
      <c r="AW195" s="23"/>
      <c r="AX195" s="21"/>
      <c r="AY195" s="21"/>
      <c r="AZ195" s="21"/>
      <c r="BA195" s="21"/>
      <c r="BB195" s="21"/>
      <c r="BC195" s="21"/>
      <c r="BD195" s="199"/>
      <c r="BE195" s="23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52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3"/>
      <c r="AJ196" s="20"/>
      <c r="AK196" s="21"/>
      <c r="AL196" s="199"/>
      <c r="AM196" s="23"/>
      <c r="AN196" s="20"/>
      <c r="AO196" s="21"/>
      <c r="AP196" s="21"/>
      <c r="AQ196" s="21"/>
      <c r="AR196" s="21"/>
      <c r="AS196" s="21"/>
      <c r="AT196" s="199"/>
      <c r="AU196" s="23"/>
      <c r="AV196" s="199"/>
      <c r="AW196" s="23"/>
      <c r="AX196" s="21"/>
      <c r="AY196" s="21"/>
      <c r="AZ196" s="21"/>
      <c r="BA196" s="21"/>
      <c r="BB196" s="21"/>
      <c r="BC196" s="21"/>
      <c r="BD196" s="199"/>
      <c r="BE196" s="23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52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3"/>
      <c r="AJ197" s="20"/>
      <c r="AK197" s="21"/>
      <c r="AL197" s="199"/>
      <c r="AM197" s="23"/>
      <c r="AN197" s="20"/>
      <c r="AO197" s="21"/>
      <c r="AP197" s="21"/>
      <c r="AQ197" s="21"/>
      <c r="AR197" s="21"/>
      <c r="AS197" s="21"/>
      <c r="AT197" s="199"/>
      <c r="AU197" s="23"/>
      <c r="AV197" s="199"/>
      <c r="AW197" s="23"/>
      <c r="AX197" s="21"/>
      <c r="AY197" s="21"/>
      <c r="AZ197" s="21"/>
      <c r="BA197" s="21"/>
      <c r="BB197" s="21"/>
      <c r="BC197" s="21"/>
      <c r="BD197" s="199"/>
      <c r="BE197" s="23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349.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0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3"/>
      <c r="AJ198" s="23"/>
      <c r="AK198" s="21"/>
      <c r="AL198" s="199"/>
      <c r="AM198" s="20"/>
      <c r="AN198" s="20"/>
      <c r="AO198" s="21"/>
      <c r="AP198" s="21"/>
      <c r="AQ198" s="21"/>
      <c r="AR198" s="21"/>
      <c r="AS198" s="21"/>
      <c r="AT198" s="199"/>
      <c r="AU198" s="23"/>
      <c r="AV198" s="199"/>
      <c r="AW198" s="20"/>
      <c r="AX198" s="21"/>
      <c r="AY198" s="21"/>
      <c r="AZ198" s="21"/>
      <c r="BA198" s="21"/>
      <c r="BB198" s="21"/>
      <c r="BC198" s="21"/>
      <c r="BD198" s="199"/>
      <c r="BE198" s="23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237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0"/>
      <c r="P199" s="20"/>
      <c r="Q199" s="23"/>
      <c r="R199" s="23"/>
      <c r="S199" s="20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9"/>
      <c r="BE199" s="182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409.6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0"/>
      <c r="BC200" s="20"/>
      <c r="BD200" s="199"/>
      <c r="BE200" s="23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80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9"/>
      <c r="BE201" s="21"/>
      <c r="BF201" s="21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80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9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80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9"/>
      <c r="BE203" s="21"/>
      <c r="BF203" s="20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80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9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409.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9"/>
      <c r="BE205" s="21"/>
      <c r="BF205" s="21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44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9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336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0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9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2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0"/>
      <c r="BC208" s="20"/>
      <c r="BD208" s="20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2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9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229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9"/>
      <c r="BE210" s="21"/>
      <c r="BF210" s="21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52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181"/>
      <c r="AM211" s="21"/>
      <c r="AN211" s="21"/>
      <c r="AO211" s="21"/>
      <c r="AP211" s="21"/>
      <c r="AQ211" s="21"/>
      <c r="AR211" s="21"/>
      <c r="AS211" s="21"/>
      <c r="AT211" s="18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9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249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3"/>
      <c r="AJ212" s="23"/>
      <c r="AK212" s="21"/>
      <c r="AL212" s="199"/>
      <c r="AM212" s="23"/>
      <c r="AN212" s="20"/>
      <c r="AO212" s="21"/>
      <c r="AP212" s="21"/>
      <c r="AQ212" s="21"/>
      <c r="AR212" s="21"/>
      <c r="AS212" s="21"/>
      <c r="AT212" s="199"/>
      <c r="AU212" s="23"/>
      <c r="AV212" s="21"/>
      <c r="AW212" s="21"/>
      <c r="AX212" s="21"/>
      <c r="AY212" s="21"/>
      <c r="AZ212" s="21"/>
      <c r="BA212" s="21"/>
      <c r="BB212" s="21"/>
      <c r="BC212" s="21"/>
      <c r="BD212" s="199"/>
      <c r="BE212" s="21"/>
      <c r="BF212" s="21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249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0"/>
      <c r="AI213" s="23"/>
      <c r="AJ213" s="23"/>
      <c r="AK213" s="21"/>
      <c r="AL213" s="199"/>
      <c r="AM213" s="23"/>
      <c r="AN213" s="20"/>
      <c r="AO213" s="21"/>
      <c r="AP213" s="21"/>
      <c r="AQ213" s="21"/>
      <c r="AR213" s="21"/>
      <c r="AS213" s="21"/>
      <c r="AT213" s="199"/>
      <c r="AU213" s="23"/>
      <c r="AV213" s="21"/>
      <c r="AW213" s="21"/>
      <c r="AX213" s="21"/>
      <c r="AY213" s="21"/>
      <c r="AZ213" s="21"/>
      <c r="BA213" s="21"/>
      <c r="BB213" s="21"/>
      <c r="BC213" s="21"/>
      <c r="BD213" s="199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234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9"/>
      <c r="BE214" s="21"/>
      <c r="BF214" s="21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47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9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409.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9"/>
      <c r="BE216" s="21"/>
      <c r="BF216" s="21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52.2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9"/>
      <c r="BE217" s="182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409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9"/>
      <c r="BE218" s="21"/>
      <c r="BF218" s="21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44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9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41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9"/>
      <c r="BE220" s="21"/>
      <c r="BF220" s="20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41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9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201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0"/>
      <c r="BC222" s="20"/>
      <c r="BD222" s="199"/>
      <c r="BE222" s="21"/>
      <c r="BF222" s="21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24.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9"/>
      <c r="BE223" s="182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24.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9"/>
      <c r="BE224" s="182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59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9"/>
      <c r="BE225" s="21"/>
      <c r="BF225" s="21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59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9"/>
      <c r="BE226" s="182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409.6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9"/>
      <c r="BE227" s="21"/>
      <c r="BF227" s="21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41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9"/>
      <c r="BE228" s="182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237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9"/>
      <c r="BE229" s="21"/>
      <c r="BF229" s="21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74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9"/>
      <c r="BE230" s="182"/>
      <c r="BF230" s="20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59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0"/>
      <c r="BC231" s="20"/>
      <c r="BD231" s="199"/>
      <c r="BE231" s="21"/>
      <c r="BF231" s="21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59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9"/>
      <c r="BE232" s="182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59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9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249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9"/>
      <c r="BE234" s="23"/>
      <c r="BF234" s="23"/>
      <c r="BG234" s="20"/>
      <c r="BH234" s="20"/>
      <c r="BI234" s="23"/>
      <c r="BJ234" s="20"/>
      <c r="BK234" s="23"/>
      <c r="BL234" s="20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227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0"/>
      <c r="AQ235" s="23"/>
      <c r="AR235" s="20"/>
      <c r="AS235" s="21"/>
      <c r="AT235" s="21"/>
      <c r="AU235" s="21"/>
      <c r="AV235" s="21"/>
      <c r="AW235" s="21"/>
      <c r="AX235" s="21"/>
      <c r="AY235" s="21"/>
      <c r="AZ235" s="21"/>
      <c r="BA235" s="21"/>
      <c r="BB235" s="20"/>
      <c r="BC235" s="21"/>
      <c r="BD235" s="199"/>
      <c r="BE235" s="21"/>
      <c r="BF235" s="21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50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0"/>
      <c r="P236" s="20"/>
      <c r="Q236" s="20"/>
      <c r="R236" s="20"/>
      <c r="S236" s="20"/>
      <c r="T236" s="20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0"/>
      <c r="AQ236" s="23"/>
      <c r="AR236" s="20"/>
      <c r="AS236" s="21"/>
      <c r="AT236" s="21"/>
      <c r="AU236" s="21"/>
      <c r="AV236" s="21"/>
      <c r="AW236" s="21"/>
      <c r="AX236" s="21"/>
      <c r="AY236" s="21"/>
      <c r="AZ236" s="21"/>
      <c r="BA236" s="21"/>
      <c r="BB236" s="20"/>
      <c r="BC236" s="20"/>
      <c r="BD236" s="199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42.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0"/>
      <c r="AQ237" s="23"/>
      <c r="AR237" s="20"/>
      <c r="AS237" s="21"/>
      <c r="AT237" s="21"/>
      <c r="AU237" s="21"/>
      <c r="AV237" s="21"/>
      <c r="AW237" s="21"/>
      <c r="AX237" s="21"/>
      <c r="AY237" s="21"/>
      <c r="AZ237" s="21"/>
      <c r="BA237" s="21"/>
      <c r="BB237" s="20"/>
      <c r="BC237" s="20"/>
      <c r="BD237" s="199"/>
      <c r="BE237" s="182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59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199"/>
      <c r="AU238" s="20"/>
      <c r="AV238" s="21"/>
      <c r="AW238" s="21"/>
      <c r="AX238" s="21"/>
      <c r="AY238" s="21"/>
      <c r="AZ238" s="21"/>
      <c r="BA238" s="21"/>
      <c r="BB238" s="21"/>
      <c r="BC238" s="21"/>
      <c r="BD238" s="199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59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12"/>
      <c r="N239" s="20"/>
      <c r="O239" s="20"/>
      <c r="P239" s="20"/>
      <c r="Q239" s="20"/>
      <c r="R239" s="20"/>
      <c r="S239" s="20"/>
      <c r="T239" s="20"/>
      <c r="U239" s="20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9"/>
      <c r="BE239" s="182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59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13"/>
      <c r="N240" s="20"/>
      <c r="O240" s="20"/>
      <c r="P240" s="20"/>
      <c r="Q240" s="20"/>
      <c r="R240" s="20"/>
      <c r="S240" s="20"/>
      <c r="T240" s="20"/>
      <c r="U240" s="20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9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409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9"/>
      <c r="BE241" s="21"/>
      <c r="BF241" s="21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56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9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409.6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9"/>
      <c r="BE243" s="21"/>
      <c r="BF243" s="21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52.2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9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209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9"/>
      <c r="BE245" s="21"/>
      <c r="BF245" s="21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09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181"/>
      <c r="AM246" s="21"/>
      <c r="AN246" s="21"/>
      <c r="AO246" s="21"/>
      <c r="AP246" s="21"/>
      <c r="AQ246" s="21"/>
      <c r="AR246" s="21"/>
      <c r="AS246" s="21"/>
      <c r="AT246" s="18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9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89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0"/>
      <c r="AI247" s="23"/>
      <c r="AJ247" s="23"/>
      <c r="AK247" s="21"/>
      <c r="AL247" s="199"/>
      <c r="AM247" s="20"/>
      <c r="AN247" s="20"/>
      <c r="AO247" s="21"/>
      <c r="AP247" s="21"/>
      <c r="AQ247" s="21"/>
      <c r="AR247" s="21"/>
      <c r="AS247" s="21"/>
      <c r="AT247" s="199"/>
      <c r="AU247" s="23"/>
      <c r="AV247" s="21"/>
      <c r="AW247" s="21"/>
      <c r="AX247" s="21"/>
      <c r="AY247" s="21"/>
      <c r="AZ247" s="21"/>
      <c r="BA247" s="21"/>
      <c r="BB247" s="21"/>
      <c r="BC247" s="21"/>
      <c r="BD247" s="199"/>
      <c r="BE247" s="21"/>
      <c r="BF247" s="21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89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0"/>
      <c r="AI248" s="23"/>
      <c r="AJ248" s="23"/>
      <c r="AK248" s="21"/>
      <c r="AL248" s="199"/>
      <c r="AM248" s="20"/>
      <c r="AN248" s="20"/>
      <c r="AO248" s="21"/>
      <c r="AP248" s="21"/>
      <c r="AQ248" s="21"/>
      <c r="AR248" s="21"/>
      <c r="AS248" s="21"/>
      <c r="AT248" s="199"/>
      <c r="AU248" s="23"/>
      <c r="AV248" s="21"/>
      <c r="AW248" s="21"/>
      <c r="AX248" s="21"/>
      <c r="AY248" s="21"/>
      <c r="AZ248" s="21"/>
      <c r="BA248" s="21"/>
      <c r="BB248" s="21"/>
      <c r="BC248" s="21"/>
      <c r="BD248" s="199"/>
      <c r="BE248" s="2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204.7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9"/>
      <c r="BE249" s="21"/>
      <c r="BF249" s="21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47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9"/>
      <c r="BE250" s="182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52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9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92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199"/>
      <c r="O252" s="20"/>
      <c r="P252" s="20"/>
      <c r="Q252" s="20"/>
      <c r="R252" s="20"/>
      <c r="S252" s="20"/>
      <c r="T252" s="20"/>
      <c r="U252" s="20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9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92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199"/>
      <c r="O253" s="20"/>
      <c r="P253" s="20"/>
      <c r="Q253" s="20"/>
      <c r="R253" s="20"/>
      <c r="S253" s="20"/>
      <c r="T253" s="20"/>
      <c r="U253" s="20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9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409.6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0"/>
      <c r="AI254" s="21"/>
      <c r="AJ254" s="21"/>
      <c r="AK254" s="21"/>
      <c r="AL254" s="199"/>
      <c r="AM254" s="21"/>
      <c r="AN254" s="21"/>
      <c r="AO254" s="21"/>
      <c r="AP254" s="21"/>
      <c r="AQ254" s="21"/>
      <c r="AR254" s="21"/>
      <c r="AS254" s="21"/>
      <c r="AT254" s="199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9"/>
      <c r="BE254" s="21"/>
      <c r="BF254" s="21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92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9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92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9"/>
      <c r="BE256" s="182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92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9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92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9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92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9"/>
      <c r="BE259" s="21"/>
      <c r="BF259" s="21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92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9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9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199"/>
      <c r="O261" s="20"/>
      <c r="P261" s="20"/>
      <c r="Q261" s="20"/>
      <c r="R261" s="20"/>
      <c r="S261" s="20"/>
      <c r="T261" s="20"/>
      <c r="U261" s="20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9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92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9"/>
      <c r="BE262" s="21"/>
      <c r="BF262" s="20"/>
      <c r="BG262" s="20"/>
      <c r="BH262" s="20"/>
      <c r="BI262" s="23"/>
      <c r="BJ262" s="20"/>
      <c r="BK262" s="21"/>
      <c r="BL262" s="21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92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9"/>
      <c r="BE263" s="182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9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0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9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409.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0"/>
      <c r="AI265" s="21"/>
      <c r="AJ265" s="21"/>
      <c r="AK265" s="21"/>
      <c r="AL265" s="199"/>
      <c r="AM265" s="21"/>
      <c r="AN265" s="20"/>
      <c r="AO265" s="21"/>
      <c r="AP265" s="21"/>
      <c r="AQ265" s="21"/>
      <c r="AR265" s="21"/>
      <c r="AS265" s="21"/>
      <c r="AT265" s="199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9"/>
      <c r="BE265" s="21"/>
      <c r="BF265" s="21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92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9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9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9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2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9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199"/>
      <c r="O270" s="20"/>
      <c r="P270" s="20"/>
      <c r="Q270" s="20"/>
      <c r="R270" s="20"/>
      <c r="S270" s="20"/>
      <c r="T270" s="20"/>
      <c r="U270" s="20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9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199"/>
      <c r="O271" s="20"/>
      <c r="P271" s="20"/>
      <c r="Q271" s="20"/>
      <c r="R271" s="20"/>
      <c r="S271" s="20"/>
      <c r="T271" s="20"/>
      <c r="U271" s="20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9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199"/>
      <c r="AM272" s="21"/>
      <c r="AN272" s="20"/>
      <c r="AO272" s="21"/>
      <c r="AP272" s="21"/>
      <c r="AQ272" s="21"/>
      <c r="AR272" s="21"/>
      <c r="AS272" s="21"/>
      <c r="AT272" s="199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9"/>
      <c r="BE272" s="21"/>
      <c r="BF272" s="21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9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0"/>
      <c r="P274" s="20"/>
      <c r="Q274" s="20"/>
      <c r="R274" s="20"/>
      <c r="S274" s="20"/>
      <c r="T274" s="20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9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9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9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199"/>
      <c r="O276" s="20"/>
      <c r="P276" s="20"/>
      <c r="Q276" s="20"/>
      <c r="R276" s="20"/>
      <c r="S276" s="20"/>
      <c r="T276" s="20"/>
      <c r="U276" s="20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9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9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199"/>
      <c r="O277" s="20"/>
      <c r="P277" s="20"/>
      <c r="Q277" s="20"/>
      <c r="R277" s="20"/>
      <c r="S277" s="20"/>
      <c r="T277" s="20"/>
      <c r="U277" s="20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9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9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199"/>
      <c r="O278" s="20"/>
      <c r="P278" s="20"/>
      <c r="Q278" s="20"/>
      <c r="R278" s="20"/>
      <c r="S278" s="20"/>
      <c r="T278" s="20"/>
      <c r="U278" s="20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9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09.2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9"/>
      <c r="BE279" s="23"/>
      <c r="BF279" s="23"/>
      <c r="BG279" s="20"/>
      <c r="BH279" s="20"/>
      <c r="BI279" s="23"/>
      <c r="BJ279" s="20"/>
      <c r="BK279" s="23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62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0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9"/>
      <c r="BE280" s="23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51.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0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9"/>
      <c r="BE281" s="2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14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3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9"/>
      <c r="BE282" s="2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409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0"/>
      <c r="AI283" s="23"/>
      <c r="AJ283" s="20"/>
      <c r="AK283" s="21"/>
      <c r="AL283" s="199"/>
      <c r="AM283" s="23"/>
      <c r="AN283" s="20"/>
      <c r="AO283" s="21"/>
      <c r="AP283" s="21"/>
      <c r="AQ283" s="21"/>
      <c r="AR283" s="21"/>
      <c r="AS283" s="21"/>
      <c r="AT283" s="199"/>
      <c r="AU283" s="23"/>
      <c r="AV283" s="21"/>
      <c r="AW283" s="21"/>
      <c r="AX283" s="21"/>
      <c r="AY283" s="21"/>
      <c r="AZ283" s="21"/>
      <c r="BA283" s="21"/>
      <c r="BB283" s="21"/>
      <c r="BC283" s="21"/>
      <c r="BD283" s="199"/>
      <c r="BE283" s="23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26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3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9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26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9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26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66"/>
      <c r="M286" s="66"/>
      <c r="N286" s="66"/>
      <c r="O286" s="28"/>
      <c r="P286" s="66"/>
      <c r="Q286" s="66"/>
      <c r="R286" s="66"/>
      <c r="S286" s="66"/>
      <c r="T286" s="66"/>
      <c r="U286" s="28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9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26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3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9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39.2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9"/>
      <c r="BE288" s="23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54.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0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181"/>
      <c r="AM289" s="21"/>
      <c r="AN289" s="21"/>
      <c r="AO289" s="21"/>
      <c r="AP289" s="21"/>
      <c r="AQ289" s="21"/>
      <c r="AR289" s="21"/>
      <c r="AS289" s="21"/>
      <c r="AT289" s="18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9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19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0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0"/>
      <c r="AI290" s="23"/>
      <c r="AJ290" s="23"/>
      <c r="AK290" s="21"/>
      <c r="AL290" s="199"/>
      <c r="AM290" s="20"/>
      <c r="AN290" s="20"/>
      <c r="AO290" s="21"/>
      <c r="AP290" s="21"/>
      <c r="AQ290" s="21"/>
      <c r="AR290" s="21"/>
      <c r="AS290" s="21"/>
      <c r="AT290" s="199"/>
      <c r="AU290" s="23"/>
      <c r="AV290" s="21"/>
      <c r="AW290" s="21"/>
      <c r="AX290" s="21"/>
      <c r="AY290" s="21"/>
      <c r="AZ290" s="21"/>
      <c r="BA290" s="21"/>
      <c r="BB290" s="21"/>
      <c r="BC290" s="21"/>
      <c r="BD290" s="199"/>
      <c r="BE290" s="23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409.6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0"/>
      <c r="AI291" s="21"/>
      <c r="AJ291" s="21"/>
      <c r="AK291" s="21"/>
      <c r="AL291" s="199"/>
      <c r="AM291" s="21"/>
      <c r="AN291" s="21"/>
      <c r="AO291" s="21"/>
      <c r="AP291" s="21"/>
      <c r="AQ291" s="21"/>
      <c r="AR291" s="21"/>
      <c r="AS291" s="21"/>
      <c r="AT291" s="199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9"/>
      <c r="BE291" s="21"/>
      <c r="BF291" s="21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62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9"/>
      <c r="BE292" s="2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51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9"/>
      <c r="BE293" s="182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36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9"/>
      <c r="BE294" s="23"/>
      <c r="BF294" s="23"/>
      <c r="BG294" s="20"/>
      <c r="BH294" s="20"/>
      <c r="BI294" s="23"/>
      <c r="BJ294" s="20"/>
      <c r="BK294" s="23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49.2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9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11.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0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9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214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199"/>
      <c r="O297" s="23"/>
      <c r="P297" s="20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9"/>
      <c r="BE297" s="182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89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3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0"/>
      <c r="BC298" s="20"/>
      <c r="BD298" s="199"/>
      <c r="BE298" s="23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94.2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199"/>
      <c r="AU299" s="20"/>
      <c r="AV299" s="21"/>
      <c r="AW299" s="21"/>
      <c r="AX299" s="21"/>
      <c r="AY299" s="21"/>
      <c r="AZ299" s="21"/>
      <c r="BA299" s="21"/>
      <c r="BB299" s="21"/>
      <c r="BC299" s="21"/>
      <c r="BD299" s="199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94.2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3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199"/>
      <c r="AU300" s="20"/>
      <c r="AV300" s="21"/>
      <c r="AW300" s="21"/>
      <c r="AX300" s="21"/>
      <c r="AY300" s="21"/>
      <c r="AZ300" s="21"/>
      <c r="BA300" s="21"/>
      <c r="BB300" s="21"/>
      <c r="BC300" s="21"/>
      <c r="BD300" s="199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64.2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9"/>
      <c r="BE301" s="182"/>
      <c r="BF301" s="23"/>
      <c r="BG301" s="20"/>
      <c r="BH301" s="20"/>
      <c r="BI301" s="23"/>
      <c r="BJ301" s="20"/>
      <c r="BK301" s="21"/>
      <c r="BL301" s="20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94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199"/>
      <c r="AU302" s="20"/>
      <c r="AV302" s="21"/>
      <c r="AW302" s="21"/>
      <c r="AX302" s="21"/>
      <c r="AY302" s="21"/>
      <c r="AZ302" s="21"/>
      <c r="BA302" s="21"/>
      <c r="BB302" s="21"/>
      <c r="BC302" s="21"/>
      <c r="BD302" s="199"/>
      <c r="BE302" s="182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94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9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31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0"/>
      <c r="BC304" s="20"/>
      <c r="BD304" s="20"/>
      <c r="BE304" s="182"/>
      <c r="BF304" s="23"/>
      <c r="BG304" s="20"/>
      <c r="BH304" s="20"/>
      <c r="BI304" s="29"/>
      <c r="BJ304" s="20"/>
      <c r="BK304" s="29"/>
      <c r="BL304" s="20"/>
      <c r="BM304" s="20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31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9"/>
      <c r="BE305" s="182"/>
      <c r="BF305" s="23"/>
      <c r="BG305" s="20"/>
      <c r="BH305" s="20"/>
      <c r="BI305" s="29"/>
      <c r="BJ305" s="20"/>
      <c r="BK305" s="29"/>
      <c r="BL305" s="20"/>
      <c r="BM305" s="20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82.2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3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0"/>
      <c r="BC306" s="20"/>
      <c r="BD306" s="199"/>
      <c r="BE306" s="23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82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3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0"/>
      <c r="BC307" s="20"/>
      <c r="BD307" s="199"/>
      <c r="BE307" s="182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77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3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0"/>
      <c r="BC308" s="20"/>
      <c r="BD308" s="199"/>
      <c r="BE308" s="23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77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9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77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9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67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3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0"/>
      <c r="BC311" s="20"/>
      <c r="BD311" s="199"/>
      <c r="BE311" s="23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67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9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67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3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9"/>
      <c r="BE313" s="182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408.7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0"/>
      <c r="AI314" s="20"/>
      <c r="AJ314" s="20"/>
      <c r="AK314" s="21"/>
      <c r="AL314" s="199"/>
      <c r="AM314" s="20"/>
      <c r="AN314" s="20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9"/>
      <c r="BE314" s="23"/>
      <c r="BF314" s="20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238.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3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181"/>
      <c r="AE315" s="21"/>
      <c r="AF315" s="21"/>
      <c r="AG315" s="21"/>
      <c r="AH315" s="20"/>
      <c r="AI315" s="20"/>
      <c r="AJ315" s="20"/>
      <c r="AK315" s="21"/>
      <c r="AL315" s="199"/>
      <c r="AM315" s="20"/>
      <c r="AN315" s="20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199"/>
      <c r="BE315" s="23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53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0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181"/>
      <c r="AE316" s="21"/>
      <c r="AF316" s="21"/>
      <c r="AG316" s="21"/>
      <c r="AH316" s="20"/>
      <c r="AI316" s="20"/>
      <c r="AJ316" s="20"/>
      <c r="AK316" s="21"/>
      <c r="AL316" s="199"/>
      <c r="AM316" s="20"/>
      <c r="AN316" s="20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9"/>
      <c r="BE316" s="182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408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199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18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9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408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199"/>
      <c r="O318" s="23"/>
      <c r="P318" s="20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199"/>
      <c r="AE318" s="23"/>
      <c r="AF318" s="23"/>
      <c r="AG318" s="23"/>
      <c r="AH318" s="20"/>
      <c r="AI318" s="21"/>
      <c r="AJ318" s="21"/>
      <c r="AK318" s="21"/>
      <c r="AL318" s="199"/>
      <c r="AM318" s="20"/>
      <c r="AN318" s="20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9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408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0"/>
      <c r="BC319" s="20"/>
      <c r="BD319" s="199"/>
      <c r="BE319" s="23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59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9"/>
      <c r="BE320" s="182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59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199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41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9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408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0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199"/>
      <c r="AE323" s="23"/>
      <c r="AF323" s="23"/>
      <c r="AG323" s="23"/>
      <c r="AH323" s="23"/>
      <c r="AI323" s="21"/>
      <c r="AJ323" s="21"/>
      <c r="AK323" s="21"/>
      <c r="AL323" s="199"/>
      <c r="AM323" s="20"/>
      <c r="AN323" s="20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9"/>
      <c r="BE323" s="2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63.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199"/>
      <c r="O324" s="23"/>
      <c r="P324" s="20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199"/>
      <c r="AE324" s="23"/>
      <c r="AF324" s="23"/>
      <c r="AG324" s="23"/>
      <c r="AH324" s="23"/>
      <c r="AI324" s="21"/>
      <c r="AJ324" s="21"/>
      <c r="AK324" s="21"/>
      <c r="AL324" s="199"/>
      <c r="AM324" s="20"/>
      <c r="AN324" s="20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199"/>
      <c r="BE324" s="20"/>
      <c r="BF324" s="20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409.6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3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3"/>
      <c r="AJ325" s="23"/>
      <c r="AK325" s="21"/>
      <c r="AL325" s="199"/>
      <c r="AM325" s="23"/>
      <c r="AN325" s="23"/>
      <c r="AO325" s="21"/>
      <c r="AP325" s="21"/>
      <c r="AQ325" s="21"/>
      <c r="AR325" s="21"/>
      <c r="AS325" s="21"/>
      <c r="AT325" s="199"/>
      <c r="AU325" s="23"/>
      <c r="AV325" s="21"/>
      <c r="AW325" s="21"/>
      <c r="AX325" s="21"/>
      <c r="AY325" s="21"/>
      <c r="AZ325" s="21"/>
      <c r="BA325" s="21"/>
      <c r="BB325" s="21"/>
      <c r="BC325" s="21"/>
      <c r="BD325" s="199"/>
      <c r="BE325" s="20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3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199"/>
      <c r="BE326" s="20"/>
      <c r="BF326" s="20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3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9"/>
      <c r="BE327" s="20"/>
      <c r="BF327" s="20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3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3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199"/>
      <c r="BE328" s="20"/>
      <c r="BF328" s="20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32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9"/>
      <c r="BE329" s="20"/>
      <c r="BF329" s="20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54.2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3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9"/>
      <c r="BE330" s="23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19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0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9"/>
      <c r="BE331" s="20"/>
      <c r="BF331" s="20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31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9"/>
      <c r="BE332" s="2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49.2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199"/>
      <c r="BE333" s="2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5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3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199"/>
      <c r="BE334" s="2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71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0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199"/>
      <c r="BE335" s="20"/>
      <c r="BF335" s="20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409.6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199"/>
      <c r="BE336" s="2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69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1"/>
      <c r="BC337" s="21"/>
      <c r="BD337" s="199"/>
      <c r="BE337" s="182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234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1"/>
      <c r="BC338" s="21"/>
      <c r="BD338" s="199"/>
      <c r="BE338" s="23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82.2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1"/>
      <c r="BC339" s="21"/>
      <c r="BD339" s="199"/>
      <c r="BE339" s="199"/>
      <c r="BF339" s="20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57.2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0"/>
      <c r="BD340" s="199"/>
      <c r="BE340" s="2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44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20"/>
      <c r="BD341" s="199"/>
      <c r="BE341" s="199"/>
      <c r="BF341" s="20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52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1"/>
      <c r="BC342" s="21"/>
      <c r="BD342" s="199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6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1"/>
      <c r="BC343" s="21"/>
      <c r="BD343" s="199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54.2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1"/>
      <c r="BC344" s="21"/>
      <c r="BD344" s="199"/>
      <c r="BE344" s="23"/>
      <c r="BF344" s="20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66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1"/>
      <c r="BC345" s="21"/>
      <c r="BD345" s="199"/>
      <c r="BE345" s="182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81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0"/>
      <c r="Q346" s="23"/>
      <c r="R346" s="23"/>
      <c r="S346" s="20"/>
      <c r="T346" s="20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181"/>
      <c r="AU346" s="21"/>
      <c r="AV346" s="181"/>
      <c r="AW346" s="21"/>
      <c r="AX346" s="21"/>
      <c r="AY346" s="21"/>
      <c r="AZ346" s="21"/>
      <c r="BA346" s="21"/>
      <c r="BB346" s="21"/>
      <c r="BC346" s="21"/>
      <c r="BD346" s="199"/>
      <c r="BE346" s="182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71" customFormat="1" ht="197.25" customHeight="1" x14ac:dyDescent="0.25">
      <c r="A347" s="17"/>
      <c r="B347" s="18"/>
      <c r="C347" s="18"/>
      <c r="D347" s="19"/>
      <c r="E347" s="19"/>
      <c r="F347" s="66"/>
      <c r="G347" s="18"/>
      <c r="H347" s="18"/>
      <c r="I347" s="18"/>
      <c r="J347" s="18"/>
      <c r="K347" s="18"/>
      <c r="L347" s="66"/>
      <c r="M347" s="66"/>
      <c r="N347" s="66"/>
      <c r="O347" s="19"/>
      <c r="P347" s="19"/>
      <c r="Q347" s="19"/>
      <c r="R347" s="19"/>
      <c r="S347" s="19"/>
      <c r="T347" s="19"/>
      <c r="U347" s="19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F347" s="27"/>
      <c r="AG347" s="27"/>
      <c r="AH347" s="27"/>
      <c r="AI347" s="27"/>
      <c r="AJ347" s="27"/>
      <c r="AK347" s="27"/>
      <c r="AL347" s="27"/>
      <c r="AM347" s="27"/>
      <c r="AN347" s="27"/>
      <c r="AO347" s="27"/>
      <c r="AP347" s="27"/>
      <c r="AQ347" s="27"/>
      <c r="AR347" s="27"/>
      <c r="AS347" s="27"/>
      <c r="AT347" s="27"/>
      <c r="AU347" s="27"/>
      <c r="AV347" s="27"/>
      <c r="AW347" s="27"/>
      <c r="AX347" s="27"/>
      <c r="AY347" s="27"/>
      <c r="AZ347" s="27"/>
      <c r="BA347" s="27"/>
      <c r="BB347" s="27"/>
      <c r="BC347" s="27"/>
      <c r="BD347" s="183"/>
      <c r="BE347" s="183"/>
      <c r="BF347" s="66"/>
      <c r="BG347" s="66"/>
      <c r="BH347" s="66"/>
      <c r="BI347" s="28"/>
      <c r="BJ347" s="66"/>
      <c r="BK347" s="66"/>
      <c r="BL347" s="28"/>
      <c r="BM347" s="27"/>
      <c r="BN347" s="27"/>
      <c r="BO347" s="17"/>
      <c r="BP347" s="27"/>
      <c r="BQ347" s="27"/>
      <c r="BR347" s="28"/>
      <c r="BS347" s="28"/>
      <c r="BT347" s="17"/>
      <c r="BU347" s="70"/>
    </row>
    <row r="348" spans="1:73" s="22" customFormat="1" ht="136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0"/>
      <c r="P348" s="20"/>
      <c r="Q348" s="23"/>
      <c r="R348" s="23"/>
      <c r="S348" s="23"/>
      <c r="T348" s="23"/>
      <c r="U348" s="20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199"/>
      <c r="BE348" s="199"/>
      <c r="BF348" s="20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43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3"/>
      <c r="R349" s="23"/>
      <c r="S349" s="23"/>
      <c r="T349" s="23"/>
      <c r="U349" s="20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199"/>
      <c r="BE349" s="20"/>
      <c r="BF349" s="20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43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0"/>
      <c r="P350" s="20"/>
      <c r="Q350" s="23"/>
      <c r="R350" s="23"/>
      <c r="S350" s="23"/>
      <c r="T350" s="23"/>
      <c r="U350" s="20"/>
      <c r="V350" s="21"/>
      <c r="W350" s="21"/>
      <c r="X350" s="21"/>
      <c r="Y350" s="21"/>
      <c r="Z350" s="21"/>
      <c r="AA350" s="21"/>
      <c r="AB350" s="21"/>
      <c r="AC350" s="21"/>
      <c r="AD350" s="18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181"/>
      <c r="AU350" s="21"/>
      <c r="AV350" s="181"/>
      <c r="AW350" s="21"/>
      <c r="AX350" s="21"/>
      <c r="AY350" s="21"/>
      <c r="AZ350" s="21"/>
      <c r="BA350" s="21"/>
      <c r="BB350" s="21"/>
      <c r="BC350" s="21"/>
      <c r="BD350" s="199"/>
      <c r="BE350" s="199"/>
      <c r="BF350" s="20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79.2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199"/>
      <c r="O351" s="28"/>
      <c r="P351" s="18"/>
      <c r="Q351" s="28"/>
      <c r="R351" s="28"/>
      <c r="S351" s="28"/>
      <c r="T351" s="28"/>
      <c r="U351" s="28"/>
      <c r="V351" s="21"/>
      <c r="W351" s="21"/>
      <c r="X351" s="21"/>
      <c r="Y351" s="21"/>
      <c r="Z351" s="21"/>
      <c r="AA351" s="21"/>
      <c r="AB351" s="21"/>
      <c r="AC351" s="21"/>
      <c r="AD351" s="181"/>
      <c r="AE351" s="21"/>
      <c r="AF351" s="21"/>
      <c r="AG351" s="21"/>
      <c r="AH351" s="20"/>
      <c r="AI351" s="29"/>
      <c r="AJ351" s="29"/>
      <c r="AK351" s="21"/>
      <c r="AL351" s="199"/>
      <c r="AM351" s="29"/>
      <c r="AN351" s="29"/>
      <c r="AO351" s="21"/>
      <c r="AP351" s="21"/>
      <c r="AQ351" s="21"/>
      <c r="AR351" s="21"/>
      <c r="AS351" s="21"/>
      <c r="AT351" s="199"/>
      <c r="AU351" s="29"/>
      <c r="AV351" s="199"/>
      <c r="AW351" s="29"/>
      <c r="AX351" s="21"/>
      <c r="AY351" s="21"/>
      <c r="AZ351" s="21"/>
      <c r="BA351" s="21"/>
      <c r="BB351" s="20"/>
      <c r="BC351" s="23"/>
      <c r="BD351" s="199"/>
      <c r="BE351" s="29"/>
      <c r="BF351" s="29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64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9"/>
      <c r="P352" s="29"/>
      <c r="Q352" s="29"/>
      <c r="R352" s="29"/>
      <c r="S352" s="29"/>
      <c r="T352" s="29"/>
      <c r="U352" s="29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199"/>
      <c r="BE352" s="199"/>
      <c r="BF352" s="20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49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199"/>
      <c r="BE353" s="182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46.7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9"/>
      <c r="P354" s="29"/>
      <c r="Q354" s="29"/>
      <c r="R354" s="29"/>
      <c r="S354" s="29"/>
      <c r="T354" s="29"/>
      <c r="U354" s="29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0"/>
      <c r="BC354" s="29"/>
      <c r="BD354" s="29"/>
      <c r="BE354" s="29"/>
      <c r="BF354" s="29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92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0"/>
      <c r="AE355" s="23"/>
      <c r="AF355" s="23"/>
      <c r="AG355" s="23"/>
      <c r="AH355" s="23"/>
      <c r="AI355" s="29"/>
      <c r="AJ355" s="29"/>
      <c r="AK355" s="21"/>
      <c r="AL355" s="199"/>
      <c r="AM355" s="23"/>
      <c r="AN355" s="23"/>
      <c r="AO355" s="21"/>
      <c r="AP355" s="21"/>
      <c r="AQ355" s="21"/>
      <c r="AR355" s="21"/>
      <c r="AS355" s="21"/>
      <c r="AT355" s="199"/>
      <c r="AU355" s="23"/>
      <c r="AV355" s="199"/>
      <c r="AW355" s="23"/>
      <c r="AX355" s="21"/>
      <c r="AY355" s="21"/>
      <c r="AZ355" s="21"/>
      <c r="BA355" s="21"/>
      <c r="BB355" s="20"/>
      <c r="BC355" s="23"/>
      <c r="BD355" s="199"/>
      <c r="BE355" s="23"/>
      <c r="BF355" s="23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23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181"/>
      <c r="AE356" s="21"/>
      <c r="AF356" s="21"/>
      <c r="AG356" s="21"/>
      <c r="AH356" s="20"/>
      <c r="AI356" s="29"/>
      <c r="AJ356" s="29"/>
      <c r="AK356" s="21"/>
      <c r="AL356" s="199"/>
      <c r="AM356" s="29"/>
      <c r="AN356" s="29"/>
      <c r="AO356" s="21"/>
      <c r="AP356" s="21"/>
      <c r="AQ356" s="21"/>
      <c r="AR356" s="21"/>
      <c r="AS356" s="21"/>
      <c r="AT356" s="199"/>
      <c r="AU356" s="29"/>
      <c r="AV356" s="199"/>
      <c r="AW356" s="29"/>
      <c r="AX356" s="21"/>
      <c r="AY356" s="21"/>
      <c r="AZ356" s="21"/>
      <c r="BA356" s="21"/>
      <c r="BB356" s="20"/>
      <c r="BC356" s="23"/>
      <c r="BD356" s="199"/>
      <c r="BE356" s="23"/>
      <c r="BF356" s="23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23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199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181"/>
      <c r="AE357" s="21"/>
      <c r="AF357" s="21"/>
      <c r="AG357" s="21"/>
      <c r="AH357" s="20"/>
      <c r="AI357" s="29"/>
      <c r="AJ357" s="29"/>
      <c r="AK357" s="21"/>
      <c r="AL357" s="199"/>
      <c r="AM357" s="29"/>
      <c r="AN357" s="29"/>
      <c r="AO357" s="21"/>
      <c r="AP357" s="21"/>
      <c r="AQ357" s="21"/>
      <c r="AR357" s="21"/>
      <c r="AS357" s="21"/>
      <c r="AT357" s="199"/>
      <c r="AU357" s="29"/>
      <c r="AV357" s="199"/>
      <c r="AW357" s="29"/>
      <c r="AX357" s="21"/>
      <c r="AY357" s="21"/>
      <c r="AZ357" s="21"/>
      <c r="BA357" s="21"/>
      <c r="BB357" s="20"/>
      <c r="BC357" s="23"/>
      <c r="BD357" s="199"/>
      <c r="BE357" s="29"/>
      <c r="BF357" s="29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408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181"/>
      <c r="AE358" s="21"/>
      <c r="AF358" s="21"/>
      <c r="AG358" s="21"/>
      <c r="AH358" s="20"/>
      <c r="AI358" s="29"/>
      <c r="AJ358" s="29"/>
      <c r="AK358" s="21"/>
      <c r="AL358" s="199"/>
      <c r="AM358" s="29"/>
      <c r="AN358" s="29"/>
      <c r="AO358" s="21"/>
      <c r="AP358" s="21"/>
      <c r="AQ358" s="21"/>
      <c r="AR358" s="21"/>
      <c r="AS358" s="21"/>
      <c r="AT358" s="199"/>
      <c r="AU358" s="29"/>
      <c r="AV358" s="199"/>
      <c r="AW358" s="29"/>
      <c r="AX358" s="21"/>
      <c r="AY358" s="21"/>
      <c r="AZ358" s="21"/>
      <c r="BA358" s="21"/>
      <c r="BB358" s="20"/>
      <c r="BC358" s="23"/>
      <c r="BD358" s="199"/>
      <c r="BE358" s="23"/>
      <c r="BF358" s="23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86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181"/>
      <c r="AE359" s="21"/>
      <c r="AF359" s="21"/>
      <c r="AG359" s="21"/>
      <c r="AH359" s="20"/>
      <c r="AI359" s="29"/>
      <c r="AJ359" s="29"/>
      <c r="AK359" s="21"/>
      <c r="AL359" s="199"/>
      <c r="AM359" s="29"/>
      <c r="AN359" s="29"/>
      <c r="AO359" s="21"/>
      <c r="AP359" s="21"/>
      <c r="AQ359" s="21"/>
      <c r="AR359" s="21"/>
      <c r="AS359" s="21"/>
      <c r="AT359" s="199"/>
      <c r="AU359" s="29"/>
      <c r="AV359" s="199"/>
      <c r="AW359" s="29"/>
      <c r="AX359" s="21"/>
      <c r="AY359" s="21"/>
      <c r="AZ359" s="21"/>
      <c r="BA359" s="21"/>
      <c r="BB359" s="20"/>
      <c r="BC359" s="23"/>
      <c r="BD359" s="199"/>
      <c r="BE359" s="29"/>
      <c r="BF359" s="29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409.6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199"/>
      <c r="O360" s="28"/>
      <c r="P360" s="18"/>
      <c r="Q360" s="28"/>
      <c r="R360" s="28"/>
      <c r="S360" s="28"/>
      <c r="T360" s="28"/>
      <c r="U360" s="28"/>
      <c r="V360" s="21"/>
      <c r="W360" s="21"/>
      <c r="X360" s="21"/>
      <c r="Y360" s="21"/>
      <c r="Z360" s="21"/>
      <c r="AA360" s="21"/>
      <c r="AB360" s="21"/>
      <c r="AC360" s="21"/>
      <c r="AD360" s="181"/>
      <c r="AE360" s="21"/>
      <c r="AF360" s="21"/>
      <c r="AG360" s="21"/>
      <c r="AH360" s="20"/>
      <c r="AI360" s="29"/>
      <c r="AJ360" s="29"/>
      <c r="AK360" s="21"/>
      <c r="AL360" s="199"/>
      <c r="AM360" s="29"/>
      <c r="AN360" s="29"/>
      <c r="AO360" s="21"/>
      <c r="AP360" s="21"/>
      <c r="AQ360" s="21"/>
      <c r="AR360" s="21"/>
      <c r="AS360" s="21"/>
      <c r="AT360" s="199"/>
      <c r="AU360" s="29"/>
      <c r="AV360" s="199"/>
      <c r="AW360" s="29"/>
      <c r="AX360" s="21"/>
      <c r="AY360" s="21"/>
      <c r="AZ360" s="21"/>
      <c r="BA360" s="21"/>
      <c r="BB360" s="20"/>
      <c r="BC360" s="23"/>
      <c r="BD360" s="199"/>
      <c r="BE360" s="29"/>
      <c r="BF360" s="29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16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9"/>
      <c r="O361" s="28"/>
      <c r="P361" s="18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181"/>
      <c r="AE361" s="21"/>
      <c r="AF361" s="21"/>
      <c r="AG361" s="21"/>
      <c r="AH361" s="20"/>
      <c r="AI361" s="29"/>
      <c r="AJ361" s="29"/>
      <c r="AK361" s="21"/>
      <c r="AL361" s="199"/>
      <c r="AM361" s="29"/>
      <c r="AN361" s="29"/>
      <c r="AO361" s="21"/>
      <c r="AP361" s="21"/>
      <c r="AQ361" s="21"/>
      <c r="AR361" s="21"/>
      <c r="AS361" s="21"/>
      <c r="AT361" s="199"/>
      <c r="AU361" s="29"/>
      <c r="AV361" s="199"/>
      <c r="AW361" s="29"/>
      <c r="AX361" s="21"/>
      <c r="AY361" s="21"/>
      <c r="AZ361" s="21"/>
      <c r="BA361" s="21"/>
      <c r="BB361" s="20"/>
      <c r="BC361" s="23"/>
      <c r="BD361" s="199"/>
      <c r="BE361" s="29"/>
      <c r="BF361" s="29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54.2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0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199"/>
      <c r="AE362" s="29"/>
      <c r="AF362" s="29"/>
      <c r="AG362" s="29"/>
      <c r="AH362" s="29"/>
      <c r="AI362" s="21"/>
      <c r="AJ362" s="21"/>
      <c r="AK362" s="21"/>
      <c r="AL362" s="199"/>
      <c r="AM362" s="29"/>
      <c r="AN362" s="29"/>
      <c r="AO362" s="21"/>
      <c r="AP362" s="21"/>
      <c r="AQ362" s="21"/>
      <c r="AR362" s="21"/>
      <c r="AS362" s="21"/>
      <c r="AT362" s="199"/>
      <c r="AU362" s="29"/>
      <c r="AV362" s="199"/>
      <c r="AW362" s="29"/>
      <c r="AX362" s="21"/>
      <c r="AY362" s="21"/>
      <c r="AZ362" s="21"/>
      <c r="BA362" s="21"/>
      <c r="BB362" s="20"/>
      <c r="BC362" s="23"/>
      <c r="BD362" s="199"/>
      <c r="BE362" s="23"/>
      <c r="BF362" s="23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47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199"/>
      <c r="O363" s="23"/>
      <c r="P363" s="23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199"/>
      <c r="AE363" s="29"/>
      <c r="AF363" s="29"/>
      <c r="AG363" s="29"/>
      <c r="AH363" s="29"/>
      <c r="AI363" s="21"/>
      <c r="AJ363" s="21"/>
      <c r="AK363" s="21"/>
      <c r="AL363" s="199"/>
      <c r="AM363" s="29"/>
      <c r="AN363" s="29"/>
      <c r="AO363" s="21"/>
      <c r="AP363" s="21"/>
      <c r="AQ363" s="21"/>
      <c r="AR363" s="21"/>
      <c r="AS363" s="21"/>
      <c r="AT363" s="199"/>
      <c r="AU363" s="29"/>
      <c r="AV363" s="199"/>
      <c r="AW363" s="29"/>
      <c r="AX363" s="21"/>
      <c r="AY363" s="21"/>
      <c r="AZ363" s="21"/>
      <c r="BA363" s="21"/>
      <c r="BB363" s="20"/>
      <c r="BC363" s="23"/>
      <c r="BD363" s="199"/>
      <c r="BE363" s="29"/>
      <c r="BF363" s="29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44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3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199"/>
      <c r="AE364" s="63"/>
      <c r="AF364" s="63"/>
      <c r="AG364" s="63"/>
      <c r="AH364" s="63"/>
      <c r="AI364" s="21"/>
      <c r="AJ364" s="21"/>
      <c r="AK364" s="21"/>
      <c r="AL364" s="199"/>
      <c r="AM364" s="63"/>
      <c r="AN364" s="63"/>
      <c r="AO364" s="21"/>
      <c r="AP364" s="21"/>
      <c r="AQ364" s="21"/>
      <c r="AR364" s="21"/>
      <c r="AS364" s="21"/>
      <c r="AT364" s="199"/>
      <c r="AU364" s="29"/>
      <c r="AV364" s="199"/>
      <c r="AW364" s="23"/>
      <c r="AX364" s="21"/>
      <c r="AY364" s="21"/>
      <c r="AZ364" s="21"/>
      <c r="BA364" s="21"/>
      <c r="BB364" s="20"/>
      <c r="BC364" s="23"/>
      <c r="BD364" s="199"/>
      <c r="BE364" s="23"/>
      <c r="BF364" s="23"/>
      <c r="BG364" s="21"/>
      <c r="BH364" s="20"/>
      <c r="BI364" s="23"/>
      <c r="BJ364" s="20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44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0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199"/>
      <c r="AE365" s="63"/>
      <c r="AF365" s="63"/>
      <c r="AG365" s="63"/>
      <c r="AH365" s="63"/>
      <c r="AI365" s="21"/>
      <c r="AJ365" s="21"/>
      <c r="AK365" s="21"/>
      <c r="AL365" s="199"/>
      <c r="AM365" s="63"/>
      <c r="AN365" s="63"/>
      <c r="AO365" s="21"/>
      <c r="AP365" s="21"/>
      <c r="AQ365" s="21"/>
      <c r="AR365" s="21"/>
      <c r="AS365" s="21"/>
      <c r="AT365" s="199"/>
      <c r="AU365" s="29"/>
      <c r="AV365" s="199"/>
      <c r="AW365" s="23"/>
      <c r="AX365" s="21"/>
      <c r="AY365" s="21"/>
      <c r="AZ365" s="21"/>
      <c r="BA365" s="21"/>
      <c r="BB365" s="20"/>
      <c r="BC365" s="23"/>
      <c r="BD365" s="199"/>
      <c r="BE365" s="23"/>
      <c r="BF365" s="23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44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1"/>
      <c r="W366" s="21"/>
      <c r="X366" s="21"/>
      <c r="Y366" s="21"/>
      <c r="Z366" s="21"/>
      <c r="AA366" s="21"/>
      <c r="AB366" s="21"/>
      <c r="AC366" s="21"/>
      <c r="AD366" s="199"/>
      <c r="AE366" s="63"/>
      <c r="AF366" s="63"/>
      <c r="AG366" s="63"/>
      <c r="AH366" s="63"/>
      <c r="AI366" s="21"/>
      <c r="AJ366" s="21"/>
      <c r="AK366" s="21"/>
      <c r="AL366" s="199"/>
      <c r="AM366" s="63"/>
      <c r="AN366" s="63"/>
      <c r="AO366" s="21"/>
      <c r="AP366" s="21"/>
      <c r="AQ366" s="21"/>
      <c r="AR366" s="21"/>
      <c r="AS366" s="21"/>
      <c r="AT366" s="199"/>
      <c r="AU366" s="29"/>
      <c r="AV366" s="199"/>
      <c r="AW366" s="23"/>
      <c r="AX366" s="21"/>
      <c r="AY366" s="21"/>
      <c r="AZ366" s="21"/>
      <c r="BA366" s="21"/>
      <c r="BB366" s="20"/>
      <c r="BC366" s="23"/>
      <c r="BD366" s="199"/>
      <c r="BE366" s="23"/>
      <c r="BF366" s="23"/>
      <c r="BG366" s="21"/>
      <c r="BH366" s="20"/>
      <c r="BI366" s="23"/>
      <c r="BJ366" s="23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44.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199"/>
      <c r="AE367" s="63"/>
      <c r="AF367" s="63"/>
      <c r="AG367" s="63"/>
      <c r="AH367" s="63"/>
      <c r="AI367" s="21"/>
      <c r="AJ367" s="21"/>
      <c r="AK367" s="21"/>
      <c r="AL367" s="199"/>
      <c r="AM367" s="63"/>
      <c r="AN367" s="63"/>
      <c r="AO367" s="21"/>
      <c r="AP367" s="21"/>
      <c r="AQ367" s="21"/>
      <c r="AR367" s="21"/>
      <c r="AS367" s="21"/>
      <c r="AT367" s="199"/>
      <c r="AU367" s="29"/>
      <c r="AV367" s="199"/>
      <c r="AW367" s="23"/>
      <c r="AX367" s="21"/>
      <c r="AY367" s="21"/>
      <c r="AZ367" s="21"/>
      <c r="BA367" s="21"/>
      <c r="BB367" s="20"/>
      <c r="BC367" s="23"/>
      <c r="BD367" s="199"/>
      <c r="BE367" s="23"/>
      <c r="BF367" s="23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408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0"/>
      <c r="R368" s="20"/>
      <c r="S368" s="20"/>
      <c r="T368" s="20"/>
      <c r="U368" s="23"/>
      <c r="V368" s="21"/>
      <c r="W368" s="21"/>
      <c r="X368" s="21"/>
      <c r="Y368" s="21"/>
      <c r="Z368" s="21"/>
      <c r="AA368" s="21"/>
      <c r="AB368" s="21"/>
      <c r="AC368" s="21"/>
      <c r="AD368" s="199"/>
      <c r="AE368" s="63"/>
      <c r="AF368" s="63"/>
      <c r="AG368" s="63"/>
      <c r="AH368" s="63"/>
      <c r="AI368" s="21"/>
      <c r="AJ368" s="21"/>
      <c r="AK368" s="21"/>
      <c r="AL368" s="199"/>
      <c r="AM368" s="63"/>
      <c r="AN368" s="63"/>
      <c r="AO368" s="21"/>
      <c r="AP368" s="21"/>
      <c r="AQ368" s="21"/>
      <c r="AR368" s="21"/>
      <c r="AS368" s="21"/>
      <c r="AT368" s="199"/>
      <c r="AU368" s="29"/>
      <c r="AV368" s="199"/>
      <c r="AW368" s="23"/>
      <c r="AX368" s="21"/>
      <c r="AY368" s="21"/>
      <c r="AZ368" s="21"/>
      <c r="BA368" s="21"/>
      <c r="BB368" s="20"/>
      <c r="BC368" s="23"/>
      <c r="BD368" s="199"/>
      <c r="BE368" s="23"/>
      <c r="BF368" s="20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46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199"/>
      <c r="AE369" s="63"/>
      <c r="AF369" s="63"/>
      <c r="AG369" s="63"/>
      <c r="AH369" s="63"/>
      <c r="AI369" s="21"/>
      <c r="AJ369" s="21"/>
      <c r="AK369" s="21"/>
      <c r="AL369" s="199"/>
      <c r="AM369" s="63"/>
      <c r="AN369" s="63"/>
      <c r="AO369" s="21"/>
      <c r="AP369" s="21"/>
      <c r="AQ369" s="21"/>
      <c r="AR369" s="21"/>
      <c r="AS369" s="21"/>
      <c r="AT369" s="199"/>
      <c r="AU369" s="29"/>
      <c r="AV369" s="199"/>
      <c r="AW369" s="23"/>
      <c r="AX369" s="21"/>
      <c r="AY369" s="21"/>
      <c r="AZ369" s="21"/>
      <c r="BA369" s="21"/>
      <c r="BB369" s="20"/>
      <c r="BC369" s="23"/>
      <c r="BD369" s="199"/>
      <c r="BE369" s="23"/>
      <c r="BF369" s="20"/>
      <c r="BG369" s="21"/>
      <c r="BH369" s="20"/>
      <c r="BI369" s="23"/>
      <c r="BJ369" s="23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58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199"/>
      <c r="AE370" s="63"/>
      <c r="AF370" s="63"/>
      <c r="AG370" s="63"/>
      <c r="AH370" s="20"/>
      <c r="AI370" s="21"/>
      <c r="AJ370" s="21"/>
      <c r="AK370" s="21"/>
      <c r="AL370" s="199"/>
      <c r="AM370" s="63"/>
      <c r="AN370" s="20"/>
      <c r="AO370" s="21"/>
      <c r="AP370" s="21"/>
      <c r="AQ370" s="21"/>
      <c r="AR370" s="21"/>
      <c r="AS370" s="21"/>
      <c r="AT370" s="199"/>
      <c r="AU370" s="23"/>
      <c r="AV370" s="199"/>
      <c r="AW370" s="23"/>
      <c r="AX370" s="21"/>
      <c r="AY370" s="21"/>
      <c r="AZ370" s="21"/>
      <c r="BA370" s="21"/>
      <c r="BB370" s="20"/>
      <c r="BC370" s="23"/>
      <c r="BD370" s="199"/>
      <c r="BE370" s="23"/>
      <c r="BF370" s="20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01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199"/>
      <c r="O371" s="29"/>
      <c r="P371" s="29"/>
      <c r="Q371" s="29"/>
      <c r="R371" s="29"/>
      <c r="S371" s="29"/>
      <c r="T371" s="29"/>
      <c r="U371" s="29"/>
      <c r="V371" s="21"/>
      <c r="W371" s="21"/>
      <c r="X371" s="21"/>
      <c r="Y371" s="21"/>
      <c r="Z371" s="21"/>
      <c r="AA371" s="21"/>
      <c r="AB371" s="21"/>
      <c r="AC371" s="21"/>
      <c r="AD371" s="199"/>
      <c r="AE371" s="63"/>
      <c r="AF371" s="63"/>
      <c r="AG371" s="63"/>
      <c r="AH371" s="20"/>
      <c r="AI371" s="21"/>
      <c r="AJ371" s="21"/>
      <c r="AK371" s="21"/>
      <c r="AL371" s="199"/>
      <c r="AM371" s="63"/>
      <c r="AN371" s="20"/>
      <c r="AO371" s="21"/>
      <c r="AP371" s="21"/>
      <c r="AQ371" s="21"/>
      <c r="AR371" s="21"/>
      <c r="AS371" s="21"/>
      <c r="AT371" s="199"/>
      <c r="AU371" s="23"/>
      <c r="AV371" s="199"/>
      <c r="AW371" s="23"/>
      <c r="AX371" s="21"/>
      <c r="AY371" s="21"/>
      <c r="AZ371" s="21"/>
      <c r="BA371" s="21"/>
      <c r="BB371" s="20"/>
      <c r="BC371" s="23"/>
      <c r="BD371" s="199"/>
      <c r="BE371" s="23"/>
      <c r="BF371" s="20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91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199"/>
      <c r="AE372" s="63"/>
      <c r="AF372" s="63"/>
      <c r="AG372" s="63"/>
      <c r="AH372" s="20"/>
      <c r="AI372" s="21"/>
      <c r="AJ372" s="21"/>
      <c r="AK372" s="21"/>
      <c r="AL372" s="199"/>
      <c r="AM372" s="63"/>
      <c r="AN372" s="20"/>
      <c r="AO372" s="21"/>
      <c r="AP372" s="21"/>
      <c r="AQ372" s="21"/>
      <c r="AR372" s="21"/>
      <c r="AS372" s="21"/>
      <c r="AT372" s="199"/>
      <c r="AU372" s="23"/>
      <c r="AV372" s="199"/>
      <c r="AW372" s="23"/>
      <c r="AX372" s="21"/>
      <c r="AY372" s="21"/>
      <c r="AZ372" s="21"/>
      <c r="BA372" s="21"/>
      <c r="BB372" s="20"/>
      <c r="BC372" s="23"/>
      <c r="BD372" s="199"/>
      <c r="BE372" s="23"/>
      <c r="BF372" s="23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91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199"/>
      <c r="O373" s="28"/>
      <c r="P373" s="18"/>
      <c r="Q373" s="28"/>
      <c r="R373" s="28"/>
      <c r="S373" s="28"/>
      <c r="T373" s="28"/>
      <c r="U373" s="28"/>
      <c r="V373" s="21"/>
      <c r="W373" s="21"/>
      <c r="X373" s="21"/>
      <c r="Y373" s="21"/>
      <c r="Z373" s="21"/>
      <c r="AA373" s="21"/>
      <c r="AB373" s="21"/>
      <c r="AC373" s="21"/>
      <c r="AD373" s="199"/>
      <c r="AE373" s="63"/>
      <c r="AF373" s="63"/>
      <c r="AG373" s="63"/>
      <c r="AH373" s="20"/>
      <c r="AI373" s="21"/>
      <c r="AJ373" s="21"/>
      <c r="AK373" s="21"/>
      <c r="AL373" s="199"/>
      <c r="AM373" s="63"/>
      <c r="AN373" s="20"/>
      <c r="AO373" s="21"/>
      <c r="AP373" s="21"/>
      <c r="AQ373" s="21"/>
      <c r="AR373" s="21"/>
      <c r="AS373" s="21"/>
      <c r="AT373" s="199"/>
      <c r="AU373" s="23"/>
      <c r="AV373" s="199"/>
      <c r="AW373" s="23"/>
      <c r="AX373" s="21"/>
      <c r="AY373" s="21"/>
      <c r="AZ373" s="21"/>
      <c r="BA373" s="21"/>
      <c r="BB373" s="20"/>
      <c r="BC373" s="23"/>
      <c r="BD373" s="199"/>
      <c r="BE373" s="23"/>
      <c r="BF373" s="20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47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199"/>
      <c r="O374" s="23"/>
      <c r="P374" s="23"/>
      <c r="Q374" s="23"/>
      <c r="R374" s="23"/>
      <c r="S374" s="23"/>
      <c r="T374" s="23"/>
      <c r="U374" s="28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181"/>
      <c r="AW374" s="21"/>
      <c r="AX374" s="21"/>
      <c r="AY374" s="21"/>
      <c r="AZ374" s="21"/>
      <c r="BA374" s="21"/>
      <c r="BB374" s="20"/>
      <c r="BC374" s="23"/>
      <c r="BD374" s="199"/>
      <c r="BE374" s="23"/>
      <c r="BF374" s="20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71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199"/>
      <c r="O375" s="28"/>
      <c r="P375" s="18"/>
      <c r="Q375" s="28"/>
      <c r="R375" s="28"/>
      <c r="S375" s="28"/>
      <c r="T375" s="28"/>
      <c r="U375" s="28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1"/>
      <c r="AM375" s="21"/>
      <c r="AN375" s="21"/>
      <c r="AO375" s="21"/>
      <c r="AP375" s="21"/>
      <c r="AQ375" s="21"/>
      <c r="AR375" s="21"/>
      <c r="AS375" s="21"/>
      <c r="AT375" s="181"/>
      <c r="AU375" s="21"/>
      <c r="AV375" s="181"/>
      <c r="AW375" s="21"/>
      <c r="AX375" s="21"/>
      <c r="AY375" s="21"/>
      <c r="AZ375" s="21"/>
      <c r="BA375" s="21"/>
      <c r="BB375" s="20"/>
      <c r="BC375" s="23"/>
      <c r="BD375" s="199"/>
      <c r="BE375" s="23"/>
      <c r="BF375" s="20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61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199"/>
      <c r="O376" s="28"/>
      <c r="P376" s="18"/>
      <c r="Q376" s="28"/>
      <c r="R376" s="28"/>
      <c r="S376" s="28"/>
      <c r="T376" s="28"/>
      <c r="U376" s="28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1"/>
      <c r="AM376" s="21"/>
      <c r="AN376" s="21"/>
      <c r="AO376" s="21"/>
      <c r="AP376" s="21"/>
      <c r="AQ376" s="21"/>
      <c r="AR376" s="21"/>
      <c r="AS376" s="21"/>
      <c r="AT376" s="181"/>
      <c r="AU376" s="21"/>
      <c r="AV376" s="181"/>
      <c r="AW376" s="21"/>
      <c r="AX376" s="21"/>
      <c r="AY376" s="21"/>
      <c r="AZ376" s="21"/>
      <c r="BA376" s="21"/>
      <c r="BB376" s="20"/>
      <c r="BC376" s="23"/>
      <c r="BD376" s="199"/>
      <c r="BE376" s="23"/>
      <c r="BF376" s="20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04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181"/>
      <c r="AU377" s="21"/>
      <c r="AV377" s="181"/>
      <c r="AW377" s="21"/>
      <c r="AX377" s="21"/>
      <c r="AY377" s="21"/>
      <c r="AZ377" s="21"/>
      <c r="BA377" s="21"/>
      <c r="BB377" s="20"/>
      <c r="BC377" s="23"/>
      <c r="BD377" s="199"/>
      <c r="BE377" s="20"/>
      <c r="BF377" s="20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04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199"/>
      <c r="O378" s="20"/>
      <c r="P378" s="20"/>
      <c r="Q378" s="20"/>
      <c r="R378" s="20"/>
      <c r="S378" s="20"/>
      <c r="T378" s="20"/>
      <c r="U378" s="20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1"/>
      <c r="AM378" s="21"/>
      <c r="AN378" s="21"/>
      <c r="AO378" s="21"/>
      <c r="AP378" s="21"/>
      <c r="AQ378" s="21"/>
      <c r="AR378" s="21"/>
      <c r="AS378" s="21"/>
      <c r="AT378" s="181"/>
      <c r="AU378" s="21"/>
      <c r="AV378" s="181"/>
      <c r="AW378" s="21"/>
      <c r="AX378" s="21"/>
      <c r="AY378" s="21"/>
      <c r="AZ378" s="21"/>
      <c r="BA378" s="21"/>
      <c r="BB378" s="20"/>
      <c r="BC378" s="23"/>
      <c r="BD378" s="199"/>
      <c r="BE378" s="23"/>
      <c r="BF378" s="20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04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199"/>
      <c r="O379" s="28"/>
      <c r="P379" s="18"/>
      <c r="Q379" s="28"/>
      <c r="R379" s="28"/>
      <c r="S379" s="28"/>
      <c r="T379" s="28"/>
      <c r="U379" s="28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181"/>
      <c r="AU379" s="21"/>
      <c r="AV379" s="181"/>
      <c r="AW379" s="21"/>
      <c r="AX379" s="21"/>
      <c r="AY379" s="21"/>
      <c r="AZ379" s="21"/>
      <c r="BA379" s="21"/>
      <c r="BB379" s="20"/>
      <c r="BC379" s="23"/>
      <c r="BD379" s="199"/>
      <c r="BE379" s="23"/>
      <c r="BF379" s="20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83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181"/>
      <c r="AU380" s="21"/>
      <c r="AV380" s="181"/>
      <c r="AW380" s="21"/>
      <c r="AX380" s="21"/>
      <c r="AY380" s="21"/>
      <c r="AZ380" s="21"/>
      <c r="BA380" s="21"/>
      <c r="BB380" s="20"/>
      <c r="BC380" s="23"/>
      <c r="BD380" s="199"/>
      <c r="BE380" s="23"/>
      <c r="BF380" s="20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409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0"/>
      <c r="AI381" s="23"/>
      <c r="AJ381" s="23"/>
      <c r="AK381" s="21"/>
      <c r="AL381" s="199"/>
      <c r="AM381" s="23"/>
      <c r="AN381" s="23"/>
      <c r="AO381" s="21"/>
      <c r="AP381" s="21"/>
      <c r="AQ381" s="21"/>
      <c r="AR381" s="21"/>
      <c r="AS381" s="21"/>
      <c r="AT381" s="199"/>
      <c r="AU381" s="23"/>
      <c r="AV381" s="199"/>
      <c r="AW381" s="23"/>
      <c r="AX381" s="21"/>
      <c r="AY381" s="21"/>
      <c r="AZ381" s="21"/>
      <c r="BA381" s="21"/>
      <c r="BB381" s="20"/>
      <c r="BC381" s="23"/>
      <c r="BD381" s="199"/>
      <c r="BE381" s="23"/>
      <c r="BF381" s="23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14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8"/>
      <c r="P382" s="18"/>
      <c r="Q382" s="28"/>
      <c r="R382" s="28"/>
      <c r="S382" s="28"/>
      <c r="T382" s="28"/>
      <c r="U382" s="28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181"/>
      <c r="AU382" s="21"/>
      <c r="AV382" s="181"/>
      <c r="AW382" s="21"/>
      <c r="AX382" s="21"/>
      <c r="AY382" s="21"/>
      <c r="AZ382" s="21"/>
      <c r="BA382" s="21"/>
      <c r="BB382" s="20"/>
      <c r="BC382" s="23"/>
      <c r="BD382" s="199"/>
      <c r="BE382" s="23"/>
      <c r="BF382" s="20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14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199"/>
      <c r="O383" s="28"/>
      <c r="P383" s="18"/>
      <c r="Q383" s="28"/>
      <c r="R383" s="28"/>
      <c r="S383" s="28"/>
      <c r="T383" s="28"/>
      <c r="U383" s="28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181"/>
      <c r="AU383" s="21"/>
      <c r="AV383" s="181"/>
      <c r="AW383" s="21"/>
      <c r="AX383" s="21"/>
      <c r="AY383" s="21"/>
      <c r="AZ383" s="21"/>
      <c r="BA383" s="21"/>
      <c r="BB383" s="20"/>
      <c r="BC383" s="23"/>
      <c r="BD383" s="199"/>
      <c r="BE383" s="2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14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199"/>
      <c r="O384" s="28"/>
      <c r="P384" s="18"/>
      <c r="Q384" s="28"/>
      <c r="R384" s="28"/>
      <c r="S384" s="28"/>
      <c r="T384" s="28"/>
      <c r="U384" s="28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181"/>
      <c r="AU384" s="21"/>
      <c r="AV384" s="181"/>
      <c r="AW384" s="21"/>
      <c r="AX384" s="21"/>
      <c r="AY384" s="21"/>
      <c r="AZ384" s="21"/>
      <c r="BA384" s="21"/>
      <c r="BB384" s="20"/>
      <c r="BC384" s="23"/>
      <c r="BD384" s="199"/>
      <c r="BE384" s="23"/>
      <c r="BF384" s="20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14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199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181"/>
      <c r="AU385" s="21"/>
      <c r="AV385" s="181"/>
      <c r="AW385" s="21"/>
      <c r="AX385" s="21"/>
      <c r="AY385" s="21"/>
      <c r="AZ385" s="21"/>
      <c r="BA385" s="21"/>
      <c r="BB385" s="20"/>
      <c r="BC385" s="23"/>
      <c r="BD385" s="199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14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199"/>
      <c r="O386" s="28"/>
      <c r="P386" s="18"/>
      <c r="Q386" s="28"/>
      <c r="R386" s="28"/>
      <c r="S386" s="28"/>
      <c r="T386" s="28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181"/>
      <c r="AU386" s="21"/>
      <c r="AV386" s="181"/>
      <c r="AW386" s="21"/>
      <c r="AX386" s="21"/>
      <c r="AY386" s="21"/>
      <c r="AZ386" s="21"/>
      <c r="BA386" s="21"/>
      <c r="BB386" s="20"/>
      <c r="BC386" s="23"/>
      <c r="BD386" s="199"/>
      <c r="BE386" s="23"/>
      <c r="BF386" s="20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04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0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181"/>
      <c r="AU387" s="21"/>
      <c r="AV387" s="181"/>
      <c r="AW387" s="21"/>
      <c r="AX387" s="21"/>
      <c r="AY387" s="21"/>
      <c r="AZ387" s="21"/>
      <c r="BA387" s="21"/>
      <c r="BB387" s="20"/>
      <c r="BC387" s="23"/>
      <c r="BD387" s="199"/>
      <c r="BE387" s="23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04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199"/>
      <c r="O388" s="28"/>
      <c r="P388" s="18"/>
      <c r="Q388" s="28"/>
      <c r="R388" s="28"/>
      <c r="S388" s="28"/>
      <c r="T388" s="28"/>
      <c r="U388" s="28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0"/>
      <c r="BC388" s="23"/>
      <c r="BD388" s="199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16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0"/>
      <c r="AK389" s="63"/>
      <c r="AL389" s="181"/>
      <c r="AM389" s="21"/>
      <c r="AN389" s="21"/>
      <c r="AO389" s="21"/>
      <c r="AP389" s="21"/>
      <c r="AQ389" s="21"/>
      <c r="AR389" s="21"/>
      <c r="AS389" s="21"/>
      <c r="AT389" s="181"/>
      <c r="AU389" s="21"/>
      <c r="AV389" s="181"/>
      <c r="AW389" s="21"/>
      <c r="AX389" s="21"/>
      <c r="AY389" s="21"/>
      <c r="AZ389" s="21"/>
      <c r="BA389" s="21"/>
      <c r="BB389" s="20"/>
      <c r="BC389" s="63"/>
      <c r="BD389" s="199"/>
      <c r="BE389" s="63"/>
      <c r="BF389" s="20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58.2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63"/>
      <c r="P390" s="63"/>
      <c r="Q390" s="63"/>
      <c r="R390" s="63"/>
      <c r="S390" s="63"/>
      <c r="T390" s="63"/>
      <c r="U390" s="6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0"/>
      <c r="BC390" s="23"/>
      <c r="BD390" s="199"/>
      <c r="BE390" s="23"/>
      <c r="BF390" s="20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41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63"/>
      <c r="P391" s="63"/>
      <c r="Q391" s="63"/>
      <c r="R391" s="63"/>
      <c r="S391" s="63"/>
      <c r="T391" s="63"/>
      <c r="U391" s="6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0"/>
      <c r="BC391" s="23"/>
      <c r="BD391" s="199"/>
      <c r="BE391" s="23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56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0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0"/>
      <c r="AI392" s="23"/>
      <c r="AJ392" s="23"/>
      <c r="AK392" s="21"/>
      <c r="AL392" s="199"/>
      <c r="AM392" s="23"/>
      <c r="AN392" s="23"/>
      <c r="AO392" s="21"/>
      <c r="AP392" s="21"/>
      <c r="AQ392" s="21"/>
      <c r="AR392" s="21"/>
      <c r="AS392" s="21"/>
      <c r="AT392" s="199"/>
      <c r="AU392" s="29"/>
      <c r="AV392" s="199"/>
      <c r="AW392" s="23"/>
      <c r="AX392" s="21"/>
      <c r="AY392" s="21"/>
      <c r="AZ392" s="21"/>
      <c r="BA392" s="21"/>
      <c r="BB392" s="20"/>
      <c r="BC392" s="23"/>
      <c r="BD392" s="199"/>
      <c r="BE392" s="23"/>
      <c r="BF392" s="23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53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3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0"/>
      <c r="AI393" s="23"/>
      <c r="AJ393" s="23"/>
      <c r="AK393" s="21"/>
      <c r="AL393" s="199"/>
      <c r="AM393" s="23"/>
      <c r="AN393" s="23"/>
      <c r="AO393" s="21"/>
      <c r="AP393" s="21"/>
      <c r="AQ393" s="21"/>
      <c r="AR393" s="21"/>
      <c r="AS393" s="21"/>
      <c r="AT393" s="199"/>
      <c r="AU393" s="29"/>
      <c r="AV393" s="199"/>
      <c r="AW393" s="23"/>
      <c r="AX393" s="21"/>
      <c r="AY393" s="21"/>
      <c r="AZ393" s="21"/>
      <c r="BA393" s="21"/>
      <c r="BB393" s="20"/>
      <c r="BC393" s="23"/>
      <c r="BD393" s="199"/>
      <c r="BE393" s="23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64.2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199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0"/>
      <c r="AI394" s="23"/>
      <c r="AJ394" s="23"/>
      <c r="AK394" s="21"/>
      <c r="AL394" s="199"/>
      <c r="AM394" s="23"/>
      <c r="AN394" s="23"/>
      <c r="AO394" s="21"/>
      <c r="AP394" s="21"/>
      <c r="AQ394" s="21"/>
      <c r="AR394" s="21"/>
      <c r="AS394" s="21"/>
      <c r="AT394" s="199"/>
      <c r="AU394" s="29"/>
      <c r="AV394" s="199"/>
      <c r="AW394" s="23"/>
      <c r="AX394" s="21"/>
      <c r="AY394" s="21"/>
      <c r="AZ394" s="21"/>
      <c r="BA394" s="21"/>
      <c r="BB394" s="20"/>
      <c r="BC394" s="23"/>
      <c r="BD394" s="199"/>
      <c r="BE394" s="23"/>
      <c r="BF394" s="20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389.2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0"/>
      <c r="AI395" s="29"/>
      <c r="AJ395" s="29"/>
      <c r="AK395" s="21"/>
      <c r="AL395" s="199"/>
      <c r="AM395" s="29"/>
      <c r="AN395" s="29"/>
      <c r="AO395" s="21"/>
      <c r="AP395" s="21"/>
      <c r="AQ395" s="21"/>
      <c r="AR395" s="21"/>
      <c r="AS395" s="21"/>
      <c r="AT395" s="199"/>
      <c r="AU395" s="29"/>
      <c r="AV395" s="199"/>
      <c r="AW395" s="29"/>
      <c r="AX395" s="21"/>
      <c r="AY395" s="21"/>
      <c r="AZ395" s="21"/>
      <c r="BA395" s="21"/>
      <c r="BB395" s="20"/>
      <c r="BC395" s="23"/>
      <c r="BD395" s="199"/>
      <c r="BE395" s="29"/>
      <c r="BF395" s="29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21.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0"/>
      <c r="AI396" s="23"/>
      <c r="AJ396" s="23"/>
      <c r="AK396" s="21"/>
      <c r="AL396" s="199"/>
      <c r="AM396" s="23"/>
      <c r="AN396" s="23"/>
      <c r="AO396" s="21"/>
      <c r="AP396" s="21"/>
      <c r="AQ396" s="21"/>
      <c r="AR396" s="21"/>
      <c r="AS396" s="21"/>
      <c r="AT396" s="199"/>
      <c r="AU396" s="23"/>
      <c r="AV396" s="199"/>
      <c r="AW396" s="23"/>
      <c r="AX396" s="21"/>
      <c r="AY396" s="21"/>
      <c r="AZ396" s="21"/>
      <c r="BA396" s="21"/>
      <c r="BB396" s="20"/>
      <c r="BC396" s="23"/>
      <c r="BD396" s="199"/>
      <c r="BE396" s="23"/>
      <c r="BF396" s="23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21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0"/>
      <c r="AI397" s="23"/>
      <c r="AJ397" s="23"/>
      <c r="AK397" s="21"/>
      <c r="AL397" s="199"/>
      <c r="AM397" s="23"/>
      <c r="AN397" s="23"/>
      <c r="AO397" s="21"/>
      <c r="AP397" s="21"/>
      <c r="AQ397" s="21"/>
      <c r="AR397" s="21"/>
      <c r="AS397" s="21"/>
      <c r="AT397" s="199"/>
      <c r="AU397" s="23"/>
      <c r="AV397" s="199"/>
      <c r="AW397" s="23"/>
      <c r="AX397" s="21"/>
      <c r="AY397" s="21"/>
      <c r="AZ397" s="21"/>
      <c r="BA397" s="21"/>
      <c r="BB397" s="20"/>
      <c r="BC397" s="23"/>
      <c r="BD397" s="199"/>
      <c r="BE397" s="23"/>
      <c r="BF397" s="23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21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0"/>
      <c r="AI398" s="23"/>
      <c r="AJ398" s="23"/>
      <c r="AK398" s="21"/>
      <c r="AL398" s="199"/>
      <c r="AM398" s="23"/>
      <c r="AN398" s="23"/>
      <c r="AO398" s="21"/>
      <c r="AP398" s="21"/>
      <c r="AQ398" s="21"/>
      <c r="AR398" s="21"/>
      <c r="AS398" s="21"/>
      <c r="AT398" s="199"/>
      <c r="AU398" s="23"/>
      <c r="AV398" s="199"/>
      <c r="AW398" s="23"/>
      <c r="AX398" s="21"/>
      <c r="AY398" s="21"/>
      <c r="AZ398" s="21"/>
      <c r="BA398" s="21"/>
      <c r="BB398" s="20"/>
      <c r="BC398" s="23"/>
      <c r="BD398" s="199"/>
      <c r="BE398" s="23"/>
      <c r="BF398" s="23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21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9"/>
      <c r="P399" s="29"/>
      <c r="Q399" s="29"/>
      <c r="R399" s="29"/>
      <c r="S399" s="29"/>
      <c r="T399" s="29"/>
      <c r="U399" s="29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0"/>
      <c r="AI399" s="23"/>
      <c r="AJ399" s="23"/>
      <c r="AK399" s="21"/>
      <c r="AL399" s="199"/>
      <c r="AM399" s="23"/>
      <c r="AN399" s="23"/>
      <c r="AO399" s="21"/>
      <c r="AP399" s="21"/>
      <c r="AQ399" s="21"/>
      <c r="AR399" s="21"/>
      <c r="AS399" s="21"/>
      <c r="AT399" s="199"/>
      <c r="AU399" s="23"/>
      <c r="AV399" s="199"/>
      <c r="AW399" s="23"/>
      <c r="AX399" s="21"/>
      <c r="AY399" s="21"/>
      <c r="AZ399" s="21"/>
      <c r="BA399" s="21"/>
      <c r="BB399" s="20"/>
      <c r="BC399" s="23"/>
      <c r="BD399" s="199"/>
      <c r="BE399" s="23"/>
      <c r="BF399" s="23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21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9"/>
      <c r="P400" s="29"/>
      <c r="Q400" s="29"/>
      <c r="R400" s="29"/>
      <c r="S400" s="29"/>
      <c r="T400" s="29"/>
      <c r="U400" s="29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0"/>
      <c r="AI400" s="23"/>
      <c r="AJ400" s="23"/>
      <c r="AK400" s="21"/>
      <c r="AL400" s="199"/>
      <c r="AM400" s="23"/>
      <c r="AN400" s="23"/>
      <c r="AO400" s="21"/>
      <c r="AP400" s="21"/>
      <c r="AQ400" s="21"/>
      <c r="AR400" s="21"/>
      <c r="AS400" s="21"/>
      <c r="AT400" s="199"/>
      <c r="AU400" s="23"/>
      <c r="AV400" s="199"/>
      <c r="AW400" s="23"/>
      <c r="AX400" s="21"/>
      <c r="AY400" s="21"/>
      <c r="AZ400" s="21"/>
      <c r="BA400" s="21"/>
      <c r="BB400" s="20"/>
      <c r="BC400" s="23"/>
      <c r="BD400" s="199"/>
      <c r="BE400" s="23"/>
      <c r="BF400" s="23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409.6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1"/>
      <c r="AM401" s="21"/>
      <c r="AN401" s="21"/>
      <c r="AO401" s="21"/>
      <c r="AP401" s="21"/>
      <c r="AQ401" s="21"/>
      <c r="AR401" s="21"/>
      <c r="AS401" s="21"/>
      <c r="AT401" s="181"/>
      <c r="AU401" s="21"/>
      <c r="AV401" s="181"/>
      <c r="AW401" s="21"/>
      <c r="AX401" s="21"/>
      <c r="AY401" s="21"/>
      <c r="AZ401" s="21"/>
      <c r="BA401" s="21"/>
      <c r="BB401" s="20"/>
      <c r="BC401" s="23"/>
      <c r="BD401" s="199"/>
      <c r="BE401" s="23"/>
      <c r="BF401" s="20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409.6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199"/>
      <c r="O402" s="63"/>
      <c r="P402" s="63"/>
      <c r="Q402" s="63"/>
      <c r="R402" s="63"/>
      <c r="S402" s="63"/>
      <c r="T402" s="63"/>
      <c r="U402" s="6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181"/>
      <c r="AU402" s="21"/>
      <c r="AV402" s="181"/>
      <c r="AW402" s="21"/>
      <c r="AX402" s="21"/>
      <c r="AY402" s="21"/>
      <c r="AZ402" s="21"/>
      <c r="BA402" s="21"/>
      <c r="BB402" s="20"/>
      <c r="BC402" s="23"/>
      <c r="BD402" s="199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409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9"/>
      <c r="P403" s="29"/>
      <c r="Q403" s="29"/>
      <c r="R403" s="29"/>
      <c r="S403" s="29"/>
      <c r="T403" s="29"/>
      <c r="U403" s="29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0"/>
      <c r="BC403" s="23"/>
      <c r="BD403" s="199"/>
      <c r="BE403" s="29"/>
      <c r="BF403" s="29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409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199"/>
      <c r="BE404" s="20"/>
      <c r="BF404" s="20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71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199"/>
      <c r="BE405" s="199"/>
      <c r="BF405" s="20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51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199"/>
      <c r="O406" s="28"/>
      <c r="P406" s="1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0"/>
      <c r="AI406" s="23"/>
      <c r="AJ406" s="23"/>
      <c r="AK406" s="21"/>
      <c r="AL406" s="199"/>
      <c r="AM406" s="23"/>
      <c r="AN406" s="23"/>
      <c r="AO406" s="21"/>
      <c r="AP406" s="21"/>
      <c r="AQ406" s="21"/>
      <c r="AR406" s="21"/>
      <c r="AS406" s="21"/>
      <c r="AT406" s="199"/>
      <c r="AU406" s="23"/>
      <c r="AV406" s="199"/>
      <c r="AW406" s="23"/>
      <c r="AX406" s="21"/>
      <c r="AY406" s="21"/>
      <c r="AZ406" s="21"/>
      <c r="BA406" s="21"/>
      <c r="BB406" s="20"/>
      <c r="BC406" s="23"/>
      <c r="BD406" s="199"/>
      <c r="BE406" s="23"/>
      <c r="BF406" s="23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409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0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0"/>
      <c r="AI407" s="23"/>
      <c r="AJ407" s="23"/>
      <c r="AK407" s="21"/>
      <c r="AL407" s="199"/>
      <c r="AM407" s="23"/>
      <c r="AN407" s="23"/>
      <c r="AO407" s="21"/>
      <c r="AP407" s="21"/>
      <c r="AQ407" s="21"/>
      <c r="AR407" s="21"/>
      <c r="AS407" s="21"/>
      <c r="AT407" s="199"/>
      <c r="AU407" s="23"/>
      <c r="AV407" s="199"/>
      <c r="AW407" s="23"/>
      <c r="AX407" s="21"/>
      <c r="AY407" s="21"/>
      <c r="AZ407" s="21"/>
      <c r="BA407" s="21"/>
      <c r="BB407" s="20"/>
      <c r="BC407" s="23"/>
      <c r="BD407" s="199"/>
      <c r="BE407" s="23"/>
      <c r="BF407" s="23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09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199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0"/>
      <c r="AI408" s="23"/>
      <c r="AJ408" s="23"/>
      <c r="AK408" s="21"/>
      <c r="AL408" s="199"/>
      <c r="AM408" s="23"/>
      <c r="AN408" s="23"/>
      <c r="AO408" s="21"/>
      <c r="AP408" s="21"/>
      <c r="AQ408" s="21"/>
      <c r="AR408" s="21"/>
      <c r="AS408" s="21"/>
      <c r="AT408" s="199"/>
      <c r="AU408" s="23"/>
      <c r="AV408" s="199"/>
      <c r="AW408" s="23"/>
      <c r="AX408" s="21"/>
      <c r="AY408" s="21"/>
      <c r="AZ408" s="21"/>
      <c r="BA408" s="21"/>
      <c r="BB408" s="20"/>
      <c r="BC408" s="23"/>
      <c r="BD408" s="199"/>
      <c r="BE408" s="23"/>
      <c r="BF408" s="23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98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199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1"/>
      <c r="AM409" s="21"/>
      <c r="AN409" s="21"/>
      <c r="AO409" s="21"/>
      <c r="AP409" s="21"/>
      <c r="AQ409" s="21"/>
      <c r="AR409" s="21"/>
      <c r="AS409" s="21"/>
      <c r="AT409" s="181"/>
      <c r="AU409" s="21"/>
      <c r="AV409" s="181"/>
      <c r="AW409" s="21"/>
      <c r="AX409" s="21"/>
      <c r="AY409" s="21"/>
      <c r="AZ409" s="21"/>
      <c r="BA409" s="21"/>
      <c r="BB409" s="20"/>
      <c r="BC409" s="23"/>
      <c r="BD409" s="199"/>
      <c r="BE409" s="23"/>
      <c r="BF409" s="20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408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199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1"/>
      <c r="AM410" s="21"/>
      <c r="AN410" s="21"/>
      <c r="AO410" s="21"/>
      <c r="AP410" s="21"/>
      <c r="AQ410" s="21"/>
      <c r="AR410" s="21"/>
      <c r="AS410" s="21"/>
      <c r="AT410" s="181"/>
      <c r="AU410" s="21"/>
      <c r="AV410" s="181"/>
      <c r="AW410" s="21"/>
      <c r="AX410" s="21"/>
      <c r="AY410" s="21"/>
      <c r="AZ410" s="21"/>
      <c r="BA410" s="21"/>
      <c r="BB410" s="20"/>
      <c r="BC410" s="23"/>
      <c r="BD410" s="199"/>
      <c r="BE410" s="23"/>
      <c r="BF410" s="20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54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199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1"/>
      <c r="AM411" s="21"/>
      <c r="AN411" s="21"/>
      <c r="AO411" s="21"/>
      <c r="AP411" s="21"/>
      <c r="AQ411" s="21"/>
      <c r="AR411" s="21"/>
      <c r="AS411" s="21"/>
      <c r="AT411" s="181"/>
      <c r="AU411" s="21"/>
      <c r="AV411" s="181"/>
      <c r="AW411" s="21"/>
      <c r="AX411" s="21"/>
      <c r="AY411" s="21"/>
      <c r="AZ411" s="21"/>
      <c r="BA411" s="21"/>
      <c r="BB411" s="20"/>
      <c r="BC411" s="23"/>
      <c r="BD411" s="199"/>
      <c r="BE411" s="23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61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9"/>
      <c r="P412" s="29"/>
      <c r="Q412" s="29"/>
      <c r="R412" s="29"/>
      <c r="S412" s="29"/>
      <c r="T412" s="29"/>
      <c r="U412" s="29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1"/>
      <c r="AM412" s="21"/>
      <c r="AN412" s="21"/>
      <c r="AO412" s="21"/>
      <c r="AP412" s="21"/>
      <c r="AQ412" s="21"/>
      <c r="AR412" s="21"/>
      <c r="AS412" s="21"/>
      <c r="AT412" s="181"/>
      <c r="AU412" s="21"/>
      <c r="AV412" s="181"/>
      <c r="AW412" s="21"/>
      <c r="AX412" s="21"/>
      <c r="AY412" s="21"/>
      <c r="AZ412" s="21"/>
      <c r="BA412" s="21"/>
      <c r="BB412" s="20"/>
      <c r="BC412" s="23"/>
      <c r="BD412" s="199"/>
      <c r="BE412" s="23"/>
      <c r="BF412" s="20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49.2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1"/>
      <c r="AM413" s="21"/>
      <c r="AN413" s="21"/>
      <c r="AO413" s="21"/>
      <c r="AP413" s="21"/>
      <c r="AQ413" s="21"/>
      <c r="AR413" s="21"/>
      <c r="AS413" s="21"/>
      <c r="AT413" s="181"/>
      <c r="AU413" s="21"/>
      <c r="AV413" s="181"/>
      <c r="AW413" s="21"/>
      <c r="AX413" s="21"/>
      <c r="AY413" s="21"/>
      <c r="AZ413" s="21"/>
      <c r="BA413" s="21"/>
      <c r="BB413" s="20"/>
      <c r="BC413" s="23"/>
      <c r="BD413" s="199"/>
      <c r="BE413" s="23"/>
      <c r="BF413" s="20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49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199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1"/>
      <c r="AM414" s="21"/>
      <c r="AN414" s="21"/>
      <c r="AO414" s="21"/>
      <c r="AP414" s="21"/>
      <c r="AQ414" s="21"/>
      <c r="AR414" s="21"/>
      <c r="AS414" s="21"/>
      <c r="AT414" s="181"/>
      <c r="AU414" s="21"/>
      <c r="AV414" s="181"/>
      <c r="AW414" s="21"/>
      <c r="AX414" s="21"/>
      <c r="AY414" s="21"/>
      <c r="AZ414" s="21"/>
      <c r="BA414" s="21"/>
      <c r="BB414" s="20"/>
      <c r="BC414" s="23"/>
      <c r="BD414" s="199"/>
      <c r="BE414" s="23"/>
      <c r="BF414" s="20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49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199"/>
      <c r="O415" s="23"/>
      <c r="P415" s="23"/>
      <c r="Q415" s="23"/>
      <c r="R415" s="23"/>
      <c r="S415" s="23"/>
      <c r="T415" s="23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181"/>
      <c r="AU415" s="21"/>
      <c r="AV415" s="181"/>
      <c r="AW415" s="21"/>
      <c r="AX415" s="21"/>
      <c r="AY415" s="21"/>
      <c r="AZ415" s="21"/>
      <c r="BA415" s="21"/>
      <c r="BB415" s="20"/>
      <c r="BC415" s="23"/>
      <c r="BD415" s="199"/>
      <c r="BE415" s="23"/>
      <c r="BF415" s="20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49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199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0"/>
      <c r="BC416" s="23"/>
      <c r="BD416" s="199"/>
      <c r="BE416" s="23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49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199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0"/>
      <c r="BC417" s="23"/>
      <c r="BD417" s="199"/>
      <c r="BE417" s="23"/>
      <c r="BF417" s="20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67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0"/>
      <c r="BC418" s="23"/>
      <c r="BD418" s="199"/>
      <c r="BE418" s="23"/>
      <c r="BF418" s="23"/>
      <c r="BG418" s="21"/>
      <c r="BH418" s="21"/>
      <c r="BI418" s="21"/>
      <c r="BJ418" s="20"/>
      <c r="BK418" s="23"/>
      <c r="BL418" s="23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54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0"/>
      <c r="BC419" s="23"/>
      <c r="BD419" s="199"/>
      <c r="BE419" s="63"/>
      <c r="BF419" s="29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44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0"/>
      <c r="BC420" s="23"/>
      <c r="BD420" s="199"/>
      <c r="BE420" s="63"/>
      <c r="BF420" s="29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409.6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0"/>
      <c r="BC421" s="20"/>
      <c r="BD421" s="20"/>
      <c r="BE421" s="23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52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0"/>
      <c r="BC422" s="23"/>
      <c r="BD422" s="199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20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9"/>
      <c r="P423" s="29"/>
      <c r="Q423" s="29"/>
      <c r="R423" s="29"/>
      <c r="S423" s="29"/>
      <c r="T423" s="29"/>
      <c r="U423" s="29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0"/>
      <c r="BC423" s="23"/>
      <c r="BD423" s="199"/>
      <c r="BE423" s="29"/>
      <c r="BF423" s="29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20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0"/>
      <c r="BC424" s="23"/>
      <c r="BD424" s="199"/>
      <c r="BE424" s="20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20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0"/>
      <c r="BC425" s="23"/>
      <c r="BD425" s="199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409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9"/>
      <c r="P426" s="29"/>
      <c r="Q426" s="29"/>
      <c r="R426" s="29"/>
      <c r="S426" s="29"/>
      <c r="T426" s="29"/>
      <c r="U426" s="29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0"/>
      <c r="AI426" s="29"/>
      <c r="AJ426" s="29"/>
      <c r="AK426" s="21"/>
      <c r="AL426" s="199"/>
      <c r="AM426" s="29"/>
      <c r="AN426" s="29"/>
      <c r="AO426" s="21"/>
      <c r="AP426" s="21"/>
      <c r="AQ426" s="21"/>
      <c r="AR426" s="21"/>
      <c r="AS426" s="21"/>
      <c r="AT426" s="199"/>
      <c r="AU426" s="29"/>
      <c r="AV426" s="199"/>
      <c r="AW426" s="29"/>
      <c r="AX426" s="21"/>
      <c r="AY426" s="21"/>
      <c r="AZ426" s="21"/>
      <c r="BA426" s="21"/>
      <c r="BB426" s="20"/>
      <c r="BC426" s="23"/>
      <c r="BD426" s="199"/>
      <c r="BE426" s="29"/>
      <c r="BF426" s="29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44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0"/>
      <c r="AI427" s="29"/>
      <c r="AJ427" s="29"/>
      <c r="AK427" s="21"/>
      <c r="AL427" s="199"/>
      <c r="AM427" s="29"/>
      <c r="AN427" s="29"/>
      <c r="AO427" s="21"/>
      <c r="AP427" s="21"/>
      <c r="AQ427" s="21"/>
      <c r="AR427" s="21"/>
      <c r="AS427" s="21"/>
      <c r="AT427" s="199"/>
      <c r="AU427" s="29"/>
      <c r="AV427" s="199"/>
      <c r="AW427" s="29"/>
      <c r="AX427" s="21"/>
      <c r="AY427" s="21"/>
      <c r="AZ427" s="21"/>
      <c r="BA427" s="21"/>
      <c r="BB427" s="20"/>
      <c r="BC427" s="23"/>
      <c r="BD427" s="199"/>
      <c r="BE427" s="29"/>
      <c r="BF427" s="29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44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0"/>
      <c r="AI428" s="29"/>
      <c r="AJ428" s="29"/>
      <c r="AK428" s="21"/>
      <c r="AL428" s="199"/>
      <c r="AM428" s="29"/>
      <c r="AN428" s="29"/>
      <c r="AO428" s="21"/>
      <c r="AP428" s="21"/>
      <c r="AQ428" s="21"/>
      <c r="AR428" s="21"/>
      <c r="AS428" s="21"/>
      <c r="AT428" s="199"/>
      <c r="AU428" s="29"/>
      <c r="AV428" s="199"/>
      <c r="AW428" s="29"/>
      <c r="AX428" s="21"/>
      <c r="AY428" s="21"/>
      <c r="AZ428" s="21"/>
      <c r="BA428" s="21"/>
      <c r="BB428" s="20"/>
      <c r="BC428" s="23"/>
      <c r="BD428" s="199"/>
      <c r="BE428" s="29"/>
      <c r="BF428" s="29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44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0"/>
      <c r="AI429" s="29"/>
      <c r="AJ429" s="29"/>
      <c r="AK429" s="21"/>
      <c r="AL429" s="199"/>
      <c r="AM429" s="29"/>
      <c r="AN429" s="29"/>
      <c r="AO429" s="21"/>
      <c r="AP429" s="21"/>
      <c r="AQ429" s="21"/>
      <c r="AR429" s="21"/>
      <c r="AS429" s="21"/>
      <c r="AT429" s="199"/>
      <c r="AU429" s="29"/>
      <c r="AV429" s="199"/>
      <c r="AW429" s="29"/>
      <c r="AX429" s="21"/>
      <c r="AY429" s="21"/>
      <c r="AZ429" s="21"/>
      <c r="BA429" s="21"/>
      <c r="BB429" s="20"/>
      <c r="BC429" s="23"/>
      <c r="BD429" s="199"/>
      <c r="BE429" s="29"/>
      <c r="BF429" s="29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44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9"/>
      <c r="P430" s="29"/>
      <c r="Q430" s="29"/>
      <c r="R430" s="29"/>
      <c r="S430" s="29"/>
      <c r="T430" s="29"/>
      <c r="U430" s="29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0"/>
      <c r="AI430" s="29"/>
      <c r="AJ430" s="29"/>
      <c r="AK430" s="21"/>
      <c r="AL430" s="199"/>
      <c r="AM430" s="29"/>
      <c r="AN430" s="29"/>
      <c r="AO430" s="21"/>
      <c r="AP430" s="21"/>
      <c r="AQ430" s="21"/>
      <c r="AR430" s="21"/>
      <c r="AS430" s="21"/>
      <c r="AT430" s="199"/>
      <c r="AU430" s="29"/>
      <c r="AV430" s="199"/>
      <c r="AW430" s="29"/>
      <c r="AX430" s="21"/>
      <c r="AY430" s="21"/>
      <c r="AZ430" s="21"/>
      <c r="BA430" s="21"/>
      <c r="BB430" s="20"/>
      <c r="BC430" s="23"/>
      <c r="BD430" s="199"/>
      <c r="BE430" s="29"/>
      <c r="BF430" s="29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44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0"/>
      <c r="AI431" s="29"/>
      <c r="AJ431" s="29"/>
      <c r="AK431" s="21"/>
      <c r="AL431" s="199"/>
      <c r="AM431" s="29"/>
      <c r="AN431" s="29"/>
      <c r="AO431" s="21"/>
      <c r="AP431" s="21"/>
      <c r="AQ431" s="21"/>
      <c r="AR431" s="21"/>
      <c r="AS431" s="21"/>
      <c r="AT431" s="199"/>
      <c r="AU431" s="29"/>
      <c r="AV431" s="199"/>
      <c r="AW431" s="29"/>
      <c r="AX431" s="21"/>
      <c r="AY431" s="21"/>
      <c r="AZ431" s="21"/>
      <c r="BA431" s="21"/>
      <c r="BB431" s="20"/>
      <c r="BC431" s="23"/>
      <c r="BD431" s="199"/>
      <c r="BE431" s="29"/>
      <c r="BF431" s="29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409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9"/>
      <c r="P432" s="29"/>
      <c r="Q432" s="29"/>
      <c r="R432" s="29"/>
      <c r="S432" s="29"/>
      <c r="T432" s="29"/>
      <c r="U432" s="29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199"/>
      <c r="BE432" s="63"/>
      <c r="BF432" s="29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408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199"/>
      <c r="BE433" s="20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46.2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199"/>
      <c r="BE434" s="63"/>
      <c r="BF434" s="29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408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199"/>
      <c r="BE435" s="20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56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3"/>
      <c r="BD436" s="199"/>
      <c r="BE436" s="63"/>
      <c r="BF436" s="29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32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1"/>
      <c r="AM437" s="21"/>
      <c r="AN437" s="21"/>
      <c r="AO437" s="21"/>
      <c r="AP437" s="21"/>
      <c r="AQ437" s="21"/>
      <c r="AR437" s="21"/>
      <c r="AS437" s="21"/>
      <c r="AT437" s="181"/>
      <c r="AU437" s="21"/>
      <c r="AV437" s="181"/>
      <c r="AW437" s="21"/>
      <c r="AX437" s="21"/>
      <c r="AY437" s="21"/>
      <c r="AZ437" s="21"/>
      <c r="BA437" s="21"/>
      <c r="BB437" s="20"/>
      <c r="BC437" s="23"/>
      <c r="BD437" s="199"/>
      <c r="BE437" s="29"/>
      <c r="BF437" s="29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32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9"/>
      <c r="P438" s="29"/>
      <c r="Q438" s="29"/>
      <c r="R438" s="29"/>
      <c r="S438" s="29"/>
      <c r="T438" s="29"/>
      <c r="U438" s="29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181"/>
      <c r="AU438" s="21"/>
      <c r="AV438" s="181"/>
      <c r="AW438" s="21"/>
      <c r="AX438" s="21"/>
      <c r="AY438" s="21"/>
      <c r="AZ438" s="21"/>
      <c r="BA438" s="21"/>
      <c r="BB438" s="20"/>
      <c r="BC438" s="23"/>
      <c r="BD438" s="199"/>
      <c r="BE438" s="63"/>
      <c r="BF438" s="29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46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3"/>
      <c r="P439" s="20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181"/>
      <c r="AU439" s="21"/>
      <c r="AV439" s="181"/>
      <c r="AW439" s="21"/>
      <c r="AX439" s="21"/>
      <c r="AY439" s="21"/>
      <c r="AZ439" s="21"/>
      <c r="BA439" s="21"/>
      <c r="BB439" s="20"/>
      <c r="BC439" s="23"/>
      <c r="BD439" s="199"/>
      <c r="BE439" s="23"/>
      <c r="BF439" s="23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84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3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1"/>
      <c r="AM440" s="21"/>
      <c r="AN440" s="21"/>
      <c r="AO440" s="21"/>
      <c r="AP440" s="21"/>
      <c r="AQ440" s="21"/>
      <c r="AR440" s="21"/>
      <c r="AS440" s="21"/>
      <c r="AT440" s="181"/>
      <c r="AU440" s="21"/>
      <c r="AV440" s="181"/>
      <c r="AW440" s="21"/>
      <c r="AX440" s="21"/>
      <c r="AY440" s="21"/>
      <c r="AZ440" s="21"/>
      <c r="BA440" s="21"/>
      <c r="BB440" s="20"/>
      <c r="BC440" s="23"/>
      <c r="BD440" s="184"/>
      <c r="BE440" s="185"/>
      <c r="BF440" s="29"/>
      <c r="BG440" s="21"/>
      <c r="BH440" s="21"/>
      <c r="BI440" s="21"/>
      <c r="BJ440" s="21"/>
      <c r="BK440" s="21"/>
      <c r="BL440" s="21"/>
      <c r="BM440" s="21"/>
      <c r="BN440" s="195"/>
      <c r="BO440" s="24"/>
      <c r="BP440" s="21"/>
      <c r="BQ440" s="21"/>
      <c r="BR440" s="23"/>
      <c r="BS440" s="23"/>
      <c r="BT440" s="24"/>
      <c r="BU440" s="25"/>
    </row>
    <row r="441" spans="1:73" s="22" customFormat="1" ht="184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199"/>
      <c r="O441" s="28"/>
      <c r="P441" s="18"/>
      <c r="Q441" s="28"/>
      <c r="R441" s="28"/>
      <c r="S441" s="28"/>
      <c r="T441" s="28"/>
      <c r="U441" s="28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1"/>
      <c r="AM441" s="21"/>
      <c r="AN441" s="21"/>
      <c r="AO441" s="21"/>
      <c r="AP441" s="21"/>
      <c r="AQ441" s="21"/>
      <c r="AR441" s="21"/>
      <c r="AS441" s="21"/>
      <c r="AT441" s="181"/>
      <c r="AU441" s="21"/>
      <c r="AV441" s="181"/>
      <c r="AW441" s="21"/>
      <c r="AX441" s="21"/>
      <c r="AY441" s="21"/>
      <c r="AZ441" s="21"/>
      <c r="BA441" s="21"/>
      <c r="BB441" s="20"/>
      <c r="BC441" s="23"/>
      <c r="BD441" s="184"/>
      <c r="BE441" s="185"/>
      <c r="BF441" s="29"/>
      <c r="BG441" s="21"/>
      <c r="BH441" s="21"/>
      <c r="BI441" s="21"/>
      <c r="BJ441" s="21"/>
      <c r="BK441" s="21"/>
      <c r="BL441" s="21"/>
      <c r="BM441" s="21"/>
      <c r="BN441" s="195"/>
      <c r="BO441" s="24"/>
      <c r="BP441" s="21"/>
      <c r="BQ441" s="21"/>
      <c r="BR441" s="23"/>
      <c r="BS441" s="23"/>
      <c r="BT441" s="24"/>
      <c r="BU441" s="25"/>
    </row>
    <row r="442" spans="1:73" s="22" customFormat="1" ht="184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1"/>
      <c r="AM442" s="21"/>
      <c r="AN442" s="21"/>
      <c r="AO442" s="21"/>
      <c r="AP442" s="21"/>
      <c r="AQ442" s="21"/>
      <c r="AR442" s="21"/>
      <c r="AS442" s="21"/>
      <c r="AT442" s="181"/>
      <c r="AU442" s="21"/>
      <c r="AV442" s="181"/>
      <c r="AW442" s="21"/>
      <c r="AX442" s="21"/>
      <c r="AY442" s="21"/>
      <c r="AZ442" s="21"/>
      <c r="BA442" s="21"/>
      <c r="BB442" s="20"/>
      <c r="BC442" s="23"/>
      <c r="BD442" s="199"/>
      <c r="BE442" s="20"/>
      <c r="BF442" s="20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84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1"/>
      <c r="AM443" s="21"/>
      <c r="AN443" s="21"/>
      <c r="AO443" s="21"/>
      <c r="AP443" s="21"/>
      <c r="AQ443" s="21"/>
      <c r="AR443" s="21"/>
      <c r="AS443" s="21"/>
      <c r="AT443" s="181"/>
      <c r="AU443" s="21"/>
      <c r="AV443" s="181"/>
      <c r="AW443" s="21"/>
      <c r="AX443" s="21"/>
      <c r="AY443" s="21"/>
      <c r="AZ443" s="21"/>
      <c r="BA443" s="21"/>
      <c r="BB443" s="20"/>
      <c r="BC443" s="23"/>
      <c r="BD443" s="184"/>
      <c r="BE443" s="185"/>
      <c r="BF443" s="20"/>
      <c r="BG443" s="21"/>
      <c r="BH443" s="21"/>
      <c r="BI443" s="21"/>
      <c r="BJ443" s="21"/>
      <c r="BK443" s="21"/>
      <c r="BL443" s="21"/>
      <c r="BM443" s="21"/>
      <c r="BN443" s="195"/>
      <c r="BO443" s="24"/>
      <c r="BP443" s="21"/>
      <c r="BQ443" s="21"/>
      <c r="BR443" s="23"/>
      <c r="BS443" s="23"/>
      <c r="BT443" s="24"/>
      <c r="BU443" s="25"/>
    </row>
    <row r="444" spans="1:73" s="22" customFormat="1" ht="189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63"/>
      <c r="P444" s="63"/>
      <c r="Q444" s="63"/>
      <c r="R444" s="63"/>
      <c r="S444" s="63"/>
      <c r="T444" s="63"/>
      <c r="U444" s="63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1"/>
      <c r="AM444" s="21"/>
      <c r="AN444" s="21"/>
      <c r="AO444" s="21"/>
      <c r="AP444" s="21"/>
      <c r="AQ444" s="21"/>
      <c r="AR444" s="21"/>
      <c r="AS444" s="21"/>
      <c r="AT444" s="181"/>
      <c r="AU444" s="21"/>
      <c r="AV444" s="181"/>
      <c r="AW444" s="21"/>
      <c r="AX444" s="21"/>
      <c r="AY444" s="21"/>
      <c r="AZ444" s="21"/>
      <c r="BA444" s="21"/>
      <c r="BB444" s="20"/>
      <c r="BC444" s="23"/>
      <c r="BD444" s="184"/>
      <c r="BE444" s="185"/>
      <c r="BF444" s="20"/>
      <c r="BG444" s="21"/>
      <c r="BH444" s="21"/>
      <c r="BI444" s="21"/>
      <c r="BJ444" s="21"/>
      <c r="BK444" s="21"/>
      <c r="BL444" s="21"/>
      <c r="BM444" s="21"/>
      <c r="BN444" s="195"/>
      <c r="BO444" s="24"/>
      <c r="BP444" s="21"/>
      <c r="BQ444" s="21"/>
      <c r="BR444" s="23"/>
      <c r="BS444" s="23"/>
      <c r="BT444" s="24"/>
      <c r="BU444" s="25"/>
    </row>
    <row r="445" spans="1:73" s="22" customFormat="1" ht="184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1"/>
      <c r="AM445" s="21"/>
      <c r="AN445" s="21"/>
      <c r="AO445" s="21"/>
      <c r="AP445" s="21"/>
      <c r="AQ445" s="21"/>
      <c r="AR445" s="21"/>
      <c r="AS445" s="21"/>
      <c r="AT445" s="181"/>
      <c r="AU445" s="21"/>
      <c r="AV445" s="181"/>
      <c r="AW445" s="21"/>
      <c r="AX445" s="21"/>
      <c r="AY445" s="21"/>
      <c r="AZ445" s="21"/>
      <c r="BA445" s="21"/>
      <c r="BB445" s="20"/>
      <c r="BC445" s="23"/>
      <c r="BD445" s="199"/>
      <c r="BE445" s="20"/>
      <c r="BF445" s="20"/>
      <c r="BG445" s="21"/>
      <c r="BH445" s="21"/>
      <c r="BI445" s="21"/>
      <c r="BJ445" s="20"/>
      <c r="BK445" s="23"/>
      <c r="BL445" s="23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84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1"/>
      <c r="AM446" s="21"/>
      <c r="AN446" s="21"/>
      <c r="AO446" s="21"/>
      <c r="AP446" s="21"/>
      <c r="AQ446" s="21"/>
      <c r="AR446" s="21"/>
      <c r="AS446" s="21"/>
      <c r="AT446" s="181"/>
      <c r="AU446" s="21"/>
      <c r="AV446" s="181"/>
      <c r="AW446" s="21"/>
      <c r="AX446" s="21"/>
      <c r="AY446" s="21"/>
      <c r="AZ446" s="21"/>
      <c r="BA446" s="21"/>
      <c r="BB446" s="20"/>
      <c r="BC446" s="23"/>
      <c r="BD446" s="186"/>
      <c r="BE446" s="185"/>
      <c r="BF446" s="20"/>
      <c r="BG446" s="21"/>
      <c r="BH446" s="21"/>
      <c r="BI446" s="21"/>
      <c r="BJ446" s="20"/>
      <c r="BK446" s="23"/>
      <c r="BL446" s="23"/>
      <c r="BM446" s="21"/>
      <c r="BN446" s="195"/>
      <c r="BO446" s="24"/>
      <c r="BP446" s="21"/>
      <c r="BQ446" s="21"/>
      <c r="BR446" s="23"/>
      <c r="BS446" s="23"/>
      <c r="BT446" s="24"/>
      <c r="BU446" s="25"/>
    </row>
    <row r="447" spans="1:73" s="22" customFormat="1" ht="184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1"/>
      <c r="AM447" s="21"/>
      <c r="AN447" s="21"/>
      <c r="AO447" s="21"/>
      <c r="AP447" s="21"/>
      <c r="AQ447" s="21"/>
      <c r="AR447" s="21"/>
      <c r="AS447" s="21"/>
      <c r="AT447" s="181"/>
      <c r="AU447" s="21"/>
      <c r="AV447" s="181"/>
      <c r="AW447" s="21"/>
      <c r="AX447" s="21"/>
      <c r="AY447" s="21"/>
      <c r="AZ447" s="21"/>
      <c r="BA447" s="21"/>
      <c r="BB447" s="20"/>
      <c r="BC447" s="23"/>
      <c r="BD447" s="199"/>
      <c r="BE447" s="29"/>
      <c r="BF447" s="29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84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9"/>
      <c r="P448" s="29"/>
      <c r="Q448" s="29"/>
      <c r="R448" s="29"/>
      <c r="S448" s="29"/>
      <c r="T448" s="29"/>
      <c r="U448" s="29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1"/>
      <c r="AM448" s="21"/>
      <c r="AN448" s="21"/>
      <c r="AO448" s="21"/>
      <c r="AP448" s="21"/>
      <c r="AQ448" s="21"/>
      <c r="AR448" s="21"/>
      <c r="AS448" s="21"/>
      <c r="AT448" s="181"/>
      <c r="AU448" s="21"/>
      <c r="AV448" s="181"/>
      <c r="AW448" s="21"/>
      <c r="AX448" s="21"/>
      <c r="AY448" s="21"/>
      <c r="AZ448" s="21"/>
      <c r="BA448" s="21"/>
      <c r="BB448" s="20"/>
      <c r="BC448" s="23"/>
      <c r="BD448" s="199"/>
      <c r="BE448" s="2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84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9"/>
      <c r="P449" s="29"/>
      <c r="Q449" s="29"/>
      <c r="R449" s="29"/>
      <c r="S449" s="29"/>
      <c r="T449" s="29"/>
      <c r="U449" s="29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1"/>
      <c r="AM449" s="21"/>
      <c r="AN449" s="21"/>
      <c r="AO449" s="21"/>
      <c r="AP449" s="21"/>
      <c r="AQ449" s="21"/>
      <c r="AR449" s="21"/>
      <c r="AS449" s="21"/>
      <c r="AT449" s="181"/>
      <c r="AU449" s="21"/>
      <c r="AV449" s="181"/>
      <c r="AW449" s="21"/>
      <c r="AX449" s="21"/>
      <c r="AY449" s="21"/>
      <c r="AZ449" s="21"/>
      <c r="BA449" s="21"/>
      <c r="BB449" s="20"/>
      <c r="BC449" s="23"/>
      <c r="BD449" s="199"/>
      <c r="BE449" s="29"/>
      <c r="BF449" s="29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84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9"/>
      <c r="P450" s="29"/>
      <c r="Q450" s="29"/>
      <c r="R450" s="29"/>
      <c r="S450" s="29"/>
      <c r="T450" s="29"/>
      <c r="U450" s="29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1"/>
      <c r="AM450" s="21"/>
      <c r="AN450" s="21"/>
      <c r="AO450" s="21"/>
      <c r="AP450" s="21"/>
      <c r="AQ450" s="21"/>
      <c r="AR450" s="21"/>
      <c r="AS450" s="21"/>
      <c r="AT450" s="181"/>
      <c r="AU450" s="21"/>
      <c r="AV450" s="181"/>
      <c r="AW450" s="21"/>
      <c r="AX450" s="21"/>
      <c r="AY450" s="21"/>
      <c r="AZ450" s="21"/>
      <c r="BA450" s="21"/>
      <c r="BB450" s="20"/>
      <c r="BC450" s="23"/>
      <c r="BD450" s="199"/>
      <c r="BE450" s="23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12.2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3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199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409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3"/>
      <c r="P452" s="20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199"/>
      <c r="BE452" s="23"/>
      <c r="BF452" s="23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86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199"/>
      <c r="O453" s="28"/>
      <c r="P453" s="1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18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22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199"/>
      <c r="BE454" s="23"/>
      <c r="BF454" s="23"/>
      <c r="BG454" s="21"/>
      <c r="BH454" s="21"/>
      <c r="BI454" s="21"/>
      <c r="BJ454" s="21"/>
      <c r="BK454" s="21"/>
      <c r="BL454" s="20"/>
      <c r="BM454" s="23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22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0"/>
      <c r="P455" s="20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181"/>
      <c r="BE455" s="21"/>
      <c r="BF455" s="21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22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0"/>
      <c r="P456" s="20"/>
      <c r="Q456" s="23"/>
      <c r="R456" s="23"/>
      <c r="S456" s="23"/>
      <c r="T456" s="23"/>
      <c r="U456" s="2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181"/>
      <c r="BE456" s="21"/>
      <c r="BF456" s="21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257.2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3"/>
      <c r="P457" s="20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199"/>
      <c r="BE457" s="23"/>
      <c r="BF457" s="23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82.2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199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181"/>
      <c r="BE458" s="21"/>
      <c r="BF458" s="21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229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9"/>
      <c r="P459" s="29"/>
      <c r="Q459" s="29"/>
      <c r="R459" s="29"/>
      <c r="S459" s="29"/>
      <c r="T459" s="29"/>
      <c r="U459" s="29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18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409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3"/>
      <c r="P460" s="20"/>
      <c r="Q460" s="23"/>
      <c r="R460" s="23"/>
      <c r="S460" s="23"/>
      <c r="T460" s="23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0"/>
      <c r="AI460" s="23"/>
      <c r="AJ460" s="23"/>
      <c r="AK460" s="23"/>
      <c r="AL460" s="199"/>
      <c r="AM460" s="23"/>
      <c r="AN460" s="23"/>
      <c r="AO460" s="21"/>
      <c r="AP460" s="21"/>
      <c r="AQ460" s="21"/>
      <c r="AR460" s="21"/>
      <c r="AS460" s="21"/>
      <c r="AT460" s="199"/>
      <c r="AU460" s="23"/>
      <c r="AV460" s="199"/>
      <c r="AW460" s="23"/>
      <c r="AX460" s="21"/>
      <c r="AY460" s="21"/>
      <c r="AZ460" s="21"/>
      <c r="BA460" s="21"/>
      <c r="BB460" s="20"/>
      <c r="BC460" s="23"/>
      <c r="BD460" s="199"/>
      <c r="BE460" s="23"/>
      <c r="BF460" s="23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41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0"/>
      <c r="AK461" s="23"/>
      <c r="AL461" s="23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0"/>
      <c r="BC461" s="23"/>
      <c r="BD461" s="199"/>
      <c r="BE461" s="23"/>
      <c r="BF461" s="23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41.7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199"/>
      <c r="O462" s="28"/>
      <c r="P462" s="1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0"/>
      <c r="AK462" s="23"/>
      <c r="AL462" s="23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0"/>
      <c r="BC462" s="23"/>
      <c r="BD462" s="199"/>
      <c r="BE462" s="23"/>
      <c r="BF462" s="23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41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199"/>
      <c r="O463" s="23"/>
      <c r="P463" s="23"/>
      <c r="Q463" s="23"/>
      <c r="R463" s="23"/>
      <c r="S463" s="23"/>
      <c r="T463" s="23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0"/>
      <c r="AK463" s="23"/>
      <c r="AL463" s="23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0"/>
      <c r="BC463" s="23"/>
      <c r="BD463" s="199"/>
      <c r="BE463" s="23"/>
      <c r="BF463" s="23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41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199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0"/>
      <c r="AK464" s="23"/>
      <c r="AL464" s="23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0"/>
      <c r="BC464" s="23"/>
      <c r="BD464" s="199"/>
      <c r="BE464" s="23"/>
      <c r="BF464" s="23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41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199"/>
      <c r="O465" s="28"/>
      <c r="P465" s="18"/>
      <c r="Q465" s="28"/>
      <c r="R465" s="28"/>
      <c r="S465" s="28"/>
      <c r="T465" s="28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0"/>
      <c r="AK465" s="23"/>
      <c r="AL465" s="23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0"/>
      <c r="BC465" s="23"/>
      <c r="BD465" s="199"/>
      <c r="BE465" s="23"/>
      <c r="BF465" s="23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01.7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3"/>
      <c r="P466" s="20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199"/>
      <c r="BE466" s="23"/>
      <c r="BF466" s="23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01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199"/>
      <c r="O467" s="28"/>
      <c r="P467" s="18"/>
      <c r="Q467" s="28"/>
      <c r="R467" s="28"/>
      <c r="S467" s="28"/>
      <c r="T467" s="28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81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201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3"/>
      <c r="P468" s="20"/>
      <c r="Q468" s="23"/>
      <c r="R468" s="23"/>
      <c r="S468" s="23"/>
      <c r="T468" s="23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99"/>
      <c r="BE468" s="23"/>
      <c r="BF468" s="23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01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199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81"/>
      <c r="BE469" s="21"/>
      <c r="BF469" s="21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409.6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3"/>
      <c r="P470" s="20"/>
      <c r="Q470" s="20"/>
      <c r="R470" s="20"/>
      <c r="S470" s="20"/>
      <c r="T470" s="20"/>
      <c r="U470" s="23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81"/>
      <c r="BE470" s="21"/>
      <c r="BF470" s="21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01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3"/>
      <c r="P471" s="20"/>
      <c r="Q471" s="20"/>
      <c r="R471" s="20"/>
      <c r="S471" s="20"/>
      <c r="T471" s="20"/>
      <c r="U471" s="23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181"/>
      <c r="BE471" s="21"/>
      <c r="BF471" s="21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01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0"/>
      <c r="Q472" s="23"/>
      <c r="R472" s="23"/>
      <c r="S472" s="23"/>
      <c r="T472" s="23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0"/>
      <c r="AK472" s="23"/>
      <c r="AL472" s="23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0"/>
      <c r="BC472" s="23"/>
      <c r="BD472" s="199"/>
      <c r="BE472" s="23"/>
      <c r="BF472" s="23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201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3"/>
      <c r="P473" s="20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181"/>
      <c r="BE473" s="21"/>
      <c r="BF473" s="21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01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3"/>
      <c r="P474" s="20"/>
      <c r="Q474" s="20"/>
      <c r="R474" s="20"/>
      <c r="S474" s="20"/>
      <c r="T474" s="20"/>
      <c r="U474" s="23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181"/>
      <c r="BE474" s="21"/>
      <c r="BF474" s="21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201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199"/>
      <c r="O475" s="28"/>
      <c r="P475" s="18"/>
      <c r="Q475" s="28"/>
      <c r="R475" s="28"/>
      <c r="S475" s="28"/>
      <c r="T475" s="28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181"/>
      <c r="BE475" s="21"/>
      <c r="BF475" s="21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259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9"/>
      <c r="P476" s="29"/>
      <c r="Q476" s="29"/>
      <c r="R476" s="29"/>
      <c r="S476" s="29"/>
      <c r="T476" s="29"/>
      <c r="U476" s="29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199"/>
      <c r="BE476" s="29"/>
      <c r="BF476" s="29"/>
      <c r="BG476" s="21"/>
      <c r="BH476" s="21"/>
      <c r="BI476" s="21"/>
      <c r="BJ476" s="20"/>
      <c r="BK476" s="63"/>
      <c r="BL476" s="29"/>
      <c r="BM476" s="21"/>
      <c r="BN476" s="195"/>
      <c r="BO476" s="24"/>
      <c r="BP476" s="21"/>
      <c r="BQ476" s="21"/>
      <c r="BR476" s="23"/>
      <c r="BS476" s="23"/>
      <c r="BT476" s="24"/>
      <c r="BU476" s="25"/>
    </row>
    <row r="477" spans="1:73" s="22" customFormat="1" ht="244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0"/>
      <c r="P477" s="20"/>
      <c r="Q477" s="29"/>
      <c r="R477" s="29"/>
      <c r="S477" s="29"/>
      <c r="T477" s="29"/>
      <c r="U477" s="29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199"/>
      <c r="BE477" s="187"/>
      <c r="BF477" s="29"/>
      <c r="BG477" s="21"/>
      <c r="BH477" s="21"/>
      <c r="BI477" s="21"/>
      <c r="BJ477" s="20"/>
      <c r="BK477" s="63"/>
      <c r="BL477" s="29"/>
      <c r="BM477" s="21"/>
      <c r="BN477" s="195"/>
      <c r="BO477" s="24"/>
      <c r="BP477" s="21"/>
      <c r="BQ477" s="21"/>
      <c r="BR477" s="23"/>
      <c r="BS477" s="23"/>
      <c r="BT477" s="24"/>
      <c r="BU477" s="25"/>
    </row>
    <row r="478" spans="1:73" s="22" customFormat="1" ht="219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63"/>
      <c r="P478" s="63"/>
      <c r="Q478" s="63"/>
      <c r="R478" s="63"/>
      <c r="S478" s="63"/>
      <c r="T478" s="63"/>
      <c r="U478" s="63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186"/>
      <c r="BE478" s="188"/>
      <c r="BF478" s="189"/>
      <c r="BG478" s="21"/>
      <c r="BH478" s="21"/>
      <c r="BI478" s="21"/>
      <c r="BJ478" s="21"/>
      <c r="BK478" s="21"/>
      <c r="BL478" s="21"/>
      <c r="BM478" s="21"/>
      <c r="BN478" s="195"/>
      <c r="BO478" s="24"/>
      <c r="BP478" s="21"/>
      <c r="BQ478" s="21"/>
      <c r="BR478" s="23"/>
      <c r="BS478" s="23"/>
      <c r="BT478" s="24"/>
      <c r="BU478" s="25"/>
    </row>
    <row r="479" spans="1:73" s="22" customFormat="1" ht="219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9"/>
      <c r="P479" s="29"/>
      <c r="Q479" s="29"/>
      <c r="R479" s="29"/>
      <c r="S479" s="29"/>
      <c r="T479" s="29"/>
      <c r="U479" s="29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199"/>
      <c r="BE479" s="29"/>
      <c r="BF479" s="29"/>
      <c r="BG479" s="21"/>
      <c r="BH479" s="21"/>
      <c r="BI479" s="21"/>
      <c r="BJ479" s="21"/>
      <c r="BK479" s="21"/>
      <c r="BL479" s="21"/>
      <c r="BM479" s="21"/>
      <c r="BN479" s="195"/>
      <c r="BO479" s="24"/>
      <c r="BP479" s="21"/>
      <c r="BQ479" s="21"/>
      <c r="BR479" s="23"/>
      <c r="BS479" s="23"/>
      <c r="BT479" s="24"/>
      <c r="BU479" s="25"/>
    </row>
    <row r="480" spans="1:73" s="22" customFormat="1" ht="219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9"/>
      <c r="P480" s="29"/>
      <c r="Q480" s="29"/>
      <c r="R480" s="29"/>
      <c r="S480" s="29"/>
      <c r="T480" s="29"/>
      <c r="U480" s="29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186"/>
      <c r="BE480" s="188"/>
      <c r="BF480" s="189"/>
      <c r="BG480" s="21"/>
      <c r="BH480" s="21"/>
      <c r="BI480" s="21"/>
      <c r="BJ480" s="21"/>
      <c r="BK480" s="21"/>
      <c r="BL480" s="21"/>
      <c r="BM480" s="21"/>
      <c r="BN480" s="195"/>
      <c r="BO480" s="24"/>
      <c r="BP480" s="21"/>
      <c r="BQ480" s="21"/>
      <c r="BR480" s="23"/>
      <c r="BS480" s="23"/>
      <c r="BT480" s="24"/>
      <c r="BU480" s="25"/>
    </row>
    <row r="481" spans="1:75" s="22" customFormat="1" ht="409.6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99"/>
      <c r="BE481" s="29"/>
      <c r="BF481" s="20"/>
      <c r="BG481" s="21"/>
      <c r="BH481" s="21"/>
      <c r="BI481" s="21"/>
      <c r="BJ481" s="21"/>
      <c r="BK481" s="21"/>
      <c r="BL481" s="21"/>
      <c r="BM481" s="21"/>
      <c r="BN481" s="195"/>
      <c r="BO481" s="24"/>
      <c r="BP481" s="21"/>
      <c r="BQ481" s="21"/>
      <c r="BR481" s="23"/>
      <c r="BS481" s="23"/>
      <c r="BT481" s="24"/>
      <c r="BU481" s="25"/>
    </row>
    <row r="482" spans="1:75" s="22" customFormat="1" ht="409.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0"/>
      <c r="AI482" s="29"/>
      <c r="AJ482" s="29"/>
      <c r="AK482" s="21"/>
      <c r="AL482" s="199"/>
      <c r="AM482" s="29"/>
      <c r="AN482" s="29"/>
      <c r="AO482" s="21"/>
      <c r="AP482" s="21"/>
      <c r="AQ482" s="21"/>
      <c r="AR482" s="21"/>
      <c r="AS482" s="21"/>
      <c r="AT482" s="199"/>
      <c r="AU482" s="29"/>
      <c r="AV482" s="199"/>
      <c r="AW482" s="29"/>
      <c r="AX482" s="21"/>
      <c r="AY482" s="21"/>
      <c r="AZ482" s="21"/>
      <c r="BA482" s="21"/>
      <c r="BB482" s="21"/>
      <c r="BC482" s="21"/>
      <c r="BD482" s="199"/>
      <c r="BE482" s="29"/>
      <c r="BF482" s="29"/>
      <c r="BG482" s="21"/>
      <c r="BH482" s="21"/>
      <c r="BI482" s="21"/>
      <c r="BJ482" s="21"/>
      <c r="BK482" s="21"/>
      <c r="BL482" s="21"/>
      <c r="BM482" s="21"/>
      <c r="BN482" s="195"/>
      <c r="BO482" s="24"/>
      <c r="BP482" s="21"/>
      <c r="BQ482" s="21"/>
      <c r="BR482" s="23"/>
      <c r="BS482" s="23"/>
      <c r="BT482" s="24"/>
      <c r="BU482" s="25"/>
    </row>
    <row r="483" spans="1:75" s="22" customFormat="1" ht="137.2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186"/>
      <c r="BE483" s="188"/>
      <c r="BF483" s="189"/>
      <c r="BG483" s="21"/>
      <c r="BH483" s="21"/>
      <c r="BI483" s="21"/>
      <c r="BJ483" s="21"/>
      <c r="BK483" s="21"/>
      <c r="BL483" s="21"/>
      <c r="BM483" s="21"/>
      <c r="BN483" s="195"/>
      <c r="BO483" s="24"/>
      <c r="BP483" s="21"/>
      <c r="BQ483" s="21"/>
      <c r="BR483" s="23"/>
      <c r="BS483" s="23"/>
      <c r="BT483" s="24"/>
      <c r="BU483" s="25"/>
    </row>
    <row r="484" spans="1:75" s="22" customFormat="1" ht="137.2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186"/>
      <c r="BE484" s="188"/>
      <c r="BF484" s="189"/>
      <c r="BG484" s="21"/>
      <c r="BH484" s="21"/>
      <c r="BI484" s="21"/>
      <c r="BJ484" s="21"/>
      <c r="BK484" s="21"/>
      <c r="BL484" s="21"/>
      <c r="BM484" s="21"/>
      <c r="BN484" s="195"/>
      <c r="BO484" s="24"/>
      <c r="BP484" s="21"/>
      <c r="BQ484" s="21"/>
      <c r="BR484" s="23"/>
      <c r="BS484" s="23"/>
      <c r="BT484" s="24"/>
      <c r="BU484" s="25"/>
    </row>
    <row r="485" spans="1:75" s="22" customFormat="1" ht="137.2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86"/>
      <c r="BE485" s="188"/>
      <c r="BF485" s="189"/>
      <c r="BG485" s="21"/>
      <c r="BH485" s="21"/>
      <c r="BI485" s="21"/>
      <c r="BJ485" s="21"/>
      <c r="BK485" s="21"/>
      <c r="BL485" s="21"/>
      <c r="BM485" s="21"/>
      <c r="BN485" s="195"/>
      <c r="BO485" s="24"/>
      <c r="BP485" s="21"/>
      <c r="BQ485" s="21"/>
      <c r="BR485" s="23"/>
      <c r="BS485" s="23"/>
      <c r="BT485" s="24"/>
      <c r="BU485" s="25"/>
    </row>
    <row r="486" spans="1:75" s="22" customFormat="1" ht="137.2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186"/>
      <c r="BE486" s="188"/>
      <c r="BF486" s="189"/>
      <c r="BG486" s="21"/>
      <c r="BH486" s="21"/>
      <c r="BI486" s="21"/>
      <c r="BJ486" s="21"/>
      <c r="BK486" s="21"/>
      <c r="BL486" s="21"/>
      <c r="BM486" s="21"/>
      <c r="BN486" s="195"/>
      <c r="BO486" s="24"/>
      <c r="BP486" s="21"/>
      <c r="BQ486" s="21"/>
      <c r="BR486" s="23"/>
      <c r="BS486" s="23"/>
      <c r="BT486" s="24"/>
      <c r="BU486" s="25"/>
    </row>
    <row r="487" spans="1:75" s="22" customFormat="1" ht="137.2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9"/>
      <c r="P487" s="29"/>
      <c r="Q487" s="29"/>
      <c r="R487" s="29"/>
      <c r="S487" s="29"/>
      <c r="T487" s="29"/>
      <c r="U487" s="29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186"/>
      <c r="BE487" s="188"/>
      <c r="BF487" s="189"/>
      <c r="BG487" s="21"/>
      <c r="BH487" s="21"/>
      <c r="BI487" s="21"/>
      <c r="BJ487" s="21"/>
      <c r="BK487" s="21"/>
      <c r="BL487" s="21"/>
      <c r="BM487" s="21"/>
      <c r="BN487" s="195"/>
      <c r="BO487" s="24"/>
      <c r="BP487" s="21"/>
      <c r="BQ487" s="21"/>
      <c r="BR487" s="23"/>
      <c r="BS487" s="23"/>
      <c r="BT487" s="24"/>
      <c r="BU487" s="25"/>
    </row>
    <row r="488" spans="1:75" s="22" customFormat="1" ht="291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0"/>
      <c r="BC488" s="21"/>
      <c r="BD488" s="199"/>
      <c r="BE488" s="29"/>
      <c r="BF488" s="20"/>
      <c r="BG488" s="23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5" s="22" customFormat="1" ht="291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0"/>
      <c r="BC489" s="21"/>
      <c r="BD489" s="199"/>
      <c r="BE489" s="182"/>
      <c r="BF489" s="20"/>
      <c r="BG489" s="23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5" s="22" customFormat="1" ht="197.2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3"/>
      <c r="P490" s="23"/>
      <c r="Q490" s="23"/>
      <c r="R490" s="23"/>
      <c r="S490" s="23"/>
      <c r="T490" s="23"/>
      <c r="U490" s="20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199"/>
      <c r="BE490" s="20"/>
      <c r="BF490" s="20"/>
      <c r="BG490" s="21"/>
      <c r="BH490" s="21"/>
      <c r="BI490" s="21"/>
      <c r="BJ490" s="21"/>
      <c r="BK490" s="21"/>
      <c r="BL490" s="21"/>
      <c r="BM490" s="21"/>
      <c r="BN490" s="195"/>
      <c r="BO490" s="24"/>
      <c r="BP490" s="21"/>
      <c r="BQ490" s="21"/>
      <c r="BR490" s="23"/>
      <c r="BS490" s="23"/>
      <c r="BT490" s="24"/>
      <c r="BU490" s="25"/>
    </row>
    <row r="491" spans="1:75" s="22" customFormat="1" ht="197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3"/>
      <c r="P491" s="23"/>
      <c r="Q491" s="23"/>
      <c r="R491" s="23"/>
      <c r="S491" s="23"/>
      <c r="T491" s="23"/>
      <c r="U491" s="20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184"/>
      <c r="BE491" s="189"/>
      <c r="BF491" s="189"/>
      <c r="BG491" s="21"/>
      <c r="BH491" s="21"/>
      <c r="BI491" s="21"/>
      <c r="BJ491" s="21"/>
      <c r="BK491" s="21"/>
      <c r="BL491" s="21"/>
      <c r="BM491" s="21"/>
      <c r="BN491" s="195"/>
      <c r="BO491" s="24"/>
      <c r="BP491" s="21"/>
      <c r="BQ491" s="21"/>
      <c r="BR491" s="23"/>
      <c r="BS491" s="23"/>
      <c r="BT491" s="24"/>
      <c r="BU491" s="25"/>
    </row>
    <row r="492" spans="1:75" s="22" customFormat="1" ht="279.7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190"/>
      <c r="P492" s="190"/>
      <c r="Q492" s="190"/>
      <c r="R492" s="190"/>
      <c r="S492" s="190"/>
      <c r="T492" s="190"/>
      <c r="U492" s="190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199"/>
      <c r="BE492" s="63"/>
      <c r="BF492" s="63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5" s="22" customFormat="1" ht="171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3"/>
      <c r="P493" s="23"/>
      <c r="Q493" s="23"/>
      <c r="R493" s="23"/>
      <c r="S493" s="23"/>
      <c r="T493" s="23"/>
      <c r="U493" s="23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199"/>
      <c r="BE493" s="23"/>
      <c r="BF493" s="23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5" s="22" customFormat="1" ht="129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3"/>
      <c r="P494" s="23"/>
      <c r="Q494" s="23"/>
      <c r="R494" s="23"/>
      <c r="S494" s="23"/>
      <c r="T494" s="23"/>
      <c r="U494" s="23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191"/>
      <c r="BE494" s="29"/>
      <c r="BF494" s="29"/>
      <c r="BG494" s="21"/>
      <c r="BH494" s="21"/>
      <c r="BI494" s="21"/>
      <c r="BJ494" s="21"/>
      <c r="BK494" s="21"/>
      <c r="BL494" s="21"/>
      <c r="BM494" s="21"/>
      <c r="BN494" s="195"/>
      <c r="BO494" s="24"/>
      <c r="BP494" s="21"/>
      <c r="BQ494" s="21"/>
      <c r="BR494" s="23"/>
      <c r="BS494" s="23"/>
      <c r="BT494" s="24"/>
      <c r="BU494" s="25"/>
    </row>
    <row r="495" spans="1:75" s="22" customFormat="1" ht="187.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9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199"/>
      <c r="BE495" s="23"/>
      <c r="BF495" s="23"/>
      <c r="BG495" s="21"/>
      <c r="BH495" s="21"/>
      <c r="BI495" s="21"/>
      <c r="BJ495" s="21"/>
      <c r="BK495" s="21"/>
      <c r="BL495" s="21"/>
      <c r="BM495" s="23"/>
      <c r="BN495" s="21"/>
      <c r="BO495" s="24"/>
      <c r="BP495" s="21"/>
      <c r="BQ495" s="21"/>
      <c r="BR495" s="21"/>
      <c r="BS495" s="21"/>
      <c r="BT495" s="23"/>
      <c r="BU495" s="24"/>
      <c r="BV495" s="25"/>
      <c r="BW495" s="30"/>
    </row>
    <row r="496" spans="1:75" s="22" customFormat="1" ht="187.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199"/>
      <c r="O496" s="28"/>
      <c r="P496" s="18"/>
      <c r="Q496" s="28"/>
      <c r="R496" s="28"/>
      <c r="S496" s="28"/>
      <c r="T496" s="28"/>
      <c r="U496" s="28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1"/>
      <c r="BE496" s="21"/>
      <c r="BF496" s="21"/>
      <c r="BG496" s="21"/>
      <c r="BH496" s="21"/>
      <c r="BI496" s="21"/>
      <c r="BJ496" s="21"/>
      <c r="BK496" s="21"/>
      <c r="BL496" s="21"/>
      <c r="BM496" s="23"/>
      <c r="BN496" s="21"/>
      <c r="BO496" s="24"/>
      <c r="BP496" s="25"/>
      <c r="BQ496" s="21"/>
      <c r="BR496" s="21"/>
      <c r="BS496" s="21"/>
      <c r="BT496" s="23"/>
      <c r="BU496" s="24"/>
      <c r="BV496" s="25"/>
      <c r="BW496" s="30"/>
    </row>
    <row r="497" spans="1:75" s="22" customFormat="1" ht="409.6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3"/>
      <c r="P497" s="23"/>
      <c r="Q497" s="23"/>
      <c r="R497" s="23"/>
      <c r="S497" s="23"/>
      <c r="T497" s="23"/>
      <c r="U497" s="23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3"/>
      <c r="AV497" s="21"/>
      <c r="AW497" s="23"/>
      <c r="AX497" s="21"/>
      <c r="AY497" s="21"/>
      <c r="AZ497" s="21"/>
      <c r="BA497" s="21"/>
      <c r="BB497" s="21"/>
      <c r="BC497" s="21"/>
      <c r="BD497" s="21"/>
      <c r="BE497" s="21"/>
      <c r="BF497" s="21"/>
      <c r="BG497" s="21"/>
      <c r="BH497" s="21"/>
      <c r="BI497" s="21"/>
      <c r="BJ497" s="21"/>
      <c r="BK497" s="21"/>
      <c r="BL497" s="21"/>
      <c r="BM497" s="23"/>
      <c r="BN497" s="21"/>
      <c r="BO497" s="24"/>
      <c r="BP497" s="25"/>
      <c r="BQ497" s="21"/>
      <c r="BR497" s="21"/>
      <c r="BS497" s="21"/>
      <c r="BT497" s="23"/>
      <c r="BU497" s="24"/>
      <c r="BV497" s="25"/>
      <c r="BW497" s="30"/>
    </row>
    <row r="498" spans="1:75" s="22" customFormat="1" ht="409.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3"/>
      <c r="P498" s="23"/>
      <c r="Q498" s="23"/>
      <c r="R498" s="23"/>
      <c r="S498" s="23"/>
      <c r="T498" s="23"/>
      <c r="U498" s="23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199"/>
      <c r="BE498" s="23"/>
      <c r="BF498" s="23"/>
      <c r="BG498" s="21"/>
      <c r="BH498" s="21"/>
      <c r="BI498" s="21"/>
      <c r="BJ498" s="21"/>
      <c r="BK498" s="21"/>
      <c r="BL498" s="21"/>
      <c r="BM498" s="23"/>
      <c r="BN498" s="21"/>
      <c r="BO498" s="24"/>
      <c r="BP498" s="25"/>
      <c r="BQ498" s="21"/>
      <c r="BR498" s="21"/>
      <c r="BS498" s="21"/>
      <c r="BT498" s="23"/>
      <c r="BU498" s="24"/>
      <c r="BV498" s="25"/>
      <c r="BW498" s="30"/>
    </row>
    <row r="499" spans="1:75" s="22" customFormat="1" ht="194.2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199"/>
      <c r="O499" s="28"/>
      <c r="P499" s="18"/>
      <c r="Q499" s="28"/>
      <c r="R499" s="28"/>
      <c r="S499" s="28"/>
      <c r="T499" s="28"/>
      <c r="U499" s="28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1"/>
      <c r="BE499" s="21"/>
      <c r="BF499" s="21"/>
      <c r="BG499" s="21"/>
      <c r="BH499" s="21"/>
      <c r="BI499" s="21"/>
      <c r="BJ499" s="21"/>
      <c r="BK499" s="21"/>
      <c r="BL499" s="21"/>
      <c r="BM499" s="23"/>
      <c r="BN499" s="21"/>
      <c r="BO499" s="24"/>
      <c r="BP499" s="25"/>
      <c r="BQ499" s="36"/>
      <c r="BR499" s="36"/>
      <c r="BS499" s="36"/>
      <c r="BT499" s="40"/>
      <c r="BU499" s="26"/>
      <c r="BV499" s="36"/>
      <c r="BW499" s="30"/>
    </row>
    <row r="500" spans="1:75" s="22" customFormat="1" ht="219.7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1"/>
      <c r="BE500" s="21"/>
      <c r="BF500" s="21"/>
      <c r="BG500" s="21"/>
      <c r="BH500" s="21"/>
      <c r="BI500" s="21"/>
      <c r="BJ500" s="21"/>
      <c r="BK500" s="21"/>
      <c r="BL500" s="21"/>
      <c r="BM500" s="21"/>
      <c r="BN500" s="21"/>
      <c r="BO500" s="24"/>
      <c r="BP500" s="25"/>
      <c r="BQ500" s="36"/>
      <c r="BR500" s="36"/>
      <c r="BS500" s="36"/>
      <c r="BT500" s="40"/>
      <c r="BU500" s="26"/>
      <c r="BV500" s="36"/>
      <c r="BW500" s="30"/>
    </row>
    <row r="501" spans="1:75" s="22" customFormat="1" ht="198.7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18"/>
      <c r="M501" s="20"/>
      <c r="N501" s="21"/>
      <c r="O501" s="182"/>
      <c r="P501" s="182"/>
      <c r="Q501" s="182"/>
      <c r="R501" s="182"/>
      <c r="S501" s="182"/>
      <c r="T501" s="182"/>
      <c r="U501" s="182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1"/>
      <c r="BM501" s="23"/>
      <c r="BN501" s="21"/>
      <c r="BO501" s="24"/>
      <c r="BP501" s="25"/>
      <c r="BQ501" s="21"/>
      <c r="BR501" s="21"/>
      <c r="BS501" s="21"/>
      <c r="BT501" s="23"/>
      <c r="BU501" s="24"/>
      <c r="BV501" s="25"/>
      <c r="BW501" s="30"/>
    </row>
    <row r="502" spans="1:75" s="22" customFormat="1" ht="198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18"/>
      <c r="M502" s="20"/>
      <c r="N502" s="21"/>
      <c r="O502" s="23"/>
      <c r="P502" s="23"/>
      <c r="Q502" s="23"/>
      <c r="R502" s="23"/>
      <c r="S502" s="23"/>
      <c r="T502" s="23"/>
      <c r="U502" s="23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1"/>
      <c r="BH502" s="21"/>
      <c r="BI502" s="21"/>
      <c r="BJ502" s="21"/>
      <c r="BK502" s="21"/>
      <c r="BL502" s="21"/>
      <c r="BM502" s="23"/>
      <c r="BN502" s="21"/>
      <c r="BO502" s="24"/>
      <c r="BP502" s="25"/>
      <c r="BQ502" s="21"/>
      <c r="BR502" s="21"/>
      <c r="BS502" s="21"/>
      <c r="BT502" s="23"/>
      <c r="BU502" s="24"/>
      <c r="BV502" s="25"/>
      <c r="BW502" s="30"/>
    </row>
    <row r="503" spans="1:75" s="22" customFormat="1" ht="198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18"/>
      <c r="M503" s="20"/>
      <c r="N503" s="21"/>
      <c r="O503" s="28"/>
      <c r="P503" s="18"/>
      <c r="Q503" s="28"/>
      <c r="R503" s="28"/>
      <c r="S503" s="28"/>
      <c r="T503" s="28"/>
      <c r="U503" s="28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1"/>
      <c r="BE503" s="21"/>
      <c r="BF503" s="21"/>
      <c r="BG503" s="21"/>
      <c r="BH503" s="21"/>
      <c r="BI503" s="21"/>
      <c r="BJ503" s="21"/>
      <c r="BK503" s="21"/>
      <c r="BL503" s="21"/>
      <c r="BM503" s="23"/>
      <c r="BN503" s="21"/>
      <c r="BO503" s="24"/>
      <c r="BP503" s="25"/>
      <c r="BQ503" s="21"/>
      <c r="BR503" s="21"/>
      <c r="BS503" s="21"/>
      <c r="BT503" s="23"/>
      <c r="BU503" s="24"/>
      <c r="BV503" s="25"/>
      <c r="BW503" s="30"/>
    </row>
    <row r="504" spans="1:75" s="22" customFormat="1" ht="146.2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18"/>
      <c r="M504" s="20"/>
      <c r="N504" s="21"/>
      <c r="O504" s="28"/>
      <c r="P504" s="18"/>
      <c r="Q504" s="28"/>
      <c r="R504" s="28"/>
      <c r="S504" s="28"/>
      <c r="T504" s="28"/>
      <c r="U504" s="28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"/>
      <c r="BE504" s="21"/>
      <c r="BF504" s="21"/>
      <c r="BG504" s="21"/>
      <c r="BH504" s="21"/>
      <c r="BI504" s="21"/>
      <c r="BJ504" s="21"/>
      <c r="BK504" s="21"/>
      <c r="BL504" s="21"/>
      <c r="BM504" s="23"/>
      <c r="BN504" s="21"/>
      <c r="BO504" s="24"/>
      <c r="BP504" s="25"/>
      <c r="BQ504" s="21"/>
      <c r="BR504" s="21"/>
      <c r="BS504" s="21"/>
      <c r="BT504" s="23"/>
      <c r="BU504" s="24"/>
      <c r="BV504" s="25"/>
      <c r="BW504" s="30"/>
    </row>
    <row r="505" spans="1:75" s="22" customFormat="1" ht="227.2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18"/>
      <c r="M505" s="20"/>
      <c r="N505" s="21"/>
      <c r="O505" s="28"/>
      <c r="P505" s="18"/>
      <c r="Q505" s="28"/>
      <c r="R505" s="28"/>
      <c r="S505" s="28"/>
      <c r="T505" s="28"/>
      <c r="U505" s="28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1"/>
      <c r="BE505" s="21"/>
      <c r="BF505" s="21"/>
      <c r="BG505" s="21"/>
      <c r="BH505" s="21"/>
      <c r="BI505" s="21"/>
      <c r="BJ505" s="21"/>
      <c r="BK505" s="21"/>
      <c r="BL505" s="21"/>
      <c r="BM505" s="23"/>
      <c r="BN505" s="21"/>
      <c r="BO505" s="24"/>
      <c r="BP505" s="25"/>
      <c r="BQ505" s="21"/>
      <c r="BR505" s="21"/>
      <c r="BS505" s="21"/>
      <c r="BT505" s="23"/>
      <c r="BU505" s="24"/>
      <c r="BV505" s="25"/>
      <c r="BW505" s="30"/>
    </row>
    <row r="506" spans="1:75" s="22" customFormat="1" ht="154.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18"/>
      <c r="M506" s="20"/>
      <c r="N506" s="21"/>
      <c r="O506" s="28"/>
      <c r="P506" s="28"/>
      <c r="Q506" s="28"/>
      <c r="R506" s="28"/>
      <c r="S506" s="28"/>
      <c r="T506" s="28"/>
      <c r="U506" s="2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"/>
      <c r="BE506" s="21"/>
      <c r="BF506" s="21"/>
      <c r="BG506" s="21"/>
      <c r="BH506" s="21"/>
      <c r="BI506" s="21"/>
      <c r="BJ506" s="21"/>
      <c r="BK506" s="21"/>
      <c r="BL506" s="21"/>
      <c r="BM506" s="23"/>
      <c r="BN506" s="21"/>
      <c r="BO506" s="24"/>
      <c r="BP506" s="25"/>
      <c r="BQ506" s="21"/>
      <c r="BR506" s="21"/>
      <c r="BS506" s="21"/>
      <c r="BT506" s="23"/>
      <c r="BU506" s="24"/>
      <c r="BV506" s="25"/>
      <c r="BW506" s="30"/>
    </row>
    <row r="507" spans="1:75" s="22" customFormat="1" ht="154.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18"/>
      <c r="M507" s="20"/>
      <c r="N507" s="21"/>
      <c r="O507" s="28"/>
      <c r="P507" s="18"/>
      <c r="Q507" s="28"/>
      <c r="R507" s="28"/>
      <c r="S507" s="28"/>
      <c r="T507" s="28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"/>
      <c r="BE507" s="21"/>
      <c r="BF507" s="21"/>
      <c r="BG507" s="21"/>
      <c r="BH507" s="21"/>
      <c r="BI507" s="21"/>
      <c r="BJ507" s="21"/>
      <c r="BK507" s="21"/>
      <c r="BL507" s="21"/>
      <c r="BM507" s="23"/>
      <c r="BN507" s="21"/>
      <c r="BO507" s="24"/>
      <c r="BP507" s="25"/>
      <c r="BQ507" s="36"/>
      <c r="BR507" s="36"/>
      <c r="BS507" s="36"/>
      <c r="BT507" s="40"/>
      <c r="BU507" s="26"/>
      <c r="BV507" s="36"/>
      <c r="BW507" s="30"/>
    </row>
    <row r="508" spans="1:75" s="22" customFormat="1" ht="182.2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18"/>
      <c r="M508" s="20"/>
      <c r="N508" s="21"/>
      <c r="O508" s="23"/>
      <c r="P508" s="23"/>
      <c r="Q508" s="23"/>
      <c r="R508" s="23"/>
      <c r="S508" s="23"/>
      <c r="T508" s="23"/>
      <c r="U508" s="23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1"/>
      <c r="BH508" s="21"/>
      <c r="BI508" s="21"/>
      <c r="BJ508" s="21"/>
      <c r="BK508" s="21"/>
      <c r="BL508" s="23"/>
      <c r="BM508" s="21"/>
      <c r="BN508" s="21"/>
      <c r="BO508" s="24"/>
      <c r="BP508" s="25"/>
      <c r="BQ508" s="36"/>
      <c r="BR508" s="36"/>
      <c r="BS508" s="36"/>
      <c r="BT508" s="40"/>
      <c r="BU508" s="26"/>
      <c r="BV508" s="36"/>
      <c r="BW508" s="30"/>
    </row>
    <row r="509" spans="1:75" s="22" customFormat="1" ht="182.2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18"/>
      <c r="M509" s="20"/>
      <c r="N509" s="21"/>
      <c r="O509" s="23"/>
      <c r="P509" s="23"/>
      <c r="Q509" s="23"/>
      <c r="R509" s="23"/>
      <c r="S509" s="23"/>
      <c r="T509" s="23"/>
      <c r="U509" s="2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1"/>
      <c r="BE509" s="21"/>
      <c r="BF509" s="21"/>
      <c r="BG509" s="21"/>
      <c r="BH509" s="21"/>
      <c r="BI509" s="21"/>
      <c r="BJ509" s="21"/>
      <c r="BK509" s="21"/>
      <c r="BL509" s="21"/>
      <c r="BM509" s="21"/>
      <c r="BN509" s="21"/>
      <c r="BO509" s="24"/>
      <c r="BP509" s="25"/>
      <c r="BQ509" s="36"/>
      <c r="BR509" s="36"/>
      <c r="BS509" s="36"/>
      <c r="BT509" s="40"/>
      <c r="BU509" s="26"/>
      <c r="BV509" s="36"/>
      <c r="BW509" s="30"/>
    </row>
    <row r="510" spans="1:75" s="22" customFormat="1" ht="312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18"/>
      <c r="M510" s="20"/>
      <c r="N510" s="21"/>
      <c r="O510" s="28"/>
      <c r="P510" s="28"/>
      <c r="Q510" s="28"/>
      <c r="R510" s="28"/>
      <c r="S510" s="28"/>
      <c r="T510" s="28"/>
      <c r="U510" s="28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181"/>
      <c r="BE510" s="21"/>
      <c r="BF510" s="21"/>
      <c r="BG510" s="23"/>
      <c r="BH510" s="21"/>
      <c r="BI510" s="21"/>
      <c r="BJ510" s="21"/>
      <c r="BK510" s="21"/>
      <c r="BL510" s="23"/>
      <c r="BM510" s="21"/>
      <c r="BN510" s="21"/>
      <c r="BO510" s="24"/>
      <c r="BP510" s="25"/>
      <c r="BQ510" s="26"/>
    </row>
    <row r="511" spans="1:75" s="22" customFormat="1" ht="174.7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18"/>
      <c r="M511" s="20"/>
      <c r="N511" s="21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3"/>
      <c r="BH511" s="21"/>
      <c r="BI511" s="21"/>
      <c r="BJ511" s="21"/>
      <c r="BK511" s="21"/>
      <c r="BL511" s="23"/>
      <c r="BM511" s="21"/>
      <c r="BN511" s="21"/>
      <c r="BO511" s="24"/>
      <c r="BP511" s="25"/>
      <c r="BQ511" s="26"/>
    </row>
    <row r="512" spans="1:75" s="22" customFormat="1" ht="167.2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18"/>
      <c r="M512" s="20"/>
      <c r="N512" s="21"/>
      <c r="O512" s="23"/>
      <c r="P512" s="23"/>
      <c r="Q512" s="23"/>
      <c r="R512" s="23"/>
      <c r="S512" s="23"/>
      <c r="T512" s="23"/>
      <c r="U512" s="2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181"/>
      <c r="BE512" s="21"/>
      <c r="BF512" s="21"/>
      <c r="BG512" s="23"/>
      <c r="BH512" s="21"/>
      <c r="BI512" s="21"/>
      <c r="BJ512" s="21"/>
      <c r="BK512" s="21"/>
      <c r="BL512" s="23"/>
      <c r="BM512" s="21"/>
      <c r="BN512" s="21"/>
      <c r="BO512" s="24"/>
      <c r="BP512" s="25"/>
      <c r="BQ512" s="26"/>
    </row>
    <row r="513" spans="1:73" s="22" customFormat="1" ht="167.2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18"/>
      <c r="M513" s="20"/>
      <c r="N513" s="21"/>
      <c r="O513" s="23"/>
      <c r="P513" s="23"/>
      <c r="Q513" s="23"/>
      <c r="R513" s="23"/>
      <c r="S513" s="23"/>
      <c r="T513" s="23"/>
      <c r="U513" s="23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3"/>
      <c r="BH513" s="21"/>
      <c r="BI513" s="21"/>
      <c r="BJ513" s="21"/>
      <c r="BK513" s="21"/>
      <c r="BL513" s="23"/>
      <c r="BM513" s="21"/>
      <c r="BN513" s="21"/>
      <c r="BO513" s="24"/>
      <c r="BP513" s="25"/>
      <c r="BQ513" s="26"/>
    </row>
    <row r="514" spans="1:73" s="22" customFormat="1" ht="167.2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18"/>
      <c r="M514" s="20"/>
      <c r="N514" s="21"/>
      <c r="O514" s="23"/>
      <c r="P514" s="23"/>
      <c r="Q514" s="28"/>
      <c r="R514" s="28"/>
      <c r="S514" s="28"/>
      <c r="T514" s="28"/>
      <c r="U514" s="28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3"/>
      <c r="BH514" s="21"/>
      <c r="BI514" s="21"/>
      <c r="BJ514" s="21"/>
      <c r="BK514" s="21"/>
      <c r="BL514" s="23"/>
      <c r="BM514" s="21"/>
      <c r="BN514" s="21"/>
      <c r="BO514" s="24"/>
      <c r="BP514" s="25"/>
      <c r="BQ514" s="26"/>
    </row>
    <row r="515" spans="1:73" s="22" customFormat="1" ht="372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20"/>
      <c r="N515" s="21"/>
      <c r="O515" s="18"/>
      <c r="P515" s="18"/>
      <c r="Q515" s="18"/>
      <c r="R515" s="18"/>
      <c r="S515" s="18"/>
      <c r="T515" s="18"/>
      <c r="U515" s="1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1"/>
      <c r="BS515" s="21"/>
    </row>
    <row r="516" spans="1:73" s="22" customFormat="1" ht="257.2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18"/>
      <c r="M516" s="20"/>
      <c r="N516" s="21"/>
      <c r="O516" s="18"/>
      <c r="P516" s="18"/>
      <c r="Q516" s="27"/>
      <c r="R516" s="27"/>
      <c r="S516" s="27"/>
      <c r="T516" s="27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1"/>
      <c r="BS516" s="21"/>
    </row>
    <row r="517" spans="1:73" s="22" customFormat="1" ht="254.2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20"/>
      <c r="N517" s="21"/>
      <c r="O517" s="18"/>
      <c r="P517" s="18"/>
      <c r="Q517" s="27"/>
      <c r="R517" s="27"/>
      <c r="S517" s="27"/>
      <c r="T517" s="27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1"/>
      <c r="BS517" s="21"/>
    </row>
    <row r="518" spans="1:73" s="22" customFormat="1" ht="319.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20"/>
      <c r="N518" s="21"/>
      <c r="O518" s="23"/>
      <c r="P518" s="23"/>
      <c r="Q518" s="23"/>
      <c r="R518" s="23"/>
      <c r="S518" s="23"/>
      <c r="T518" s="23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21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1"/>
      <c r="BS518" s="21"/>
    </row>
    <row r="519" spans="1:73" s="22" customFormat="1" ht="409.6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18"/>
      <c r="M519" s="18"/>
      <c r="N519" s="18"/>
      <c r="O519" s="28"/>
      <c r="P519" s="18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1"/>
      <c r="BS519" s="21"/>
    </row>
    <row r="520" spans="1:73" s="22" customFormat="1" ht="141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18"/>
      <c r="M520" s="20"/>
      <c r="N520" s="21"/>
      <c r="O520" s="23"/>
      <c r="P520" s="23"/>
      <c r="Q520" s="23"/>
      <c r="R520" s="23"/>
      <c r="S520" s="23"/>
      <c r="T520" s="23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"/>
      <c r="BE520" s="21"/>
      <c r="BF520" s="21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1"/>
      <c r="BS520" s="21"/>
    </row>
    <row r="521" spans="1:73" s="22" customFormat="1" ht="141.7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18"/>
      <c r="M521" s="20"/>
      <c r="N521" s="18"/>
      <c r="O521" s="23"/>
      <c r="P521" s="23"/>
      <c r="Q521" s="23"/>
      <c r="R521" s="23"/>
      <c r="S521" s="23"/>
      <c r="T521" s="23"/>
      <c r="U521" s="23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1"/>
      <c r="BS521" s="21"/>
    </row>
    <row r="522" spans="1:73" s="22" customFormat="1" ht="292.5" customHeight="1" x14ac:dyDescent="0.45">
      <c r="A522" s="17"/>
      <c r="B522" s="18"/>
      <c r="C522" s="176"/>
      <c r="D522" s="19"/>
      <c r="E522" s="19"/>
      <c r="F522" s="20"/>
      <c r="G522" s="18"/>
      <c r="H522" s="18"/>
      <c r="I522" s="18"/>
      <c r="J522" s="18"/>
      <c r="K522" s="18"/>
      <c r="L522" s="18"/>
      <c r="M522" s="20"/>
      <c r="N522" s="21"/>
      <c r="O522" s="27"/>
      <c r="P522" s="18"/>
      <c r="Q522" s="27"/>
      <c r="R522" s="27"/>
      <c r="S522" s="27"/>
      <c r="T522" s="27"/>
      <c r="U522" s="27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1"/>
      <c r="BE522" s="21"/>
      <c r="BF522" s="21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1"/>
      <c r="BS522" s="24"/>
      <c r="BT522" s="25"/>
      <c r="BU522" s="26"/>
    </row>
    <row r="523" spans="1:73" s="22" customFormat="1" ht="177" customHeight="1" x14ac:dyDescent="0.45">
      <c r="A523" s="17"/>
      <c r="B523" s="18"/>
      <c r="C523" s="176"/>
      <c r="D523" s="19"/>
      <c r="E523" s="19"/>
      <c r="F523" s="20"/>
      <c r="G523" s="18"/>
      <c r="H523" s="18"/>
      <c r="I523" s="18"/>
      <c r="J523" s="18"/>
      <c r="K523" s="18"/>
      <c r="L523" s="18"/>
      <c r="M523" s="20"/>
      <c r="N523" s="21"/>
      <c r="O523" s="18"/>
      <c r="P523" s="18"/>
      <c r="Q523" s="27"/>
      <c r="R523" s="27"/>
      <c r="S523" s="27"/>
      <c r="T523" s="27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1"/>
      <c r="BH523" s="21"/>
      <c r="BI523" s="21"/>
      <c r="BJ523" s="21"/>
      <c r="BK523" s="21"/>
      <c r="BL523" s="21"/>
      <c r="BM523" s="21"/>
      <c r="BN523" s="21"/>
      <c r="BO523" s="21"/>
      <c r="BP523" s="21"/>
      <c r="BQ523" s="21"/>
      <c r="BR523" s="21"/>
      <c r="BS523" s="24"/>
      <c r="BT523" s="25"/>
      <c r="BU523" s="26"/>
    </row>
  </sheetData>
  <autoFilter ref="A2:BW36"/>
  <mergeCells count="4">
    <mergeCell ref="M239:M240"/>
    <mergeCell ref="A9:I9"/>
    <mergeCell ref="A1:BT1"/>
    <mergeCell ref="J3:J8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2019-02-06T10:17:59Z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