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1\ЗП_МСП_АКБ\Приложение №7_Обоснование НМЦ договора\"/>
    </mc:Choice>
  </mc:AlternateContent>
  <bookViews>
    <workbookView xWindow="14505" yWindow="-15" windowWidth="14310" windowHeight="12855"/>
  </bookViews>
  <sheets>
    <sheet name="Расчет НМЦ лота закупки" sheetId="1" r:id="rId1"/>
  </sheets>
  <definedNames>
    <definedName name="_xlnm._FilterDatabase" localSheetId="0" hidden="1">'Расчет НМЦ лота закупки'!$A$5:$P$24</definedName>
    <definedName name="_xlnm.Print_Area" localSheetId="0">'Расчет НМЦ лота закупки'!$A$1:$S$27</definedName>
  </definedNames>
  <calcPr calcId="152511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6" i="1"/>
  <c r="J22" i="1" s="1"/>
  <c r="J24" i="1" s="1"/>
  <c r="J23" i="1" s="1"/>
  <c r="G23" i="1" l="1"/>
  <c r="G24" i="1"/>
  <c r="G22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6" i="1"/>
  <c r="P22" i="1" s="1"/>
  <c r="P24" i="1" s="1"/>
  <c r="P23" i="1" s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6" i="1"/>
  <c r="M22" i="1" s="1"/>
  <c r="M24" i="1" s="1"/>
  <c r="M23" i="1" s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6" i="1"/>
  <c r="S22" i="1" s="1"/>
  <c r="S24" i="1" s="1"/>
  <c r="S23" i="1" s="1"/>
</calcChain>
</file>

<file path=xl/sharedStrings.xml><?xml version="1.0" encoding="utf-8"?>
<sst xmlns="http://schemas.openxmlformats.org/spreadsheetml/2006/main" count="91" uniqueCount="35">
  <si>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</si>
  <si>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</si>
  <si>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</si>
  <si>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</si>
  <si>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</si>
  <si>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</si>
  <si>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Справочник цен</t>
  </si>
  <si>
    <t>Номер материала SAP</t>
  </si>
  <si>
    <t>Сумма, руб. без НДС</t>
  </si>
  <si>
    <t>Итог</t>
  </si>
  <si>
    <t>ИТОГО без НДС</t>
  </si>
  <si>
    <t>НДС - 20%</t>
  </si>
  <si>
    <t>-</t>
  </si>
  <si>
    <t>шт</t>
  </si>
  <si>
    <t>АКБ Delta HR 12-5.8</t>
  </si>
  <si>
    <t>АКБ Europower EV 9-12 12V 9Ah</t>
  </si>
  <si>
    <t>АКБ Delta DTM 1207</t>
  </si>
  <si>
    <t>АКБ Delta HR 12-26</t>
  </si>
  <si>
    <t>АКБ CSB HR 1224W F2 12V 6Ah</t>
  </si>
  <si>
    <t>АКБ Delta HRL 12-12</t>
  </si>
  <si>
    <t>ЭЛЕМЕНТ ПИТАНИЯ PANASONIC CR2032</t>
  </si>
  <si>
    <t>АКБ Motorola PMNN4491</t>
  </si>
  <si>
    <t>АККУМУЛЯТОР CAMELION AAA 1000MAH</t>
  </si>
  <si>
    <t>АКБ FIAMM FG21803</t>
  </si>
  <si>
    <t>АКБ Delta HRL 12-18</t>
  </si>
  <si>
    <t xml:space="preserve">Аккумулятор внешний Rombica NEO AX100L 10000mAh </t>
  </si>
  <si>
    <t xml:space="preserve">Аккумулятор внешний Interstep PB208004U </t>
  </si>
  <si>
    <t>Элемент питания Duracell Procell 9V</t>
  </si>
  <si>
    <t>Аккумулятор GP AA 2700mAh 2шт</t>
  </si>
  <si>
    <t>Батарейный модуль BMT-72-18</t>
  </si>
  <si>
    <t>КП №2 от 26.05.2021</t>
  </si>
  <si>
    <t>КП №3 от 26.05.2021</t>
  </si>
  <si>
    <t>КП №1 от 02.06.2021</t>
  </si>
  <si>
    <t>Приложение №1</t>
  </si>
  <si>
    <t>Расчет начальной максимальной цены лота/закупки (лот 310G) от 20.07.2021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</si>
</sst>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4" fillId="2" borderId="0" xfId="0" applyNumberFormat="1" applyFont="1" applyFill="1" applyAlignment="1">
      <alignment vertical="center"/>
    </xf>
    <xf numFmtId="2" fontId="2" fillId="0" borderId="0" xfId="0" applyNumberFormat="1" applyFont="1"/>
    <xf numFmtId="2" fontId="2" fillId="0" borderId="0" xfId="0" applyNumberFormat="1" applyFont="1" applyAlignment="1">
      <alignment vertical="center"/>
    </xf>
    <xf numFmtId="2" fontId="2" fillId="2" borderId="0" xfId="0" applyNumberFormat="1" applyFont="1" applyFill="1"/>
    <xf numFmtId="2" fontId="2" fillId="2" borderId="0" xfId="0" applyNumberFormat="1" applyFont="1" applyFill="1" applyAlignment="1">
      <alignment vertical="center"/>
    </xf>
    <xf numFmtId="2" fontId="2" fillId="0" borderId="0" xfId="0" applyNumberFormat="1" applyFont="1" applyAlignment="1">
      <alignment vertical="center" wrapText="1"/>
    </xf>
    <xf numFmtId="2" fontId="2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/>
    <xf numFmtId="0" fontId="4" fillId="2" borderId="0" xfId="0" applyFont="1" applyFill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" xfId="1"/>
    <cellStyle name="Обычный 2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view="pageBreakPreview" zoomScaleNormal="112" zoomScaleSheetLayoutView="100" workbookViewId="0">
      <selection activeCell="L10" sqref="L10"/>
    </sheetView>
  </sheetViews>
  <sheetFormatPr defaultRowHeight="15" x14ac:dyDescent="0.25"/>
  <cols>
    <col min="1" max="1" width="4" style="1" customWidth="1"/>
    <col min="2" max="2" width="11.7109375" style="1" customWidth="1"/>
    <col min="3" max="3" width="53" style="4" customWidth="1"/>
    <col min="4" max="4" width="5.85546875" style="1" customWidth="1"/>
    <col min="5" max="5" width="5.28515625" style="1" customWidth="1"/>
    <col min="6" max="6" width="11.140625" style="28" bestFit="1" customWidth="1"/>
    <col min="7" max="7" width="13.140625" style="28" bestFit="1" customWidth="1"/>
    <col min="8" max="8" width="5.7109375" style="1" customWidth="1"/>
    <col min="9" max="9" width="11.85546875" style="32" bestFit="1" customWidth="1"/>
    <col min="10" max="10" width="13.140625" style="32" bestFit="1" customWidth="1"/>
    <col min="11" max="11" width="5.7109375" style="1" customWidth="1"/>
    <col min="12" max="12" width="11.7109375" style="32" customWidth="1"/>
    <col min="13" max="13" width="13.85546875" style="32" customWidth="1"/>
    <col min="14" max="14" width="5.7109375" style="1" customWidth="1"/>
    <col min="15" max="15" width="11" style="34" customWidth="1"/>
    <col min="16" max="16" width="12.85546875" style="34" customWidth="1"/>
    <col min="17" max="17" width="5.7109375" style="13" customWidth="1"/>
    <col min="18" max="18" width="11.42578125" style="34" customWidth="1"/>
    <col min="19" max="19" width="13.140625" style="34" customWidth="1"/>
    <col min="20" max="16384" width="9.140625" style="1"/>
  </cols>
  <sheetData>
    <row r="1" spans="1:19" x14ac:dyDescent="0.25">
      <c r="S1" s="37" t="s">
        <v>33</v>
      </c>
    </row>
    <row r="2" spans="1:19" s="3" customFormat="1" ht="15" customHeight="1" x14ac:dyDescent="0.25">
      <c r="A2" s="51" t="s">
        <v>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19" x14ac:dyDescent="0.25">
      <c r="B3" s="5"/>
      <c r="C3" s="6"/>
    </row>
    <row r="4" spans="1:19" ht="15" customHeight="1" x14ac:dyDescent="0.25">
      <c r="A4" s="58" t="s">
        <v>2</v>
      </c>
      <c r="B4" s="57" t="s">
        <v>7</v>
      </c>
      <c r="C4" s="57" t="s">
        <v>0</v>
      </c>
      <c r="D4" s="57" t="s">
        <v>1</v>
      </c>
      <c r="E4" s="57" t="s">
        <v>9</v>
      </c>
      <c r="F4" s="57"/>
      <c r="G4" s="57"/>
      <c r="H4" s="54" t="s">
        <v>6</v>
      </c>
      <c r="I4" s="55"/>
      <c r="J4" s="56"/>
      <c r="K4" s="48" t="s">
        <v>32</v>
      </c>
      <c r="L4" s="49"/>
      <c r="M4" s="50"/>
      <c r="N4" s="48" t="s">
        <v>30</v>
      </c>
      <c r="O4" s="49"/>
      <c r="P4" s="50"/>
      <c r="Q4" s="48" t="s">
        <v>31</v>
      </c>
      <c r="R4" s="49"/>
      <c r="S4" s="50"/>
    </row>
    <row r="5" spans="1:19" s="3" customFormat="1" ht="30" customHeight="1" x14ac:dyDescent="0.25">
      <c r="A5" s="58"/>
      <c r="B5" s="57"/>
      <c r="C5" s="57"/>
      <c r="D5" s="57"/>
      <c r="E5" s="7" t="s">
        <v>4</v>
      </c>
      <c r="F5" s="27" t="s">
        <v>5</v>
      </c>
      <c r="G5" s="27" t="s">
        <v>8</v>
      </c>
      <c r="H5" s="7" t="s">
        <v>4</v>
      </c>
      <c r="I5" s="27" t="s">
        <v>5</v>
      </c>
      <c r="J5" s="27" t="s">
        <v>8</v>
      </c>
      <c r="K5" s="7" t="s">
        <v>4</v>
      </c>
      <c r="L5" s="27" t="s">
        <v>5</v>
      </c>
      <c r="M5" s="27" t="s">
        <v>8</v>
      </c>
      <c r="N5" s="7" t="s">
        <v>4</v>
      </c>
      <c r="O5" s="27" t="s">
        <v>5</v>
      </c>
      <c r="P5" s="27" t="s">
        <v>8</v>
      </c>
      <c r="Q5" s="7" t="s">
        <v>4</v>
      </c>
      <c r="R5" s="27" t="s">
        <v>5</v>
      </c>
      <c r="S5" s="27" t="s">
        <v>8</v>
      </c>
    </row>
    <row r="6" spans="1:19" s="3" customFormat="1" ht="15" customHeight="1" x14ac:dyDescent="0.25">
      <c r="A6" s="26">
        <v>1</v>
      </c>
      <c r="B6" s="22">
        <v>2353410</v>
      </c>
      <c r="C6" s="22" t="s">
        <v>14</v>
      </c>
      <c r="D6" s="22" t="s">
        <v>13</v>
      </c>
      <c r="E6" s="40">
        <v>68</v>
      </c>
      <c r="F6" s="63">
        <v>1265</v>
      </c>
      <c r="G6" s="63">
        <f>F6*E6</f>
        <v>86020</v>
      </c>
      <c r="H6" s="24">
        <v>68</v>
      </c>
      <c r="I6" s="63">
        <v>1458</v>
      </c>
      <c r="J6" s="63">
        <f>I6*H6</f>
        <v>99144</v>
      </c>
      <c r="K6" s="24">
        <v>68</v>
      </c>
      <c r="L6" s="63">
        <v>1265</v>
      </c>
      <c r="M6" s="63">
        <f>L6*K6</f>
        <v>86020</v>
      </c>
      <c r="N6" s="24">
        <v>68</v>
      </c>
      <c r="O6" s="63">
        <v>2352</v>
      </c>
      <c r="P6" s="63">
        <f>O6*N6</f>
        <v>159936</v>
      </c>
      <c r="Q6" s="24">
        <v>68</v>
      </c>
      <c r="R6" s="63">
        <v>2344</v>
      </c>
      <c r="S6" s="63">
        <f>R6*Q6</f>
        <v>159392</v>
      </c>
    </row>
    <row r="7" spans="1:19" s="3" customFormat="1" ht="15" customHeight="1" x14ac:dyDescent="0.25">
      <c r="A7" s="26">
        <v>2</v>
      </c>
      <c r="B7" s="22">
        <v>2272038</v>
      </c>
      <c r="C7" s="22" t="s">
        <v>15</v>
      </c>
      <c r="D7" s="22" t="s">
        <v>13</v>
      </c>
      <c r="E7" s="40">
        <v>186</v>
      </c>
      <c r="F7" s="63">
        <v>1580</v>
      </c>
      <c r="G7" s="63">
        <f t="shared" ref="G7:G21" si="0">F7*E7</f>
        <v>293880</v>
      </c>
      <c r="H7" s="24">
        <v>186</v>
      </c>
      <c r="I7" s="63">
        <v>1142.9000000000001</v>
      </c>
      <c r="J7" s="63">
        <f t="shared" ref="J7:J21" si="1">I7*H7</f>
        <v>212579.40000000002</v>
      </c>
      <c r="K7" s="24">
        <v>186</v>
      </c>
      <c r="L7" s="63">
        <v>1580</v>
      </c>
      <c r="M7" s="63">
        <f t="shared" ref="M7:M21" si="2">L7*K7</f>
        <v>293880</v>
      </c>
      <c r="N7" s="24">
        <v>186</v>
      </c>
      <c r="O7" s="63">
        <v>2581</v>
      </c>
      <c r="P7" s="63">
        <f t="shared" ref="P7:P21" si="3">O7*N7</f>
        <v>480066</v>
      </c>
      <c r="Q7" s="24">
        <v>186</v>
      </c>
      <c r="R7" s="63">
        <v>2475</v>
      </c>
      <c r="S7" s="63">
        <f t="shared" ref="S7:S21" si="4">R7*Q7</f>
        <v>460350</v>
      </c>
    </row>
    <row r="8" spans="1:19" s="3" customFormat="1" ht="15" customHeight="1" x14ac:dyDescent="0.25">
      <c r="A8" s="26">
        <v>3</v>
      </c>
      <c r="B8" s="22">
        <v>2299368</v>
      </c>
      <c r="C8" s="22" t="s">
        <v>16</v>
      </c>
      <c r="D8" s="22" t="s">
        <v>13</v>
      </c>
      <c r="E8" s="40">
        <v>35</v>
      </c>
      <c r="F8" s="63">
        <v>1105</v>
      </c>
      <c r="G8" s="63">
        <f t="shared" si="0"/>
        <v>38675</v>
      </c>
      <c r="H8" s="24">
        <v>35</v>
      </c>
      <c r="I8" s="63">
        <v>1250.83</v>
      </c>
      <c r="J8" s="63">
        <f t="shared" si="1"/>
        <v>43779.049999999996</v>
      </c>
      <c r="K8" s="24">
        <v>35</v>
      </c>
      <c r="L8" s="63">
        <v>1105</v>
      </c>
      <c r="M8" s="63">
        <f t="shared" si="2"/>
        <v>38675</v>
      </c>
      <c r="N8" s="24">
        <v>35</v>
      </c>
      <c r="O8" s="63">
        <v>1171</v>
      </c>
      <c r="P8" s="63">
        <f t="shared" si="3"/>
        <v>40985</v>
      </c>
      <c r="Q8" s="24">
        <v>35</v>
      </c>
      <c r="R8" s="63">
        <v>1167</v>
      </c>
      <c r="S8" s="63">
        <f t="shared" si="4"/>
        <v>40845</v>
      </c>
    </row>
    <row r="9" spans="1:19" s="3" customFormat="1" ht="15" customHeight="1" x14ac:dyDescent="0.25">
      <c r="A9" s="26">
        <v>4</v>
      </c>
      <c r="B9" s="22">
        <v>2375079</v>
      </c>
      <c r="C9" s="22" t="s">
        <v>17</v>
      </c>
      <c r="D9" s="22" t="s">
        <v>13</v>
      </c>
      <c r="E9" s="40">
        <v>14</v>
      </c>
      <c r="F9" s="63">
        <v>5855</v>
      </c>
      <c r="G9" s="63">
        <f t="shared" si="0"/>
        <v>81970</v>
      </c>
      <c r="H9" s="24">
        <v>14</v>
      </c>
      <c r="I9" s="63">
        <v>5592.65</v>
      </c>
      <c r="J9" s="63">
        <f t="shared" si="1"/>
        <v>78297.099999999991</v>
      </c>
      <c r="K9" s="24">
        <v>14</v>
      </c>
      <c r="L9" s="63">
        <v>5855</v>
      </c>
      <c r="M9" s="63">
        <f t="shared" si="2"/>
        <v>81970</v>
      </c>
      <c r="N9" s="24">
        <v>14</v>
      </c>
      <c r="O9" s="63">
        <v>6444</v>
      </c>
      <c r="P9" s="63">
        <f t="shared" si="3"/>
        <v>90216</v>
      </c>
      <c r="Q9" s="24">
        <v>14</v>
      </c>
      <c r="R9" s="63">
        <v>6137</v>
      </c>
      <c r="S9" s="63">
        <f t="shared" si="4"/>
        <v>85918</v>
      </c>
    </row>
    <row r="10" spans="1:19" s="3" customFormat="1" ht="15" customHeight="1" x14ac:dyDescent="0.25">
      <c r="A10" s="26">
        <v>5</v>
      </c>
      <c r="B10" s="38">
        <v>2314133</v>
      </c>
      <c r="C10" s="22" t="s">
        <v>18</v>
      </c>
      <c r="D10" s="22" t="s">
        <v>13</v>
      </c>
      <c r="E10" s="40">
        <v>11</v>
      </c>
      <c r="F10" s="63">
        <v>1545</v>
      </c>
      <c r="G10" s="63">
        <f t="shared" si="0"/>
        <v>16995</v>
      </c>
      <c r="H10" s="24">
        <v>11</v>
      </c>
      <c r="I10" s="63">
        <v>1142.72</v>
      </c>
      <c r="J10" s="63">
        <f t="shared" si="1"/>
        <v>12569.92</v>
      </c>
      <c r="K10" s="24">
        <v>11</v>
      </c>
      <c r="L10" s="63">
        <v>1545</v>
      </c>
      <c r="M10" s="63">
        <f t="shared" si="2"/>
        <v>16995</v>
      </c>
      <c r="N10" s="24">
        <v>11</v>
      </c>
      <c r="O10" s="63">
        <v>1731</v>
      </c>
      <c r="P10" s="63">
        <f t="shared" si="3"/>
        <v>19041</v>
      </c>
      <c r="Q10" s="24">
        <v>11</v>
      </c>
      <c r="R10" s="63">
        <v>1675</v>
      </c>
      <c r="S10" s="63">
        <f t="shared" si="4"/>
        <v>18425</v>
      </c>
    </row>
    <row r="11" spans="1:19" s="3" customFormat="1" ht="15" customHeight="1" x14ac:dyDescent="0.25">
      <c r="A11" s="39">
        <v>6</v>
      </c>
      <c r="B11" s="38">
        <v>2348853</v>
      </c>
      <c r="C11" s="22" t="s">
        <v>19</v>
      </c>
      <c r="D11" s="22" t="s">
        <v>13</v>
      </c>
      <c r="E11" s="40">
        <v>14</v>
      </c>
      <c r="F11" s="63">
        <v>2535</v>
      </c>
      <c r="G11" s="63">
        <f t="shared" si="0"/>
        <v>35490</v>
      </c>
      <c r="H11" s="24">
        <v>14</v>
      </c>
      <c r="I11" s="63">
        <v>2759.18</v>
      </c>
      <c r="J11" s="63">
        <f t="shared" si="1"/>
        <v>38628.519999999997</v>
      </c>
      <c r="K11" s="24">
        <v>14</v>
      </c>
      <c r="L11" s="63">
        <v>2535</v>
      </c>
      <c r="M11" s="63">
        <f t="shared" si="2"/>
        <v>35490</v>
      </c>
      <c r="N11" s="24">
        <v>14</v>
      </c>
      <c r="O11" s="63">
        <v>2499</v>
      </c>
      <c r="P11" s="63">
        <f t="shared" si="3"/>
        <v>34986</v>
      </c>
      <c r="Q11" s="24">
        <v>14</v>
      </c>
      <c r="R11" s="63">
        <v>2454</v>
      </c>
      <c r="S11" s="63">
        <f t="shared" si="4"/>
        <v>34356</v>
      </c>
    </row>
    <row r="12" spans="1:19" s="3" customFormat="1" ht="15" customHeight="1" x14ac:dyDescent="0.25">
      <c r="A12" s="39">
        <v>7</v>
      </c>
      <c r="B12" s="22">
        <v>2054477</v>
      </c>
      <c r="C12" s="22" t="s">
        <v>20</v>
      </c>
      <c r="D12" s="22" t="s">
        <v>13</v>
      </c>
      <c r="E12" s="40">
        <v>63</v>
      </c>
      <c r="F12" s="63">
        <v>45</v>
      </c>
      <c r="G12" s="63">
        <f t="shared" si="0"/>
        <v>2835</v>
      </c>
      <c r="H12" s="24">
        <v>63</v>
      </c>
      <c r="I12" s="63">
        <v>42</v>
      </c>
      <c r="J12" s="63">
        <f t="shared" si="1"/>
        <v>2646</v>
      </c>
      <c r="K12" s="24">
        <v>63</v>
      </c>
      <c r="L12" s="63">
        <v>45</v>
      </c>
      <c r="M12" s="63">
        <f t="shared" si="2"/>
        <v>2835</v>
      </c>
      <c r="N12" s="24">
        <v>63</v>
      </c>
      <c r="O12" s="63">
        <v>158</v>
      </c>
      <c r="P12" s="63">
        <f t="shared" si="3"/>
        <v>9954</v>
      </c>
      <c r="Q12" s="24">
        <v>63</v>
      </c>
      <c r="R12" s="63">
        <v>157</v>
      </c>
      <c r="S12" s="63">
        <f t="shared" si="4"/>
        <v>9891</v>
      </c>
    </row>
    <row r="13" spans="1:19" s="3" customFormat="1" ht="15" customHeight="1" x14ac:dyDescent="0.25">
      <c r="A13" s="39">
        <v>8</v>
      </c>
      <c r="B13" s="22">
        <v>2385423</v>
      </c>
      <c r="C13" s="22" t="s">
        <v>21</v>
      </c>
      <c r="D13" s="22" t="s">
        <v>13</v>
      </c>
      <c r="E13" s="40">
        <v>8</v>
      </c>
      <c r="F13" s="63">
        <v>7605</v>
      </c>
      <c r="G13" s="63">
        <f t="shared" si="0"/>
        <v>60840</v>
      </c>
      <c r="H13" s="24">
        <v>8</v>
      </c>
      <c r="I13" s="63">
        <v>0</v>
      </c>
      <c r="J13" s="63">
        <f t="shared" si="1"/>
        <v>0</v>
      </c>
      <c r="K13" s="24">
        <v>8</v>
      </c>
      <c r="L13" s="63">
        <v>7605</v>
      </c>
      <c r="M13" s="63">
        <f t="shared" si="2"/>
        <v>60840</v>
      </c>
      <c r="N13" s="24">
        <v>8</v>
      </c>
      <c r="O13" s="63">
        <v>6501</v>
      </c>
      <c r="P13" s="63">
        <f t="shared" si="3"/>
        <v>52008</v>
      </c>
      <c r="Q13" s="24">
        <v>8</v>
      </c>
      <c r="R13" s="63">
        <v>6092</v>
      </c>
      <c r="S13" s="63">
        <f t="shared" si="4"/>
        <v>48736</v>
      </c>
    </row>
    <row r="14" spans="1:19" s="3" customFormat="1" ht="15" customHeight="1" x14ac:dyDescent="0.25">
      <c r="A14" s="39">
        <v>9</v>
      </c>
      <c r="B14" s="22">
        <v>2226092</v>
      </c>
      <c r="C14" s="22" t="s">
        <v>22</v>
      </c>
      <c r="D14" s="22" t="s">
        <v>13</v>
      </c>
      <c r="E14" s="40">
        <v>74</v>
      </c>
      <c r="F14" s="63">
        <v>90</v>
      </c>
      <c r="G14" s="63">
        <f t="shared" si="0"/>
        <v>6660</v>
      </c>
      <c r="H14" s="24">
        <v>74</v>
      </c>
      <c r="I14" s="63">
        <v>166.67</v>
      </c>
      <c r="J14" s="63">
        <f t="shared" si="1"/>
        <v>12333.58</v>
      </c>
      <c r="K14" s="24">
        <v>74</v>
      </c>
      <c r="L14" s="63">
        <v>90</v>
      </c>
      <c r="M14" s="63">
        <f t="shared" si="2"/>
        <v>6660</v>
      </c>
      <c r="N14" s="24">
        <v>74</v>
      </c>
      <c r="O14" s="63">
        <v>144</v>
      </c>
      <c r="P14" s="63">
        <f t="shared" si="3"/>
        <v>10656</v>
      </c>
      <c r="Q14" s="24">
        <v>74</v>
      </c>
      <c r="R14" s="63">
        <v>118</v>
      </c>
      <c r="S14" s="63">
        <f t="shared" si="4"/>
        <v>8732</v>
      </c>
    </row>
    <row r="15" spans="1:19" s="3" customFormat="1" ht="15" customHeight="1" x14ac:dyDescent="0.25">
      <c r="A15" s="39">
        <v>10</v>
      </c>
      <c r="B15" s="22">
        <v>2100136</v>
      </c>
      <c r="C15" s="22" t="s">
        <v>23</v>
      </c>
      <c r="D15" s="22" t="s">
        <v>13</v>
      </c>
      <c r="E15" s="40">
        <v>8</v>
      </c>
      <c r="F15" s="63">
        <v>3465</v>
      </c>
      <c r="G15" s="63">
        <f t="shared" si="0"/>
        <v>27720</v>
      </c>
      <c r="H15" s="24">
        <v>8</v>
      </c>
      <c r="I15" s="63">
        <v>3159.04</v>
      </c>
      <c r="J15" s="63">
        <f t="shared" si="1"/>
        <v>25272.32</v>
      </c>
      <c r="K15" s="24">
        <v>8</v>
      </c>
      <c r="L15" s="63">
        <v>3465</v>
      </c>
      <c r="M15" s="63">
        <f t="shared" si="2"/>
        <v>27720</v>
      </c>
      <c r="N15" s="24">
        <v>8</v>
      </c>
      <c r="O15" s="63">
        <v>4501</v>
      </c>
      <c r="P15" s="63">
        <f t="shared" si="3"/>
        <v>36008</v>
      </c>
      <c r="Q15" s="24">
        <v>8</v>
      </c>
      <c r="R15" s="63">
        <v>4198</v>
      </c>
      <c r="S15" s="63">
        <f t="shared" si="4"/>
        <v>33584</v>
      </c>
    </row>
    <row r="16" spans="1:19" s="3" customFormat="1" ht="15" customHeight="1" x14ac:dyDescent="0.25">
      <c r="A16" s="39">
        <v>11</v>
      </c>
      <c r="B16" s="22">
        <v>2360428</v>
      </c>
      <c r="C16" s="22" t="s">
        <v>24</v>
      </c>
      <c r="D16" s="22" t="s">
        <v>13</v>
      </c>
      <c r="E16" s="40">
        <v>2</v>
      </c>
      <c r="F16" s="63">
        <v>3960</v>
      </c>
      <c r="G16" s="63">
        <f t="shared" si="0"/>
        <v>7920</v>
      </c>
      <c r="H16" s="24">
        <v>2</v>
      </c>
      <c r="I16" s="63">
        <v>4649</v>
      </c>
      <c r="J16" s="63">
        <f t="shared" si="1"/>
        <v>9298</v>
      </c>
      <c r="K16" s="24">
        <v>2</v>
      </c>
      <c r="L16" s="63">
        <v>3960</v>
      </c>
      <c r="M16" s="63">
        <f t="shared" si="2"/>
        <v>7920</v>
      </c>
      <c r="N16" s="24">
        <v>2</v>
      </c>
      <c r="O16" s="63">
        <v>3928</v>
      </c>
      <c r="P16" s="63">
        <f t="shared" si="3"/>
        <v>7856</v>
      </c>
      <c r="Q16" s="24">
        <v>2</v>
      </c>
      <c r="R16" s="63">
        <v>3842</v>
      </c>
      <c r="S16" s="63">
        <f t="shared" si="4"/>
        <v>7684</v>
      </c>
    </row>
    <row r="17" spans="1:19" s="3" customFormat="1" ht="15" customHeight="1" x14ac:dyDescent="0.25">
      <c r="A17" s="39">
        <v>12</v>
      </c>
      <c r="B17" s="22">
        <v>2354977</v>
      </c>
      <c r="C17" s="22" t="s">
        <v>25</v>
      </c>
      <c r="D17" s="22" t="s">
        <v>13</v>
      </c>
      <c r="E17" s="40">
        <v>3</v>
      </c>
      <c r="F17" s="63">
        <v>930</v>
      </c>
      <c r="G17" s="63">
        <f t="shared" si="0"/>
        <v>2790</v>
      </c>
      <c r="H17" s="24">
        <v>3</v>
      </c>
      <c r="I17" s="63">
        <v>0</v>
      </c>
      <c r="J17" s="63">
        <f t="shared" si="1"/>
        <v>0</v>
      </c>
      <c r="K17" s="24">
        <v>3</v>
      </c>
      <c r="L17" s="63">
        <v>930</v>
      </c>
      <c r="M17" s="63">
        <f t="shared" si="2"/>
        <v>2790</v>
      </c>
      <c r="N17" s="24">
        <v>3</v>
      </c>
      <c r="O17" s="63">
        <v>1290</v>
      </c>
      <c r="P17" s="63">
        <f t="shared" si="3"/>
        <v>3870</v>
      </c>
      <c r="Q17" s="24">
        <v>3</v>
      </c>
      <c r="R17" s="63">
        <v>1267</v>
      </c>
      <c r="S17" s="63">
        <f t="shared" si="4"/>
        <v>3801</v>
      </c>
    </row>
    <row r="18" spans="1:19" s="3" customFormat="1" ht="15" customHeight="1" x14ac:dyDescent="0.25">
      <c r="A18" s="39">
        <v>13</v>
      </c>
      <c r="B18" s="22">
        <v>2355026</v>
      </c>
      <c r="C18" s="22" t="s">
        <v>26</v>
      </c>
      <c r="D18" s="22" t="s">
        <v>13</v>
      </c>
      <c r="E18" s="40">
        <v>3</v>
      </c>
      <c r="F18" s="63">
        <v>1770</v>
      </c>
      <c r="G18" s="63">
        <f t="shared" si="0"/>
        <v>5310</v>
      </c>
      <c r="H18" s="24">
        <v>3</v>
      </c>
      <c r="I18" s="63">
        <v>0</v>
      </c>
      <c r="J18" s="63">
        <f t="shared" si="1"/>
        <v>0</v>
      </c>
      <c r="K18" s="24">
        <v>3</v>
      </c>
      <c r="L18" s="63">
        <v>1770</v>
      </c>
      <c r="M18" s="63">
        <f t="shared" si="2"/>
        <v>5310</v>
      </c>
      <c r="N18" s="24">
        <v>3</v>
      </c>
      <c r="O18" s="63">
        <v>5002</v>
      </c>
      <c r="P18" s="63">
        <f t="shared" si="3"/>
        <v>15006</v>
      </c>
      <c r="Q18" s="24">
        <v>3</v>
      </c>
      <c r="R18" s="63">
        <v>4933</v>
      </c>
      <c r="S18" s="63">
        <f t="shared" si="4"/>
        <v>14799</v>
      </c>
    </row>
    <row r="19" spans="1:19" s="3" customFormat="1" ht="15" customHeight="1" x14ac:dyDescent="0.25">
      <c r="A19" s="39">
        <v>14</v>
      </c>
      <c r="B19" s="22">
        <v>2005566</v>
      </c>
      <c r="C19" s="22" t="s">
        <v>27</v>
      </c>
      <c r="D19" s="22" t="s">
        <v>13</v>
      </c>
      <c r="E19" s="40">
        <v>3</v>
      </c>
      <c r="F19" s="63">
        <v>240</v>
      </c>
      <c r="G19" s="63">
        <f t="shared" si="0"/>
        <v>720</v>
      </c>
      <c r="H19" s="24">
        <v>3</v>
      </c>
      <c r="I19" s="63">
        <v>321.05</v>
      </c>
      <c r="J19" s="63">
        <f t="shared" si="1"/>
        <v>963.15000000000009</v>
      </c>
      <c r="K19" s="24">
        <v>3</v>
      </c>
      <c r="L19" s="63">
        <v>240</v>
      </c>
      <c r="M19" s="63">
        <f t="shared" si="2"/>
        <v>720</v>
      </c>
      <c r="N19" s="24">
        <v>3</v>
      </c>
      <c r="O19" s="63">
        <v>369</v>
      </c>
      <c r="P19" s="63">
        <f t="shared" si="3"/>
        <v>1107</v>
      </c>
      <c r="Q19" s="24">
        <v>3</v>
      </c>
      <c r="R19" s="63">
        <v>365</v>
      </c>
      <c r="S19" s="63">
        <f t="shared" si="4"/>
        <v>1095</v>
      </c>
    </row>
    <row r="20" spans="1:19" s="3" customFormat="1" ht="15" customHeight="1" x14ac:dyDescent="0.25">
      <c r="A20" s="39">
        <v>15</v>
      </c>
      <c r="B20" s="22">
        <v>2289032</v>
      </c>
      <c r="C20" s="22" t="s">
        <v>28</v>
      </c>
      <c r="D20" s="22" t="s">
        <v>13</v>
      </c>
      <c r="E20" s="40">
        <v>4</v>
      </c>
      <c r="F20" s="63">
        <v>785</v>
      </c>
      <c r="G20" s="63">
        <f t="shared" si="0"/>
        <v>3140</v>
      </c>
      <c r="H20" s="24">
        <v>4</v>
      </c>
      <c r="I20" s="63">
        <v>506.25</v>
      </c>
      <c r="J20" s="63">
        <f t="shared" si="1"/>
        <v>2025</v>
      </c>
      <c r="K20" s="24">
        <v>4</v>
      </c>
      <c r="L20" s="63">
        <v>785</v>
      </c>
      <c r="M20" s="63">
        <f t="shared" si="2"/>
        <v>3140</v>
      </c>
      <c r="N20" s="24">
        <v>4</v>
      </c>
      <c r="O20" s="63">
        <v>511</v>
      </c>
      <c r="P20" s="63">
        <f t="shared" si="3"/>
        <v>2044</v>
      </c>
      <c r="Q20" s="24">
        <v>4</v>
      </c>
      <c r="R20" s="63">
        <v>508</v>
      </c>
      <c r="S20" s="63">
        <f t="shared" si="4"/>
        <v>2032</v>
      </c>
    </row>
    <row r="21" spans="1:19" s="3" customFormat="1" ht="15" customHeight="1" x14ac:dyDescent="0.25">
      <c r="A21" s="39">
        <v>16</v>
      </c>
      <c r="B21" s="22">
        <v>2392135</v>
      </c>
      <c r="C21" s="22" t="s">
        <v>29</v>
      </c>
      <c r="D21" s="22" t="s">
        <v>13</v>
      </c>
      <c r="E21" s="40">
        <v>1</v>
      </c>
      <c r="F21" s="63">
        <v>34035</v>
      </c>
      <c r="G21" s="63">
        <f t="shared" si="0"/>
        <v>34035</v>
      </c>
      <c r="H21" s="24">
        <v>1</v>
      </c>
      <c r="I21" s="63">
        <v>0</v>
      </c>
      <c r="J21" s="63">
        <f t="shared" si="1"/>
        <v>0</v>
      </c>
      <c r="K21" s="24">
        <v>1</v>
      </c>
      <c r="L21" s="63">
        <v>34035</v>
      </c>
      <c r="M21" s="63">
        <f t="shared" si="2"/>
        <v>34035</v>
      </c>
      <c r="N21" s="24">
        <v>1</v>
      </c>
      <c r="O21" s="63">
        <v>30889</v>
      </c>
      <c r="P21" s="63">
        <f t="shared" si="3"/>
        <v>30889</v>
      </c>
      <c r="Q21" s="24">
        <v>1</v>
      </c>
      <c r="R21" s="63">
        <v>29933</v>
      </c>
      <c r="S21" s="63">
        <f t="shared" si="4"/>
        <v>29933</v>
      </c>
    </row>
    <row r="22" spans="1:19" s="9" customFormat="1" ht="15" customHeight="1" x14ac:dyDescent="0.25">
      <c r="A22" s="59" t="s">
        <v>10</v>
      </c>
      <c r="B22" s="60"/>
      <c r="C22" s="61"/>
      <c r="D22" s="8"/>
      <c r="E22" s="8" t="s">
        <v>12</v>
      </c>
      <c r="F22" s="25" t="s">
        <v>12</v>
      </c>
      <c r="G22" s="8">
        <f>SUM(G6:G21)</f>
        <v>705000</v>
      </c>
      <c r="H22" s="8" t="s">
        <v>12</v>
      </c>
      <c r="I22" s="23" t="s">
        <v>12</v>
      </c>
      <c r="J22" s="8">
        <f>SUM(J6:J21)</f>
        <v>537536.04</v>
      </c>
      <c r="K22" s="8" t="s">
        <v>12</v>
      </c>
      <c r="L22" s="23" t="s">
        <v>12</v>
      </c>
      <c r="M22" s="8">
        <f>SUM(M6:M21)</f>
        <v>705000</v>
      </c>
      <c r="N22" s="8" t="s">
        <v>12</v>
      </c>
      <c r="O22" s="23" t="s">
        <v>12</v>
      </c>
      <c r="P22" s="8">
        <f>SUM(P6:P21)</f>
        <v>994628</v>
      </c>
      <c r="Q22" s="8" t="s">
        <v>12</v>
      </c>
      <c r="R22" s="23" t="s">
        <v>12</v>
      </c>
      <c r="S22" s="8">
        <f>SUM(S6:S21)</f>
        <v>959573</v>
      </c>
    </row>
    <row r="23" spans="1:19" s="11" customFormat="1" ht="15" customHeight="1" x14ac:dyDescent="0.25">
      <c r="A23" s="59" t="s">
        <v>11</v>
      </c>
      <c r="B23" s="60"/>
      <c r="C23" s="61"/>
      <c r="D23" s="10"/>
      <c r="E23" s="23" t="s">
        <v>12</v>
      </c>
      <c r="F23" s="25" t="s">
        <v>12</v>
      </c>
      <c r="G23" s="62">
        <f>G24-G22</f>
        <v>141000</v>
      </c>
      <c r="H23" s="23" t="s">
        <v>12</v>
      </c>
      <c r="I23" s="23" t="s">
        <v>12</v>
      </c>
      <c r="J23" s="62">
        <f>J24-J22</f>
        <v>107507.20799999998</v>
      </c>
      <c r="K23" s="23" t="s">
        <v>12</v>
      </c>
      <c r="L23" s="23" t="s">
        <v>12</v>
      </c>
      <c r="M23" s="62">
        <f>M24-M22</f>
        <v>141000</v>
      </c>
      <c r="N23" s="23" t="s">
        <v>12</v>
      </c>
      <c r="O23" s="23" t="s">
        <v>12</v>
      </c>
      <c r="P23" s="62">
        <f>P24-P22</f>
        <v>198925.59999999986</v>
      </c>
      <c r="Q23" s="23" t="s">
        <v>12</v>
      </c>
      <c r="R23" s="23" t="s">
        <v>12</v>
      </c>
      <c r="S23" s="62">
        <f>S24-S22</f>
        <v>191914.59999999986</v>
      </c>
    </row>
    <row r="24" spans="1:19" s="11" customFormat="1" ht="15" customHeight="1" x14ac:dyDescent="0.25">
      <c r="A24" s="59" t="s">
        <v>3</v>
      </c>
      <c r="B24" s="60"/>
      <c r="C24" s="61"/>
      <c r="D24" s="21"/>
      <c r="E24" s="8" t="s">
        <v>12</v>
      </c>
      <c r="F24" s="25" t="s">
        <v>12</v>
      </c>
      <c r="G24" s="62">
        <f>G22*1.2</f>
        <v>846000</v>
      </c>
      <c r="H24" s="8" t="s">
        <v>12</v>
      </c>
      <c r="I24" s="23" t="s">
        <v>12</v>
      </c>
      <c r="J24" s="8">
        <f>J22*1.2</f>
        <v>645043.24800000002</v>
      </c>
      <c r="K24" s="8" t="s">
        <v>12</v>
      </c>
      <c r="L24" s="23" t="s">
        <v>12</v>
      </c>
      <c r="M24" s="8">
        <f>M22*1.2</f>
        <v>846000</v>
      </c>
      <c r="N24" s="8" t="s">
        <v>12</v>
      </c>
      <c r="O24" s="23" t="s">
        <v>12</v>
      </c>
      <c r="P24" s="8">
        <f>P22*1.2</f>
        <v>1193553.5999999999</v>
      </c>
      <c r="Q24" s="8" t="s">
        <v>12</v>
      </c>
      <c r="R24" s="23" t="s">
        <v>12</v>
      </c>
      <c r="S24" s="8">
        <f>S22*1.2</f>
        <v>1151487.5999999999</v>
      </c>
    </row>
    <row r="26" spans="1:19" x14ac:dyDescent="0.25">
      <c r="B26" s="52"/>
      <c r="C26" s="52"/>
      <c r="D26" s="52"/>
      <c r="E26" s="52"/>
      <c r="F26" s="52"/>
      <c r="G26" s="52"/>
      <c r="H26" s="52"/>
      <c r="I26" s="52"/>
      <c r="J26" s="52"/>
      <c r="K26" s="13"/>
      <c r="L26" s="34"/>
      <c r="M26" s="34"/>
      <c r="N26" s="13"/>
    </row>
    <row r="27" spans="1:19" s="13" customFormat="1" x14ac:dyDescent="0.25">
      <c r="B27" s="41"/>
      <c r="C27" s="41"/>
      <c r="D27" s="43"/>
      <c r="E27" s="41"/>
      <c r="F27" s="42"/>
      <c r="G27" s="42"/>
      <c r="H27" s="41"/>
      <c r="I27" s="42"/>
      <c r="J27" s="42"/>
      <c r="L27" s="34"/>
      <c r="M27" s="34"/>
      <c r="O27" s="34"/>
      <c r="P27" s="34"/>
      <c r="R27" s="34"/>
      <c r="S27" s="34"/>
    </row>
    <row r="28" spans="1:19" x14ac:dyDescent="0.25">
      <c r="B28" s="53"/>
      <c r="C28" s="53"/>
      <c r="D28" s="53"/>
      <c r="E28" s="53"/>
      <c r="F28" s="53"/>
      <c r="G28" s="53"/>
      <c r="H28" s="53"/>
      <c r="I28" s="53"/>
      <c r="J28" s="53"/>
      <c r="K28" s="13"/>
      <c r="L28" s="34"/>
      <c r="M28" s="34"/>
      <c r="N28" s="13"/>
    </row>
    <row r="29" spans="1:19" ht="15" customHeight="1" x14ac:dyDescent="0.25">
      <c r="C29" s="1"/>
      <c r="E29" s="17"/>
      <c r="F29" s="29"/>
      <c r="G29" s="32"/>
      <c r="K29" s="13"/>
      <c r="L29" s="34"/>
      <c r="M29" s="34"/>
      <c r="N29" s="13"/>
      <c r="O29" s="36"/>
      <c r="P29" s="36"/>
      <c r="Q29" s="3"/>
      <c r="R29" s="36"/>
      <c r="S29" s="36"/>
    </row>
    <row r="30" spans="1:19" x14ac:dyDescent="0.25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</row>
    <row r="31" spans="1:19" s="12" customFormat="1" x14ac:dyDescent="0.25">
      <c r="A31" s="1"/>
      <c r="B31" s="1"/>
      <c r="C31" s="1"/>
      <c r="D31" s="1"/>
      <c r="E31" s="17"/>
      <c r="F31" s="29"/>
      <c r="G31" s="32"/>
      <c r="H31" s="1"/>
      <c r="I31" s="32"/>
      <c r="J31" s="32"/>
      <c r="K31" s="13"/>
      <c r="L31" s="34"/>
      <c r="M31" s="34"/>
      <c r="N31" s="13"/>
      <c r="O31" s="35"/>
      <c r="P31" s="35"/>
      <c r="Q31" s="14"/>
      <c r="R31" s="35"/>
      <c r="S31" s="35"/>
    </row>
    <row r="32" spans="1:19" s="12" customFormat="1" x14ac:dyDescent="0.25">
      <c r="D32" s="15"/>
      <c r="E32" s="16"/>
      <c r="F32" s="44"/>
      <c r="G32" s="45"/>
      <c r="H32" s="46"/>
      <c r="I32" s="45"/>
      <c r="J32" s="45"/>
      <c r="K32" s="47"/>
      <c r="L32" s="31"/>
      <c r="M32" s="31"/>
      <c r="N32" s="14"/>
      <c r="O32" s="35"/>
      <c r="P32" s="35"/>
    </row>
    <row r="33" spans="1:19" s="12" customFormat="1" x14ac:dyDescent="0.25">
      <c r="B33" s="15"/>
      <c r="C33" s="18"/>
      <c r="D33" s="15"/>
      <c r="E33" s="16"/>
      <c r="F33" s="30"/>
      <c r="G33" s="33"/>
      <c r="I33" s="33"/>
      <c r="J33" s="33"/>
      <c r="K33" s="14"/>
      <c r="L33" s="35"/>
      <c r="M33" s="35"/>
      <c r="N33" s="14"/>
      <c r="O33" s="35"/>
      <c r="P33" s="35"/>
      <c r="Q33" s="14"/>
      <c r="R33" s="35"/>
      <c r="S33" s="35"/>
    </row>
    <row r="34" spans="1:19" s="12" customFormat="1" x14ac:dyDescent="0.25">
      <c r="B34" s="19"/>
      <c r="C34" s="19"/>
      <c r="D34" s="15"/>
      <c r="E34" s="20"/>
      <c r="F34" s="31"/>
      <c r="G34" s="33"/>
      <c r="I34" s="33"/>
      <c r="J34" s="33"/>
      <c r="K34" s="14"/>
      <c r="L34" s="35"/>
      <c r="M34" s="35"/>
      <c r="N34" s="14"/>
      <c r="O34" s="35"/>
      <c r="P34" s="35"/>
      <c r="Q34" s="14"/>
      <c r="R34" s="35"/>
      <c r="S34" s="35"/>
    </row>
    <row r="35" spans="1:19" x14ac:dyDescent="0.25">
      <c r="A35" s="12"/>
      <c r="B35" s="19"/>
      <c r="C35" s="19"/>
      <c r="D35" s="15"/>
      <c r="E35" s="20"/>
      <c r="F35" s="31"/>
      <c r="G35" s="33"/>
      <c r="I35" s="33"/>
      <c r="J35" s="33"/>
      <c r="K35" s="14"/>
      <c r="L35" s="35"/>
      <c r="M35" s="35"/>
      <c r="N35" s="14"/>
    </row>
    <row r="36" spans="1:19" x14ac:dyDescent="0.25">
      <c r="E36" s="2"/>
      <c r="G36" s="32"/>
      <c r="K36" s="13"/>
      <c r="L36" s="34"/>
      <c r="M36" s="34"/>
      <c r="N36" s="13"/>
    </row>
    <row r="37" spans="1:19" x14ac:dyDescent="0.25">
      <c r="E37" s="2"/>
      <c r="G37" s="32"/>
      <c r="K37" s="13"/>
      <c r="L37" s="34"/>
      <c r="M37" s="34"/>
      <c r="N37" s="13"/>
    </row>
  </sheetData>
  <mergeCells count="16">
    <mergeCell ref="Q4:S4"/>
    <mergeCell ref="A2:S2"/>
    <mergeCell ref="B26:J26"/>
    <mergeCell ref="B30:N30"/>
    <mergeCell ref="K4:M4"/>
    <mergeCell ref="N4:P4"/>
    <mergeCell ref="H4:J4"/>
    <mergeCell ref="E4:G4"/>
    <mergeCell ref="D4:D5"/>
    <mergeCell ref="C4:C5"/>
    <mergeCell ref="B4:B5"/>
    <mergeCell ref="A4:A5"/>
    <mergeCell ref="A22:C22"/>
    <mergeCell ref="A24:C24"/>
    <mergeCell ref="A23:C23"/>
    <mergeCell ref="B28:J28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2021-07-20T09:25:23Z</cp:lastPrinted>
  <dcterms:created xsi:type="dcterms:W3CDTF">2014-06-26T05:52:50Z</dcterms:created>
  <dcterms:modified xsi:type="dcterms:W3CDTF">2021-08-23T08:53:43Z</dcterms:modified>
</cp:coreProperties>
</file>