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O9" i="4"/>
  <c r="P3" i="4"/>
  <c r="S3" i="4"/>
  <c r="U5" i="4"/>
  <c r="O5" i="4" s="1"/>
  <c r="U7" i="4"/>
  <c r="O7" i="4" s="1"/>
  <c r="U6" i="4"/>
  <c r="O6" i="4"/>
  <c r="AU3" i="4" l="1"/>
  <c r="N8" i="4"/>
  <c r="O8" i="4" s="1"/>
  <c r="AM3" i="4"/>
  <c r="N5" i="4"/>
  <c r="N4" i="4"/>
  <c r="O4" i="4" s="1"/>
  <c r="T4" i="4" l="1"/>
  <c r="Q4" i="4"/>
  <c r="R4" i="4"/>
  <c r="R3" i="4" s="1"/>
  <c r="O3" i="4"/>
  <c r="T8" i="4"/>
  <c r="R8" i="4"/>
  <c r="Q8" i="4"/>
  <c r="U8" i="4" s="1"/>
  <c r="BE3" i="4" s="1"/>
  <c r="U4" i="4" l="1"/>
  <c r="Q3" i="4"/>
  <c r="T3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U3" i="4" l="1"/>
  <c r="AI3" i="4"/>
  <c r="BN3" i="4" s="1"/>
  <c r="BN35" i="4"/>
  <c r="BN36" i="4"/>
  <c r="BN37" i="4"/>
  <c r="BN38" i="4"/>
  <c r="BN39" i="4"/>
  <c r="BN40" i="4"/>
  <c r="BN41" i="4"/>
  <c r="BN42" i="4"/>
  <c r="BN43" i="4"/>
  <c r="BN44" i="4"/>
  <c r="BN45" i="4"/>
  <c r="BN46" i="4"/>
  <c r="BS33" i="4" l="1"/>
  <c r="BT33" i="4" s="1"/>
  <c r="BS32" i="4"/>
  <c r="BT32" i="4" s="1"/>
  <c r="BS31" i="4"/>
  <c r="BT31" i="4" s="1"/>
  <c r="BS46" i="4"/>
  <c r="BT46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47" i="2"/>
  <c r="T36" i="2"/>
  <c r="BB70" i="2"/>
  <c r="BK70" i="2" s="1"/>
  <c r="T70" i="2"/>
  <c r="BB46" i="2"/>
  <c r="BK46" i="2" s="1"/>
  <c r="T46" i="2"/>
  <c r="AF55" i="2"/>
  <c r="T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 s="1"/>
  <c r="N81" i="2"/>
  <c r="S82" i="2"/>
  <c r="S81" i="2"/>
  <c r="P82" i="2"/>
  <c r="Q52" i="2"/>
  <c r="Q51" i="2" s="1"/>
  <c r="N51" i="2"/>
  <c r="S52" i="2"/>
  <c r="S51" i="2"/>
  <c r="P52" i="2"/>
  <c r="Q50" i="2"/>
  <c r="Q49" i="2" s="1"/>
  <c r="N49" i="2"/>
  <c r="S50" i="2"/>
  <c r="S49" i="2"/>
  <c r="P50" i="2"/>
  <c r="M5" i="2"/>
  <c r="M4" i="2"/>
  <c r="N5" i="2"/>
  <c r="S5" i="2" s="1"/>
  <c r="T4" i="2"/>
  <c r="N4" i="2"/>
  <c r="R3" i="2"/>
  <c r="O3" i="2"/>
  <c r="N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 s="1"/>
  <c r="T61" i="2"/>
  <c r="P60" i="2"/>
  <c r="T54" i="2"/>
  <c r="P53" i="2"/>
  <c r="P18" i="2"/>
  <c r="P13" i="2"/>
  <c r="T7" i="2"/>
  <c r="T6" i="2"/>
  <c r="BH6" i="2"/>
  <c r="BK6" i="2"/>
  <c r="T60" i="2"/>
  <c r="BB60" i="2"/>
  <c r="BK60" i="2"/>
  <c r="T53" i="2"/>
  <c r="BB53" i="2"/>
  <c r="BK53" i="2" s="1"/>
  <c r="Q13" i="2" l="1"/>
  <c r="T14" i="2"/>
  <c r="T85" i="2"/>
  <c r="S84" i="2"/>
  <c r="S29" i="2"/>
  <c r="S35" i="2"/>
  <c r="T37" i="2"/>
  <c r="S68" i="2"/>
  <c r="P68" i="2"/>
  <c r="T68" i="2" s="1"/>
  <c r="BB64" i="2" s="1"/>
  <c r="Q68" i="2"/>
  <c r="S74" i="2"/>
  <c r="S73" i="2" s="1"/>
  <c r="Q74" i="2"/>
  <c r="Q73" i="2" s="1"/>
  <c r="P74" i="2"/>
  <c r="N73" i="2"/>
  <c r="Q18" i="2"/>
  <c r="T20" i="2"/>
  <c r="T86" i="2"/>
  <c r="BF84" i="2" s="1"/>
  <c r="P84" i="2"/>
  <c r="S3" i="2"/>
  <c r="T5" i="2"/>
  <c r="S9" i="2"/>
  <c r="S8" i="2" s="1"/>
  <c r="N8" i="2"/>
  <c r="P9" i="2"/>
  <c r="Q9" i="2"/>
  <c r="Q8" i="2" s="1"/>
  <c r="BB29" i="2"/>
  <c r="BK29" i="2" s="1"/>
  <c r="T29" i="2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T76" i="2" l="1"/>
  <c r="P75" i="2"/>
  <c r="T65" i="2"/>
  <c r="P64" i="2"/>
  <c r="T3" i="2"/>
  <c r="BB3" i="2"/>
  <c r="BK3" i="2" s="1"/>
  <c r="T18" i="2"/>
  <c r="BB18" i="2"/>
  <c r="BK18" i="2" s="1"/>
  <c r="BB13" i="2"/>
  <c r="BK13" i="2" s="1"/>
  <c r="T13" i="2"/>
  <c r="BB62" i="2"/>
  <c r="BK62" i="2" s="1"/>
  <c r="T62" i="2"/>
  <c r="T9" i="2"/>
  <c r="P8" i="2"/>
  <c r="T74" i="2"/>
  <c r="P73" i="2"/>
  <c r="BJ35" i="2"/>
  <c r="BK35" i="2" s="1"/>
  <c r="T35" i="2"/>
  <c r="BB84" i="2"/>
  <c r="BK84" i="2" s="1"/>
  <c r="T84" i="2"/>
  <c r="BB73" i="2" l="1"/>
  <c r="BK73" i="2" s="1"/>
  <c r="T73" i="2"/>
  <c r="BB8" i="2"/>
  <c r="BK8" i="2" s="1"/>
  <c r="T8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<sst xmlns="http://schemas.openxmlformats.org/spreadsheetml/2006/main" count="506" uniqueCount="357">
  <si>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</si>
  <si>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</si>
  <si>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</si>
  <si>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</si>
  <si>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</si>
  <si>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</si>
  <si>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</si>
  <si>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</si>
  <si>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</si>
  <si>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</si>
  <si>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</si>
  <si>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</si>
  <si>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</si>
  <si>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</si>
  <si>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</si>
  <si>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</si>
  <si>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</si>
  <si>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</si>
  <si>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</si>
  <si>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</si>
  <si>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</si>
  <si>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</si>
  <si>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</si>
  <si>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</si>
  <si>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</si>
  <si>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</si>
  <si>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</si>
  <si>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</si>
  <si>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</si>
  <si>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</si>
  <si>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</si>
  <si>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</si>
  <si>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</si>
  <si>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</si>
  <si>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</si>
  <si>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</si>
  <si>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</si>
  <si>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</si>
  <si>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</si>
  <si>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</si>
  <si>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</si>
  <si>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</si>
  <si>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</si>
  <si>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</si>
  <si>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</si>
  <si>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</si>
  <si>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</si>
  <si>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</si>
  <si>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</si>
  <si>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</si>
  <si>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</si>
  <si>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</si>
  <si>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</si>
  <si>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</si>
  <si>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</si>
  <si>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</si>
  <si>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</si>
  <si>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</si>
  <si>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</si>
  <si>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</si>
  <si>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</si>
  <si>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</si>
  <si>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</si>
  <si>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</si>
  <si>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</si>
  <si>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</si>
  <si>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</si>
  <si>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</si>
  <si>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</si>
  <si>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</si>
  <si>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</si>
  <si>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</si>
  <si>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</si>
  <si>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</si>
  <si>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</si>
  <si>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</si>
  <si>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</si>
  <si>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</si>
  <si>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</si>
  <si>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</si>
  <si>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</si>
  <si>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</si>
  <si>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</si>
  <si>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</si>
  <si>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</si>
  <si>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</si>
  <si>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</si>
  <si>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</si>
  <si>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</si>
  <si>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</si>
  <si>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</si>
  <si>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</si>
  <si>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</si>
  <si>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</si>
  <si>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</si>
  <si>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</si>
  <si>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</si>
  <si>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</si>
  <si>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</si>
  <si>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</si>
  <si>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</si>
  <si>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</si>
  <si>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</si>
  <si>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</si>
  <si>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</si>
  <si>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</si>
  <si>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</si>
  <si>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</si>
  <si>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</si>
  <si>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</si>
  <si>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</si>
  <si>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</si>
  <si>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</si>
  <si>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</si>
  <si>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</si>
  <si>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</si>
  <si>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</si>
  <si>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</si>
  <si>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</si>
  <si>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</si>
  <si>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</si>
  <si>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</si>
  <si>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</si>
  <si>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</si>
  <si>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</si>
  <si>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</si>
  <si>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</si>
  <si>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</si>
  <si>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</si>
  <si>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</si>
  <si>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</si>
  <si>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</si>
  <si>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</si>
  <si>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</si>
  <si>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</si>
  <si>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</si>
  <si>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</si>
  <si>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</si>
  <si>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</si>
  <si>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</si>
  <si>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</si>
  <si>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</si>
  <si>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</si>
  <si>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</si>
  <si>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</si>
  <si>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</si>
  <si>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</si>
  <si>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</si>
  <si>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</si>
  <si>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</si>
  <si>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</si>
  <si>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</si>
  <si>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</si>
  <si>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</si>
  <si>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</si>
  <si>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</si>
  <si>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</si>
  <si>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</si>
  <si>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</si>
  <si>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</si>
  <si>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</si>
  <si>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</si>
  <si>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</si>
  <si>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</si>
  <si>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</si>
  <si>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</si>
  <si>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</si>
  <si>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</si>
  <si>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</si>
  <si>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</si>
  <si>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</si>
  <si>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</si>
  <si>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</si>
  <si>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</si>
  <si>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</si>
  <si>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</si>
  <si>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</si>
  <si>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</si>
  <si>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</si>
  <si>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</si>
  <si>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</si>
  <si>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</si>
  <si>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</si>
  <si>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</si>
  <si>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</si>
  <si>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</si>
  <si>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</si>
  <si>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</si>
  <si>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</si>
  <si>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</si>
  <si>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</si>
  <si>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</si>
  <si>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</si>
  <si>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</si>
  <si>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</si>
  <si>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</si>
  <si>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</si>
  <si>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</si>
  <si>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</si>
  <si>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</si>
  <si>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</si>
  <si>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</si>
  <si>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</si>
  <si>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</si>
  <si>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</si>
  <si>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</si>
  <si>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</si>
  <si>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</si>
  <si>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</si>
  <si>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</si>
  <si>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</si>
  <si>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</si>
  <si>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</si>
  <si>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</si>
  <si>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</si>
  <si>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</si>
  <si>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</si>
  <si>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</si>
  <si>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</si>
  <si>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</si>
  <si>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</si>
  <si>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</si>
  <si>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</si>
  <si>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</si>
  <si>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</si>
  <si>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</si>
  <si>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</si>
  <si>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</si>
  <si>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</si>
  <si>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</si>
  <si>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</si>
  <si>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</si>
  <si>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</si>
  <si>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</si>
  <si>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</si>
  <si>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</si>
  <si>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</si>
  <si>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</si>
  <si>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</si>
  <si>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</si>
  <si>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</si>
  <si>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</si>
  <si>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</si>
  <si>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</si>
  <si>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</si>
  <si>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</si>
  <si>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</si>
  <si>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</si>
  <si>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</si>
  <si>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</si>
  <si>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</si>
  <si>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</si>
  <si>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</si>
  <si>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</si>
  <si>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</si>
  <si>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</si>
  <si>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</si>
  <si>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</si>
  <si>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</si>
  <si>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</si>
  <si>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</si>
  <si>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</si>
  <si>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</si>
  <si>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</si>
  <si>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</si>
  <si>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</si>
  <si>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</si>
  <si>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</si>
  <si>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</si>
  <si>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</si>
  <si>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</si>
  <si>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</si>
  <si>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</si>
  <si>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</si>
  <si>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</si>
  <si>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</si>
  <si>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</si>
  <si>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</si>
  <si>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</si>
  <si>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</si>
  <si>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</si>
  <si>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</si>
  <si>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</si>
  <si>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</si>
  <si>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</si>
  <si>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</si>
  <si>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</si>
  <si>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</si>
  <si>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</si>
  <si>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</si>
  <si>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</si>
  <si>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</si>
  <si>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</si>
  <si>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</si>
  <si>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</si>
  <si>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</si>
  <si>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</si>
  <si>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</si>
  <si>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</si>
  <si>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</si>
  <si>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</si>
  <si>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</si>
  <si>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</si>
  <si>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</si>
  <si>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</si>
  <si>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</si>
  <si>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</si>
  <si>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</si>
  <si>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</si>
  <si>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</si>
  <si>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</si>
  <si>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</si>
  <si>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</si>
  <si>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</si>
  <si>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</si>
  <si>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</si>
  <si>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</si>
  <si>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</si>
  <si>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</si>
  <si>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</si>
  <si>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</si>
  <si>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</si>
  <si>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</si>
  <si>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</si>
  <si>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</si>
  <si>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</si>
  <si>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</si>
  <si>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</si>
  <si>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</si>
  <si>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</si>
  <si>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</si>
  <si>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</si>
  <si>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</si>
  <si>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</si>
  <si>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</si>
  <si>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</si>
  <si>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</si>
  <si>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Со.РЭС</t>
  </si>
  <si>
    <t>41796220 (ЮЭС-3862/2019)</t>
  </si>
  <si>
    <t>Администрация Солнцевского сельсовета</t>
  </si>
  <si>
    <t>Курская обл., Солнцевский р-н,с. Зуевка, кад.№:46:22:080202</t>
  </si>
  <si>
    <t>строительство воздушной линии электропередачи 10 кВ защищенным проводом – ответвления протяженностью 0,05 км от опоры № 318 существующей ВЛ-10 кВ № 673 до проектируемой                 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673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 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</si>
  <si>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673 в части монтажа ответвительной арматуры в точке врезки (объем реконструкции уточнить при проектировании).</t>
  </si>
  <si>
    <t>КТП 160 кВА со шкафом АСКУЭ в комплекте с УСПД (МЭК-104)</t>
  </si>
  <si>
    <t>КТП 160 кВА</t>
  </si>
  <si>
    <t>шкаф АСКУЭ в комплекте с УСПД (МЭК-104)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</si>
  <si>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137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</si>
  <si>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</si>
  <si>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</si>
  <si>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</si>
  <si>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</si>
  <si>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</si>
  <si>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</si>
  <si>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</si>
  <si>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</si>
  <si>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</si>
  <si>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160 кВА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</si>
</sst>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64" fontId="19" fillId="0" borderId="3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4" fontId="21" fillId="0" borderId="9" xfId="0" applyNumberFormat="1" applyFont="1" applyFill="1" applyBorder="1" applyAlignment="1">
      <alignment horizontal="center" vertical="center" wrapText="1"/>
    </xf>
    <xf numFmtId="14" fontId="21" fillId="0" borderId="10" xfId="0" applyNumberFormat="1" applyFont="1" applyFill="1" applyBorder="1" applyAlignment="1">
      <alignment horizontal="center" vertical="center" wrapText="1"/>
    </xf>
    <xf numFmtId="14" fontId="21" fillId="0" borderId="11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14" fontId="22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 applyProtection="1">
      <alignment horizontal="right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8" fontId="22" fillId="0" borderId="0" xfId="0" applyNumberFormat="1" applyFont="1" applyFill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3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J3" sqref="J3:J8"/>
    </sheetView>
  </sheetViews>
  <sheetFormatPr defaultColWidth="9.140625" defaultRowHeight="34.5" x14ac:dyDescent="0.45"/>
  <cols>
    <col min="1" max="1" width="36.7109375" style="176" customWidth="1"/>
    <col min="2" max="2" width="37" style="176" customWidth="1"/>
    <col min="3" max="3" width="37.8554687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6.85546875" style="176" customWidth="1"/>
    <col min="8" max="8" width="23" style="176" customWidth="1"/>
    <col min="9" max="9" width="52.42578125" style="176" customWidth="1"/>
    <col min="10" max="10" width="109.42578125" style="176" customWidth="1"/>
    <col min="11" max="11" width="53.5703125" style="176" customWidth="1"/>
    <col min="12" max="12" width="6.5703125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0.710937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.5703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3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57.5" customHeight="1" x14ac:dyDescent="0.95">
      <c r="A1" s="205" t="s">
        <v>346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</row>
    <row r="2" spans="1:73" s="224" customFormat="1" ht="372.75" customHeight="1" x14ac:dyDescent="0.25">
      <c r="A2" s="227" t="s">
        <v>0</v>
      </c>
      <c r="B2" s="227" t="s">
        <v>24</v>
      </c>
      <c r="C2" s="227" t="s">
        <v>330</v>
      </c>
      <c r="D2" s="227" t="s">
        <v>25</v>
      </c>
      <c r="E2" s="227" t="s">
        <v>31</v>
      </c>
      <c r="F2" s="227" t="s">
        <v>27</v>
      </c>
      <c r="G2" s="227" t="s">
        <v>1</v>
      </c>
      <c r="H2" s="227" t="s">
        <v>2</v>
      </c>
      <c r="I2" s="227" t="s">
        <v>19</v>
      </c>
      <c r="J2" s="227" t="s">
        <v>308</v>
      </c>
      <c r="K2" s="227" t="s">
        <v>309</v>
      </c>
      <c r="L2" s="227" t="s">
        <v>28</v>
      </c>
      <c r="M2" s="227" t="s">
        <v>32</v>
      </c>
      <c r="N2" s="227" t="s">
        <v>33</v>
      </c>
      <c r="O2" s="227" t="s">
        <v>34</v>
      </c>
      <c r="P2" s="227"/>
      <c r="Q2" s="227" t="s">
        <v>35</v>
      </c>
      <c r="R2" s="227" t="s">
        <v>36</v>
      </c>
      <c r="S2" s="227" t="s">
        <v>37</v>
      </c>
      <c r="T2" s="227" t="s">
        <v>38</v>
      </c>
      <c r="U2" s="227" t="s">
        <v>39</v>
      </c>
      <c r="V2" s="227" t="s">
        <v>325</v>
      </c>
      <c r="W2" s="227" t="s">
        <v>313</v>
      </c>
      <c r="X2" s="227" t="s">
        <v>324</v>
      </c>
      <c r="Y2" s="227" t="s">
        <v>313</v>
      </c>
      <c r="Z2" s="227" t="s">
        <v>29</v>
      </c>
      <c r="AA2" s="227" t="s">
        <v>313</v>
      </c>
      <c r="AB2" s="227" t="s">
        <v>323</v>
      </c>
      <c r="AC2" s="227" t="s">
        <v>313</v>
      </c>
      <c r="AD2" s="227" t="s">
        <v>322</v>
      </c>
      <c r="AE2" s="227" t="s">
        <v>313</v>
      </c>
      <c r="AF2" s="227" t="s">
        <v>315</v>
      </c>
      <c r="AG2" s="227" t="s">
        <v>313</v>
      </c>
      <c r="AH2" s="227" t="s">
        <v>314</v>
      </c>
      <c r="AI2" s="227" t="s">
        <v>313</v>
      </c>
      <c r="AJ2" s="227" t="s">
        <v>315</v>
      </c>
      <c r="AK2" s="227"/>
      <c r="AL2" s="227" t="s">
        <v>316</v>
      </c>
      <c r="AM2" s="227" t="s">
        <v>313</v>
      </c>
      <c r="AN2" s="227" t="s">
        <v>317</v>
      </c>
      <c r="AO2" s="227" t="s">
        <v>313</v>
      </c>
      <c r="AP2" s="227" t="s">
        <v>11</v>
      </c>
      <c r="AQ2" s="227"/>
      <c r="AR2" s="227" t="s">
        <v>10</v>
      </c>
      <c r="AS2" s="227"/>
      <c r="AT2" s="227" t="s">
        <v>318</v>
      </c>
      <c r="AU2" s="227" t="s">
        <v>313</v>
      </c>
      <c r="AV2" s="227" t="s">
        <v>326</v>
      </c>
      <c r="AW2" s="227" t="s">
        <v>313</v>
      </c>
      <c r="AX2" s="227" t="s">
        <v>328</v>
      </c>
      <c r="AY2" s="227" t="s">
        <v>313</v>
      </c>
      <c r="AZ2" s="227" t="s">
        <v>327</v>
      </c>
      <c r="BA2" s="227" t="s">
        <v>313</v>
      </c>
      <c r="BB2" s="227" t="s">
        <v>311</v>
      </c>
      <c r="BC2" s="227" t="s">
        <v>313</v>
      </c>
      <c r="BD2" s="227" t="s">
        <v>310</v>
      </c>
      <c r="BE2" s="227" t="s">
        <v>313</v>
      </c>
      <c r="BF2" s="227" t="s">
        <v>320</v>
      </c>
      <c r="BG2" s="227" t="s">
        <v>313</v>
      </c>
      <c r="BH2" s="227" t="s">
        <v>329</v>
      </c>
      <c r="BI2" s="227" t="s">
        <v>313</v>
      </c>
      <c r="BJ2" s="227" t="s">
        <v>319</v>
      </c>
      <c r="BK2" s="227" t="s">
        <v>313</v>
      </c>
      <c r="BL2" s="227" t="s">
        <v>321</v>
      </c>
      <c r="BM2" s="227" t="s">
        <v>313</v>
      </c>
      <c r="BN2" s="228" t="s">
        <v>21</v>
      </c>
      <c r="BO2" s="229" t="s">
        <v>312</v>
      </c>
      <c r="BP2" s="230" t="s">
        <v>18</v>
      </c>
      <c r="BQ2" s="231"/>
    </row>
    <row r="3" spans="1:73" s="224" customFormat="1" ht="409.6" customHeight="1" x14ac:dyDescent="0.25">
      <c r="A3" s="232" t="s">
        <v>338</v>
      </c>
      <c r="B3" s="233">
        <v>41796220</v>
      </c>
      <c r="C3" s="229">
        <v>43552</v>
      </c>
      <c r="D3" s="234">
        <v>71970</v>
      </c>
      <c r="E3" s="234"/>
      <c r="F3" s="227">
        <v>120</v>
      </c>
      <c r="G3" s="233" t="s">
        <v>339</v>
      </c>
      <c r="H3" s="233" t="s">
        <v>337</v>
      </c>
      <c r="I3" s="233" t="s">
        <v>340</v>
      </c>
      <c r="J3" s="235" t="s">
        <v>341</v>
      </c>
      <c r="K3" s="235" t="s">
        <v>342</v>
      </c>
      <c r="L3" s="227"/>
      <c r="M3" s="236"/>
      <c r="N3" s="227"/>
      <c r="O3" s="237">
        <f>SUM(O4:O8)</f>
        <v>834.68000000000006</v>
      </c>
      <c r="P3" s="237">
        <f t="shared" ref="P3:U3" si="0">SUM(P4:P8)</f>
        <v>2.31</v>
      </c>
      <c r="Q3" s="237">
        <f t="shared" si="0"/>
        <v>38.895699999999998</v>
      </c>
      <c r="R3" s="237">
        <f t="shared" si="0"/>
        <v>140.69310000000004</v>
      </c>
      <c r="S3" s="237">
        <f t="shared" si="0"/>
        <v>636.41</v>
      </c>
      <c r="T3" s="237">
        <f t="shared" si="0"/>
        <v>18.6812</v>
      </c>
      <c r="U3" s="237">
        <f t="shared" si="0"/>
        <v>834.68000000000006</v>
      </c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>
        <v>0.05</v>
      </c>
      <c r="AI3" s="228">
        <f>U4</f>
        <v>64.100000000000009</v>
      </c>
      <c r="AJ3" s="228"/>
      <c r="AK3" s="228"/>
      <c r="AL3" s="238">
        <v>1</v>
      </c>
      <c r="AM3" s="228">
        <f>U5</f>
        <v>72.070000000000007</v>
      </c>
      <c r="AN3" s="228"/>
      <c r="AO3" s="228"/>
      <c r="AP3" s="228"/>
      <c r="AQ3" s="228"/>
      <c r="AR3" s="228"/>
      <c r="AS3" s="228"/>
      <c r="AT3" s="238" t="s">
        <v>343</v>
      </c>
      <c r="AU3" s="228">
        <f>U6+U7</f>
        <v>686.74</v>
      </c>
      <c r="AV3" s="228"/>
      <c r="AW3" s="228"/>
      <c r="AX3" s="228"/>
      <c r="AY3" s="228"/>
      <c r="AZ3" s="228"/>
      <c r="BA3" s="228"/>
      <c r="BB3" s="228"/>
      <c r="BC3" s="228"/>
      <c r="BD3" s="238">
        <v>0.01</v>
      </c>
      <c r="BE3" s="238">
        <f>U8</f>
        <v>11.77</v>
      </c>
      <c r="BF3" s="228"/>
      <c r="BG3" s="228"/>
      <c r="BH3" s="227"/>
      <c r="BI3" s="237"/>
      <c r="BJ3" s="237"/>
      <c r="BK3" s="228"/>
      <c r="BL3" s="228"/>
      <c r="BM3" s="228"/>
      <c r="BN3" s="238">
        <f t="shared" ref="BN3:BN34" si="1">W3+Y3+AA3+AC3+AE3+AG3+AI3+AM3+AO3+AQ3+AS3+AU3+AW3+AY3+BA3+BC3+BE3+BG3+BI3+BK3+BM3</f>
        <v>834.68000000000006</v>
      </c>
      <c r="BO3" s="229">
        <v>43736</v>
      </c>
      <c r="BP3" s="228"/>
      <c r="BQ3" s="222"/>
      <c r="BR3" s="223"/>
      <c r="BT3" s="225"/>
      <c r="BU3" s="226"/>
    </row>
    <row r="4" spans="1:73" s="224" customFormat="1" ht="269.25" customHeight="1" x14ac:dyDescent="0.25">
      <c r="A4" s="232"/>
      <c r="B4" s="233"/>
      <c r="C4" s="229"/>
      <c r="D4" s="234"/>
      <c r="E4" s="234"/>
      <c r="F4" s="227"/>
      <c r="G4" s="233"/>
      <c r="H4" s="233"/>
      <c r="I4" s="233"/>
      <c r="J4" s="239"/>
      <c r="K4" s="239"/>
      <c r="L4" s="227"/>
      <c r="M4" s="227" t="s">
        <v>314</v>
      </c>
      <c r="N4" s="228">
        <f>AH3</f>
        <v>0.05</v>
      </c>
      <c r="O4" s="228">
        <f>N4*1282</f>
        <v>64.100000000000009</v>
      </c>
      <c r="P4" s="228"/>
      <c r="Q4" s="228">
        <f>O4*0.11</f>
        <v>7.051000000000001</v>
      </c>
      <c r="R4" s="228">
        <f>O4*0.84</f>
        <v>53.844000000000008</v>
      </c>
      <c r="S4" s="228">
        <v>0</v>
      </c>
      <c r="T4" s="228">
        <f>O4*0.05</f>
        <v>3.2050000000000005</v>
      </c>
      <c r="U4" s="228">
        <f>SUM(Q4:T4)</f>
        <v>64.100000000000009</v>
      </c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38"/>
      <c r="AM4" s="228"/>
      <c r="AN4" s="228"/>
      <c r="AO4" s="228"/>
      <c r="AP4" s="228"/>
      <c r="AQ4" s="228"/>
      <c r="AR4" s="228"/>
      <c r="AS4" s="228"/>
      <c r="AT4" s="238"/>
      <c r="AU4" s="228"/>
      <c r="AV4" s="228"/>
      <c r="AW4" s="228"/>
      <c r="AX4" s="228"/>
      <c r="AY4" s="228"/>
      <c r="AZ4" s="228"/>
      <c r="BA4" s="228"/>
      <c r="BB4" s="228"/>
      <c r="BC4" s="228"/>
      <c r="BD4" s="238"/>
      <c r="BE4" s="238"/>
      <c r="BF4" s="228"/>
      <c r="BG4" s="228"/>
      <c r="BH4" s="227"/>
      <c r="BI4" s="237"/>
      <c r="BJ4" s="237"/>
      <c r="BK4" s="228"/>
      <c r="BL4" s="228"/>
      <c r="BM4" s="228"/>
      <c r="BN4" s="238"/>
      <c r="BO4" s="229"/>
      <c r="BP4" s="228"/>
      <c r="BQ4" s="222"/>
      <c r="BR4" s="223"/>
      <c r="BT4" s="225"/>
      <c r="BU4" s="226"/>
    </row>
    <row r="5" spans="1:73" s="224" customFormat="1" ht="269.25" customHeight="1" x14ac:dyDescent="0.25">
      <c r="A5" s="232"/>
      <c r="B5" s="233"/>
      <c r="C5" s="229"/>
      <c r="D5" s="234"/>
      <c r="E5" s="234"/>
      <c r="F5" s="227"/>
      <c r="G5" s="233"/>
      <c r="H5" s="233"/>
      <c r="I5" s="233"/>
      <c r="J5" s="239"/>
      <c r="K5" s="239"/>
      <c r="L5" s="227"/>
      <c r="M5" s="227" t="s">
        <v>316</v>
      </c>
      <c r="N5" s="228">
        <f>AL3</f>
        <v>1</v>
      </c>
      <c r="O5" s="228">
        <f>U5</f>
        <v>72.070000000000007</v>
      </c>
      <c r="P5" s="228"/>
      <c r="Q5" s="228">
        <v>5.34</v>
      </c>
      <c r="R5" s="228">
        <v>19.440000000000001</v>
      </c>
      <c r="S5" s="228">
        <v>45.49</v>
      </c>
      <c r="T5" s="228">
        <v>1.8</v>
      </c>
      <c r="U5" s="228">
        <f>SUM(Q5:T5)</f>
        <v>72.070000000000007</v>
      </c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38"/>
      <c r="AM5" s="228"/>
      <c r="AN5" s="228"/>
      <c r="AO5" s="228"/>
      <c r="AP5" s="228"/>
      <c r="AQ5" s="228"/>
      <c r="AR5" s="228"/>
      <c r="AS5" s="228"/>
      <c r="AT5" s="238"/>
      <c r="AU5" s="228"/>
      <c r="AV5" s="228"/>
      <c r="AW5" s="228"/>
      <c r="AX5" s="228"/>
      <c r="AY5" s="228"/>
      <c r="AZ5" s="228"/>
      <c r="BA5" s="228"/>
      <c r="BB5" s="228"/>
      <c r="BC5" s="228"/>
      <c r="BD5" s="238"/>
      <c r="BE5" s="238"/>
      <c r="BF5" s="228"/>
      <c r="BG5" s="228"/>
      <c r="BH5" s="227"/>
      <c r="BI5" s="237"/>
      <c r="BJ5" s="237"/>
      <c r="BK5" s="228"/>
      <c r="BL5" s="228"/>
      <c r="BM5" s="228"/>
      <c r="BN5" s="238"/>
      <c r="BO5" s="229"/>
      <c r="BP5" s="228"/>
      <c r="BQ5" s="222"/>
      <c r="BR5" s="223"/>
      <c r="BT5" s="225"/>
      <c r="BU5" s="226"/>
    </row>
    <row r="6" spans="1:73" s="224" customFormat="1" ht="269.25" customHeight="1" x14ac:dyDescent="0.25">
      <c r="A6" s="232"/>
      <c r="B6" s="233"/>
      <c r="C6" s="229"/>
      <c r="D6" s="234"/>
      <c r="E6" s="234"/>
      <c r="F6" s="227"/>
      <c r="G6" s="233"/>
      <c r="H6" s="233"/>
      <c r="I6" s="233"/>
      <c r="J6" s="239"/>
      <c r="K6" s="239"/>
      <c r="L6" s="227"/>
      <c r="M6" s="240" t="s">
        <v>318</v>
      </c>
      <c r="N6" s="227" t="s">
        <v>344</v>
      </c>
      <c r="O6" s="228">
        <f>U6</f>
        <v>571.74</v>
      </c>
      <c r="P6" s="228"/>
      <c r="Q6" s="228">
        <v>22.9</v>
      </c>
      <c r="R6" s="228">
        <v>54.84</v>
      </c>
      <c r="S6" s="228">
        <v>486.69</v>
      </c>
      <c r="T6" s="228">
        <v>7.31</v>
      </c>
      <c r="U6" s="228">
        <f>SUM(Q6:T6)</f>
        <v>571.74</v>
      </c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38"/>
      <c r="AM6" s="228"/>
      <c r="AN6" s="228"/>
      <c r="AO6" s="228"/>
      <c r="AP6" s="228"/>
      <c r="AQ6" s="228"/>
      <c r="AR6" s="228"/>
      <c r="AS6" s="228"/>
      <c r="AT6" s="238"/>
      <c r="AU6" s="228"/>
      <c r="AV6" s="228"/>
      <c r="AW6" s="228"/>
      <c r="AX6" s="228"/>
      <c r="AY6" s="228"/>
      <c r="AZ6" s="228"/>
      <c r="BA6" s="228"/>
      <c r="BB6" s="228"/>
      <c r="BC6" s="228"/>
      <c r="BD6" s="238"/>
      <c r="BE6" s="238"/>
      <c r="BF6" s="228"/>
      <c r="BG6" s="228"/>
      <c r="BH6" s="227"/>
      <c r="BI6" s="237"/>
      <c r="BJ6" s="237"/>
      <c r="BK6" s="228"/>
      <c r="BL6" s="228"/>
      <c r="BM6" s="228"/>
      <c r="BN6" s="238"/>
      <c r="BO6" s="229"/>
      <c r="BP6" s="228"/>
      <c r="BQ6" s="222"/>
      <c r="BR6" s="223"/>
      <c r="BT6" s="225"/>
      <c r="BU6" s="226"/>
    </row>
    <row r="7" spans="1:73" s="224" customFormat="1" ht="269.25" customHeight="1" x14ac:dyDescent="0.25">
      <c r="A7" s="232"/>
      <c r="B7" s="233"/>
      <c r="C7" s="229"/>
      <c r="D7" s="234"/>
      <c r="E7" s="234"/>
      <c r="F7" s="227"/>
      <c r="G7" s="233"/>
      <c r="H7" s="233"/>
      <c r="I7" s="233"/>
      <c r="J7" s="239"/>
      <c r="K7" s="239"/>
      <c r="L7" s="227"/>
      <c r="M7" s="241"/>
      <c r="N7" s="227" t="s">
        <v>345</v>
      </c>
      <c r="O7" s="228">
        <f>U7</f>
        <v>115</v>
      </c>
      <c r="P7" s="228">
        <v>2.31</v>
      </c>
      <c r="Q7" s="228">
        <v>2.31</v>
      </c>
      <c r="R7" s="228">
        <v>2.8</v>
      </c>
      <c r="S7" s="228">
        <v>104.23</v>
      </c>
      <c r="T7" s="228">
        <v>5.66</v>
      </c>
      <c r="U7" s="228">
        <f>SUM(Q7:T7)</f>
        <v>115</v>
      </c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38"/>
      <c r="AM7" s="228"/>
      <c r="AN7" s="228"/>
      <c r="AO7" s="228"/>
      <c r="AP7" s="228"/>
      <c r="AQ7" s="228"/>
      <c r="AR7" s="228"/>
      <c r="AS7" s="228"/>
      <c r="AT7" s="238"/>
      <c r="AU7" s="228"/>
      <c r="AV7" s="228"/>
      <c r="AW7" s="228"/>
      <c r="AX7" s="228"/>
      <c r="AY7" s="228"/>
      <c r="AZ7" s="228"/>
      <c r="BA7" s="228"/>
      <c r="BB7" s="228"/>
      <c r="BC7" s="228"/>
      <c r="BD7" s="238"/>
      <c r="BE7" s="238"/>
      <c r="BF7" s="228"/>
      <c r="BG7" s="228"/>
      <c r="BH7" s="227"/>
      <c r="BI7" s="237"/>
      <c r="BJ7" s="237"/>
      <c r="BK7" s="228"/>
      <c r="BL7" s="228"/>
      <c r="BM7" s="228"/>
      <c r="BN7" s="238"/>
      <c r="BO7" s="229"/>
      <c r="BP7" s="228"/>
      <c r="BQ7" s="222"/>
      <c r="BR7" s="223"/>
      <c r="BT7" s="225"/>
      <c r="BU7" s="226"/>
    </row>
    <row r="8" spans="1:73" s="224" customFormat="1" ht="269.25" customHeight="1" x14ac:dyDescent="0.25">
      <c r="A8" s="232"/>
      <c r="B8" s="233"/>
      <c r="C8" s="229"/>
      <c r="D8" s="234"/>
      <c r="E8" s="234"/>
      <c r="F8" s="227"/>
      <c r="G8" s="233"/>
      <c r="H8" s="233"/>
      <c r="I8" s="233"/>
      <c r="J8" s="242"/>
      <c r="K8" s="242"/>
      <c r="L8" s="227"/>
      <c r="M8" s="227" t="s">
        <v>310</v>
      </c>
      <c r="N8" s="228">
        <f>BD3</f>
        <v>0.01</v>
      </c>
      <c r="O8" s="228">
        <f>N8*1177</f>
        <v>11.77</v>
      </c>
      <c r="P8" s="228"/>
      <c r="Q8" s="228">
        <f>O8*0.11</f>
        <v>1.2947</v>
      </c>
      <c r="R8" s="228">
        <f>O8*0.83</f>
        <v>9.7690999999999999</v>
      </c>
      <c r="S8" s="228">
        <v>0</v>
      </c>
      <c r="T8" s="228">
        <f>O8*0.06</f>
        <v>0.70619999999999994</v>
      </c>
      <c r="U8" s="228">
        <f t="shared" ref="U8" si="2">SUM(Q8:T8)</f>
        <v>11.77</v>
      </c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7"/>
      <c r="AI8" s="237"/>
      <c r="AJ8" s="237"/>
      <c r="AK8" s="228"/>
      <c r="AL8" s="243"/>
      <c r="AM8" s="237"/>
      <c r="AN8" s="237"/>
      <c r="AO8" s="228"/>
      <c r="AP8" s="228"/>
      <c r="AQ8" s="228"/>
      <c r="AR8" s="228"/>
      <c r="AS8" s="228"/>
      <c r="AT8" s="243"/>
      <c r="AU8" s="237"/>
      <c r="AV8" s="228"/>
      <c r="AW8" s="228"/>
      <c r="AX8" s="228"/>
      <c r="AY8" s="228"/>
      <c r="AZ8" s="228"/>
      <c r="BA8" s="228"/>
      <c r="BB8" s="228"/>
      <c r="BC8" s="228"/>
      <c r="BD8" s="243"/>
      <c r="BE8" s="228"/>
      <c r="BF8" s="227"/>
      <c r="BG8" s="228"/>
      <c r="BH8" s="227"/>
      <c r="BI8" s="237"/>
      <c r="BJ8" s="237"/>
      <c r="BK8" s="228"/>
      <c r="BL8" s="228"/>
      <c r="BM8" s="228"/>
      <c r="BN8" s="238"/>
      <c r="BO8" s="229"/>
      <c r="BP8" s="228"/>
      <c r="BQ8" s="222"/>
      <c r="BR8" s="223"/>
      <c r="BT8" s="225"/>
      <c r="BU8" s="226"/>
    </row>
    <row r="9" spans="1:73" s="252" customFormat="1" ht="402" customHeight="1" x14ac:dyDescent="0.25">
      <c r="A9" s="244" t="s">
        <v>39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6"/>
      <c r="N9" s="247"/>
      <c r="O9" s="248">
        <f>O3</f>
        <v>834.68000000000006</v>
      </c>
      <c r="P9" s="248">
        <f t="shared" ref="P9:BN9" si="3">P3</f>
        <v>2.31</v>
      </c>
      <c r="Q9" s="248">
        <f t="shared" si="3"/>
        <v>38.895699999999998</v>
      </c>
      <c r="R9" s="248">
        <f t="shared" si="3"/>
        <v>140.69310000000004</v>
      </c>
      <c r="S9" s="248">
        <f t="shared" si="3"/>
        <v>636.41</v>
      </c>
      <c r="T9" s="248">
        <f t="shared" si="3"/>
        <v>18.6812</v>
      </c>
      <c r="U9" s="248">
        <f t="shared" si="3"/>
        <v>834.68000000000006</v>
      </c>
      <c r="V9" s="248">
        <f t="shared" si="3"/>
        <v>0</v>
      </c>
      <c r="W9" s="248">
        <f t="shared" si="3"/>
        <v>0</v>
      </c>
      <c r="X9" s="248">
        <f t="shared" si="3"/>
        <v>0</v>
      </c>
      <c r="Y9" s="248">
        <f t="shared" si="3"/>
        <v>0</v>
      </c>
      <c r="Z9" s="248">
        <f t="shared" si="3"/>
        <v>0</v>
      </c>
      <c r="AA9" s="248">
        <f t="shared" si="3"/>
        <v>0</v>
      </c>
      <c r="AB9" s="248">
        <f t="shared" si="3"/>
        <v>0</v>
      </c>
      <c r="AC9" s="248">
        <f t="shared" si="3"/>
        <v>0</v>
      </c>
      <c r="AD9" s="248">
        <f t="shared" si="3"/>
        <v>0</v>
      </c>
      <c r="AE9" s="248">
        <f t="shared" si="3"/>
        <v>0</v>
      </c>
      <c r="AF9" s="248">
        <f t="shared" si="3"/>
        <v>0</v>
      </c>
      <c r="AG9" s="248">
        <f t="shared" si="3"/>
        <v>0</v>
      </c>
      <c r="AH9" s="248">
        <f t="shared" si="3"/>
        <v>0.05</v>
      </c>
      <c r="AI9" s="248">
        <f t="shared" si="3"/>
        <v>64.100000000000009</v>
      </c>
      <c r="AJ9" s="248">
        <f t="shared" si="3"/>
        <v>0</v>
      </c>
      <c r="AK9" s="248">
        <f t="shared" si="3"/>
        <v>0</v>
      </c>
      <c r="AL9" s="248">
        <f t="shared" si="3"/>
        <v>1</v>
      </c>
      <c r="AM9" s="248">
        <f t="shared" si="3"/>
        <v>72.070000000000007</v>
      </c>
      <c r="AN9" s="248">
        <f t="shared" si="3"/>
        <v>0</v>
      </c>
      <c r="AO9" s="248">
        <f t="shared" si="3"/>
        <v>0</v>
      </c>
      <c r="AP9" s="248">
        <f t="shared" si="3"/>
        <v>0</v>
      </c>
      <c r="AQ9" s="248">
        <f t="shared" si="3"/>
        <v>0</v>
      </c>
      <c r="AR9" s="248">
        <f t="shared" si="3"/>
        <v>0</v>
      </c>
      <c r="AS9" s="248">
        <f t="shared" si="3"/>
        <v>0</v>
      </c>
      <c r="AT9" s="248" t="s">
        <v>356</v>
      </c>
      <c r="AU9" s="248">
        <f t="shared" si="3"/>
        <v>686.74</v>
      </c>
      <c r="AV9" s="248">
        <f t="shared" si="3"/>
        <v>0</v>
      </c>
      <c r="AW9" s="248">
        <f t="shared" si="3"/>
        <v>0</v>
      </c>
      <c r="AX9" s="248">
        <f t="shared" si="3"/>
        <v>0</v>
      </c>
      <c r="AY9" s="248">
        <f t="shared" si="3"/>
        <v>0</v>
      </c>
      <c r="AZ9" s="248">
        <f t="shared" si="3"/>
        <v>0</v>
      </c>
      <c r="BA9" s="248">
        <f t="shared" si="3"/>
        <v>0</v>
      </c>
      <c r="BB9" s="248">
        <f t="shared" si="3"/>
        <v>0</v>
      </c>
      <c r="BC9" s="248">
        <f t="shared" si="3"/>
        <v>0</v>
      </c>
      <c r="BD9" s="248">
        <f t="shared" si="3"/>
        <v>0.01</v>
      </c>
      <c r="BE9" s="248">
        <f t="shared" si="3"/>
        <v>11.77</v>
      </c>
      <c r="BF9" s="248">
        <f t="shared" si="3"/>
        <v>0</v>
      </c>
      <c r="BG9" s="248">
        <f t="shared" si="3"/>
        <v>0</v>
      </c>
      <c r="BH9" s="248">
        <f t="shared" si="3"/>
        <v>0</v>
      </c>
      <c r="BI9" s="248">
        <f t="shared" si="3"/>
        <v>0</v>
      </c>
      <c r="BJ9" s="248">
        <f t="shared" si="3"/>
        <v>0</v>
      </c>
      <c r="BK9" s="248">
        <f t="shared" si="3"/>
        <v>0</v>
      </c>
      <c r="BL9" s="248">
        <f t="shared" si="3"/>
        <v>0</v>
      </c>
      <c r="BM9" s="248">
        <f t="shared" si="3"/>
        <v>0</v>
      </c>
      <c r="BN9" s="248">
        <f t="shared" si="3"/>
        <v>834.68000000000006</v>
      </c>
      <c r="BO9" s="249"/>
      <c r="BP9" s="248"/>
      <c r="BQ9" s="250"/>
      <c r="BR9" s="251"/>
      <c r="BT9" s="253"/>
      <c r="BU9" s="254"/>
    </row>
    <row r="10" spans="1:73" s="22" customFormat="1" ht="133.5" customHeight="1" x14ac:dyDescent="0.25">
      <c r="A10" s="214"/>
      <c r="B10" s="215"/>
      <c r="C10" s="216"/>
      <c r="D10" s="217"/>
      <c r="E10" s="217"/>
      <c r="F10" s="218"/>
      <c r="G10" s="215"/>
      <c r="H10" s="215"/>
      <c r="I10" s="215"/>
      <c r="J10" s="215"/>
      <c r="K10" s="215"/>
      <c r="L10" s="218"/>
      <c r="M10" s="218"/>
      <c r="N10" s="218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8"/>
      <c r="AI10" s="220"/>
      <c r="AJ10" s="220"/>
      <c r="AK10" s="219"/>
      <c r="AL10" s="218"/>
      <c r="AM10" s="220"/>
      <c r="AN10" s="220"/>
      <c r="AO10" s="219"/>
      <c r="AP10" s="219"/>
      <c r="AQ10" s="219"/>
      <c r="AR10" s="219"/>
      <c r="AS10" s="219"/>
      <c r="AT10" s="218"/>
      <c r="AU10" s="220"/>
      <c r="AV10" s="219"/>
      <c r="AW10" s="219"/>
      <c r="AX10" s="219"/>
      <c r="AY10" s="219"/>
      <c r="AZ10" s="219"/>
      <c r="BA10" s="219"/>
      <c r="BB10" s="219"/>
      <c r="BC10" s="219"/>
      <c r="BD10" s="218"/>
      <c r="BE10" s="219"/>
      <c r="BF10" s="218"/>
      <c r="BG10" s="219"/>
      <c r="BH10" s="218"/>
      <c r="BI10" s="220"/>
      <c r="BJ10" s="220"/>
      <c r="BK10" s="219"/>
      <c r="BL10" s="219"/>
      <c r="BM10" s="219"/>
      <c r="BN10" s="219"/>
      <c r="BO10" s="216"/>
      <c r="BP10" s="219"/>
      <c r="BQ10" s="206"/>
      <c r="BR10" s="195"/>
      <c r="BT10" s="191"/>
      <c r="BU10" s="25"/>
    </row>
    <row r="11" spans="1:73" s="22" customFormat="1" ht="211.5" customHeight="1" x14ac:dyDescent="0.25">
      <c r="A11" s="221" t="s">
        <v>347</v>
      </c>
      <c r="B11" s="212"/>
      <c r="C11" s="26"/>
      <c r="D11" s="213"/>
      <c r="E11" s="213"/>
      <c r="F11" s="179"/>
      <c r="G11" s="212"/>
      <c r="H11" s="212"/>
      <c r="I11" s="212"/>
      <c r="J11" s="221" t="s">
        <v>351</v>
      </c>
      <c r="K11" s="212"/>
      <c r="L11" s="179"/>
      <c r="M11" s="179"/>
      <c r="N11" s="221" t="s">
        <v>352</v>
      </c>
      <c r="O11" s="179"/>
      <c r="P11" s="179"/>
      <c r="Q11" s="179"/>
      <c r="R11" s="179"/>
      <c r="S11" s="179"/>
      <c r="T11" s="179"/>
      <c r="U11" s="179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79"/>
      <c r="AI11" s="179"/>
      <c r="AJ11" s="179"/>
      <c r="AK11" s="36"/>
      <c r="AL11" s="179"/>
      <c r="AM11" s="179"/>
      <c r="AN11" s="179"/>
      <c r="AO11" s="36"/>
      <c r="AP11" s="36"/>
      <c r="AQ11" s="36"/>
      <c r="AR11" s="36"/>
      <c r="AS11" s="36"/>
      <c r="AT11" s="179"/>
      <c r="AU11" s="179"/>
      <c r="AV11" s="36"/>
      <c r="AW11" s="36"/>
      <c r="AX11" s="36"/>
      <c r="AY11" s="36"/>
      <c r="AZ11" s="36"/>
      <c r="BA11" s="36"/>
      <c r="BB11" s="36"/>
      <c r="BC11" s="36"/>
      <c r="BD11" s="179"/>
      <c r="BE11" s="179"/>
      <c r="BF11" s="179"/>
      <c r="BG11" s="179"/>
      <c r="BH11" s="179"/>
      <c r="BI11" s="40"/>
      <c r="BJ11" s="40"/>
      <c r="BK11" s="36"/>
      <c r="BL11" s="36"/>
      <c r="BM11" s="36"/>
      <c r="BN11" s="36"/>
      <c r="BO11" s="26"/>
      <c r="BP11" s="36"/>
      <c r="BQ11" s="206"/>
      <c r="BR11" s="195"/>
      <c r="BT11" s="191"/>
      <c r="BU11" s="25"/>
    </row>
    <row r="12" spans="1:73" s="22" customFormat="1" ht="211.5" customHeight="1" x14ac:dyDescent="0.25">
      <c r="A12" s="221" t="s">
        <v>348</v>
      </c>
      <c r="B12" s="212"/>
      <c r="C12" s="26"/>
      <c r="D12" s="213"/>
      <c r="E12" s="213"/>
      <c r="F12" s="179"/>
      <c r="G12" s="212"/>
      <c r="H12" s="212"/>
      <c r="I12" s="212"/>
      <c r="J12" s="221" t="s">
        <v>351</v>
      </c>
      <c r="K12" s="212"/>
      <c r="L12" s="179"/>
      <c r="M12" s="179"/>
      <c r="N12" s="221" t="s">
        <v>353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179"/>
      <c r="AU12" s="40"/>
      <c r="AV12" s="36"/>
      <c r="AW12" s="36"/>
      <c r="AX12" s="36"/>
      <c r="AY12" s="36"/>
      <c r="AZ12" s="36"/>
      <c r="BA12" s="36"/>
      <c r="BB12" s="36"/>
      <c r="BC12" s="36"/>
      <c r="BD12" s="179"/>
      <c r="BE12" s="36"/>
      <c r="BF12" s="179"/>
      <c r="BG12" s="36"/>
      <c r="BH12" s="179"/>
      <c r="BI12" s="40"/>
      <c r="BJ12" s="40"/>
      <c r="BK12" s="36"/>
      <c r="BL12" s="36"/>
      <c r="BM12" s="36"/>
      <c r="BN12" s="36"/>
      <c r="BO12" s="26"/>
      <c r="BP12" s="36"/>
      <c r="BQ12" s="206"/>
      <c r="BR12" s="195"/>
      <c r="BT12" s="191"/>
      <c r="BU12" s="25"/>
    </row>
    <row r="13" spans="1:73" s="22" customFormat="1" ht="211.5" customHeight="1" x14ac:dyDescent="0.25">
      <c r="A13" s="221" t="s">
        <v>349</v>
      </c>
      <c r="B13" s="212"/>
      <c r="C13" s="26"/>
      <c r="D13" s="213"/>
      <c r="E13" s="213"/>
      <c r="F13" s="179"/>
      <c r="G13" s="212"/>
      <c r="H13" s="212"/>
      <c r="I13" s="212"/>
      <c r="J13" s="221" t="s">
        <v>351</v>
      </c>
      <c r="K13" s="212"/>
      <c r="L13" s="179"/>
      <c r="M13" s="179"/>
      <c r="N13" s="221" t="s">
        <v>354</v>
      </c>
      <c r="O13" s="179"/>
      <c r="P13" s="179"/>
      <c r="Q13" s="179"/>
      <c r="R13" s="179"/>
      <c r="S13" s="179"/>
      <c r="T13" s="179"/>
      <c r="U13" s="179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79"/>
      <c r="AI13" s="40"/>
      <c r="AJ13" s="40"/>
      <c r="AK13" s="36"/>
      <c r="AL13" s="179"/>
      <c r="AM13" s="40"/>
      <c r="AN13" s="40"/>
      <c r="AO13" s="36"/>
      <c r="AP13" s="36"/>
      <c r="AQ13" s="36"/>
      <c r="AR13" s="36"/>
      <c r="AS13" s="36"/>
      <c r="AT13" s="179"/>
      <c r="AU13" s="40"/>
      <c r="AV13" s="36"/>
      <c r="AW13" s="36"/>
      <c r="AX13" s="36"/>
      <c r="AY13" s="36"/>
      <c r="AZ13" s="36"/>
      <c r="BA13" s="36"/>
      <c r="BB13" s="36"/>
      <c r="BC13" s="36"/>
      <c r="BD13" s="179"/>
      <c r="BE13" s="40"/>
      <c r="BF13" s="40"/>
      <c r="BG13" s="36"/>
      <c r="BH13" s="179"/>
      <c r="BI13" s="40"/>
      <c r="BJ13" s="40"/>
      <c r="BK13" s="36"/>
      <c r="BL13" s="36"/>
      <c r="BM13" s="36"/>
      <c r="BN13" s="36"/>
      <c r="BO13" s="26"/>
      <c r="BP13" s="36"/>
      <c r="BQ13" s="206"/>
      <c r="BR13" s="195"/>
      <c r="BT13" s="191"/>
      <c r="BU13" s="25"/>
    </row>
    <row r="14" spans="1:73" s="22" customFormat="1" ht="211.5" customHeight="1" x14ac:dyDescent="0.25">
      <c r="A14" s="221" t="s">
        <v>350</v>
      </c>
      <c r="B14" s="212"/>
      <c r="C14" s="26"/>
      <c r="D14" s="213"/>
      <c r="E14" s="213"/>
      <c r="F14" s="179"/>
      <c r="G14" s="212"/>
      <c r="H14" s="212"/>
      <c r="I14" s="212"/>
      <c r="J14" s="221" t="s">
        <v>351</v>
      </c>
      <c r="K14" s="212"/>
      <c r="L14" s="179"/>
      <c r="M14" s="179"/>
      <c r="N14" s="221" t="s">
        <v>355</v>
      </c>
      <c r="O14" s="179"/>
      <c r="P14" s="179"/>
      <c r="Q14" s="179"/>
      <c r="R14" s="179"/>
      <c r="S14" s="179"/>
      <c r="T14" s="179"/>
      <c r="U14" s="179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179"/>
      <c r="BC14" s="179"/>
      <c r="BD14" s="179"/>
      <c r="BE14" s="179"/>
      <c r="BF14" s="179"/>
      <c r="BG14" s="36"/>
      <c r="BH14" s="179"/>
      <c r="BI14" s="40"/>
      <c r="BJ14" s="40"/>
      <c r="BK14" s="36"/>
      <c r="BL14" s="36"/>
      <c r="BM14" s="36"/>
      <c r="BN14" s="36"/>
      <c r="BO14" s="26"/>
      <c r="BP14" s="36"/>
      <c r="BQ14" s="206"/>
      <c r="BR14" s="195"/>
      <c r="BT14" s="191"/>
      <c r="BU14" s="25"/>
    </row>
    <row r="15" spans="1:73" s="22" customFormat="1" ht="169.5" customHeight="1" x14ac:dyDescent="0.25">
      <c r="A15" s="211"/>
      <c r="B15" s="212"/>
      <c r="C15" s="26"/>
      <c r="D15" s="213"/>
      <c r="E15" s="213"/>
      <c r="F15" s="179"/>
      <c r="G15" s="212"/>
      <c r="H15" s="212"/>
      <c r="I15" s="212"/>
      <c r="J15" s="212"/>
      <c r="K15" s="212"/>
      <c r="L15" s="179"/>
      <c r="M15" s="179"/>
      <c r="N15" s="179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179"/>
      <c r="AU15" s="40"/>
      <c r="AV15" s="36"/>
      <c r="AW15" s="36"/>
      <c r="AX15" s="36"/>
      <c r="AY15" s="36"/>
      <c r="AZ15" s="36"/>
      <c r="BA15" s="36"/>
      <c r="BB15" s="36"/>
      <c r="BC15" s="36"/>
      <c r="BD15" s="179"/>
      <c r="BE15" s="40"/>
      <c r="BF15" s="40"/>
      <c r="BG15" s="36"/>
      <c r="BH15" s="179"/>
      <c r="BI15" s="40"/>
      <c r="BJ15" s="40"/>
      <c r="BK15" s="36"/>
      <c r="BL15" s="36"/>
      <c r="BM15" s="36"/>
      <c r="BN15" s="36"/>
      <c r="BO15" s="26"/>
      <c r="BP15" s="36"/>
      <c r="BQ15" s="206"/>
      <c r="BR15" s="195"/>
      <c r="BT15" s="191"/>
      <c r="BU15" s="25"/>
    </row>
    <row r="16" spans="1:73" s="22" customFormat="1" ht="191.25" customHeight="1" x14ac:dyDescent="0.25">
      <c r="A16" s="207"/>
      <c r="B16" s="208"/>
      <c r="C16" s="209"/>
      <c r="D16" s="210"/>
      <c r="E16" s="210"/>
      <c r="F16" s="198"/>
      <c r="G16" s="208"/>
      <c r="H16" s="208"/>
      <c r="I16" s="208"/>
      <c r="J16" s="208"/>
      <c r="K16" s="20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98"/>
      <c r="AI16" s="198"/>
      <c r="AJ16" s="198"/>
      <c r="AK16" s="180"/>
      <c r="AL16" s="198"/>
      <c r="AM16" s="198"/>
      <c r="AN16" s="198"/>
      <c r="AO16" s="180"/>
      <c r="AP16" s="180"/>
      <c r="AQ16" s="180"/>
      <c r="AR16" s="180"/>
      <c r="AS16" s="180"/>
      <c r="AT16" s="198"/>
      <c r="AU16" s="198"/>
      <c r="AV16" s="180"/>
      <c r="AW16" s="180"/>
      <c r="AX16" s="180"/>
      <c r="AY16" s="180"/>
      <c r="AZ16" s="180"/>
      <c r="BA16" s="180"/>
      <c r="BB16" s="180"/>
      <c r="BC16" s="180"/>
      <c r="BD16" s="198"/>
      <c r="BE16" s="198"/>
      <c r="BF16" s="198"/>
      <c r="BG16" s="198"/>
      <c r="BH16" s="198"/>
      <c r="BI16" s="181"/>
      <c r="BJ16" s="181"/>
      <c r="BK16" s="180"/>
      <c r="BL16" s="180"/>
      <c r="BM16" s="180"/>
      <c r="BN16" s="180"/>
      <c r="BO16" s="209"/>
      <c r="BP16" s="180"/>
      <c r="BQ16" s="192"/>
      <c r="BR16" s="195"/>
      <c r="BT16" s="191"/>
      <c r="BU16" s="25"/>
    </row>
    <row r="17" spans="1:73" s="22" customFormat="1" ht="19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3"/>
      <c r="P17" s="23"/>
      <c r="Q17" s="23"/>
      <c r="R17" s="23"/>
      <c r="S17" s="23"/>
      <c r="T17" s="23"/>
      <c r="U17" s="23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198"/>
      <c r="AM17" s="23"/>
      <c r="AN17" s="23"/>
      <c r="AO17" s="21"/>
      <c r="AP17" s="21"/>
      <c r="AQ17" s="21"/>
      <c r="AR17" s="21"/>
      <c r="AS17" s="21"/>
      <c r="AT17" s="198"/>
      <c r="AU17" s="23"/>
      <c r="AV17" s="21"/>
      <c r="AW17" s="21"/>
      <c r="AX17" s="21"/>
      <c r="AY17" s="21"/>
      <c r="AZ17" s="21"/>
      <c r="BA17" s="21"/>
      <c r="BB17" s="21"/>
      <c r="BC17" s="21"/>
      <c r="BD17" s="198"/>
      <c r="BE17" s="23"/>
      <c r="BF17" s="23"/>
      <c r="BG17" s="21"/>
      <c r="BH17" s="20"/>
      <c r="BI17" s="23"/>
      <c r="BJ17" s="23"/>
      <c r="BK17" s="21"/>
      <c r="BL17" s="21"/>
      <c r="BM17" s="21"/>
      <c r="BN17" s="180"/>
      <c r="BO17" s="24"/>
      <c r="BP17" s="21"/>
      <c r="BQ17" s="192"/>
      <c r="BR17" s="195"/>
      <c r="BT17" s="191"/>
      <c r="BU17" s="25"/>
    </row>
    <row r="18" spans="1:73" s="22" customFormat="1" ht="186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8"/>
      <c r="AM18" s="23"/>
      <c r="AN18" s="23"/>
      <c r="AO18" s="21"/>
      <c r="AP18" s="21"/>
      <c r="AQ18" s="21"/>
      <c r="AR18" s="21"/>
      <c r="AS18" s="21"/>
      <c r="AT18" s="198"/>
      <c r="AU18" s="23"/>
      <c r="AV18" s="21"/>
      <c r="AW18" s="21"/>
      <c r="AX18" s="21"/>
      <c r="AY18" s="21"/>
      <c r="AZ18" s="21"/>
      <c r="BA18" s="21"/>
      <c r="BB18" s="21"/>
      <c r="BC18" s="21"/>
      <c r="BD18" s="198"/>
      <c r="BE18" s="181"/>
      <c r="BF18" s="23"/>
      <c r="BG18" s="21"/>
      <c r="BH18" s="20"/>
      <c r="BI18" s="23"/>
      <c r="BJ18" s="23"/>
      <c r="BK18" s="21"/>
      <c r="BL18" s="21"/>
      <c r="BM18" s="21"/>
      <c r="BN18" s="180"/>
      <c r="BO18" s="24"/>
      <c r="BP18" s="21"/>
      <c r="BQ18" s="192"/>
      <c r="BR18" s="195"/>
      <c r="BT18" s="191"/>
      <c r="BU18" s="25"/>
    </row>
    <row r="19" spans="1:73" s="22" customFormat="1" ht="171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0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8"/>
      <c r="BE19" s="21"/>
      <c r="BF19" s="20"/>
      <c r="BG19" s="21"/>
      <c r="BH19" s="20"/>
      <c r="BI19" s="23"/>
      <c r="BJ19" s="23"/>
      <c r="BK19" s="21"/>
      <c r="BL19" s="21"/>
      <c r="BM19" s="21"/>
      <c r="BN19" s="180"/>
      <c r="BO19" s="24"/>
      <c r="BP19" s="21"/>
      <c r="BQ19" s="192"/>
      <c r="BR19" s="195"/>
      <c r="BT19" s="191"/>
      <c r="BU19" s="25"/>
    </row>
    <row r="20" spans="1:73" s="22" customFormat="1" ht="409.6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0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8"/>
      <c r="BE20" s="21"/>
      <c r="BF20" s="20"/>
      <c r="BG20" s="21"/>
      <c r="BH20" s="20"/>
      <c r="BI20" s="23"/>
      <c r="BJ20" s="23"/>
      <c r="BK20" s="21"/>
      <c r="BL20" s="21"/>
      <c r="BM20" s="21"/>
      <c r="BN20" s="180"/>
      <c r="BO20" s="24"/>
      <c r="BP20" s="21"/>
      <c r="BQ20" s="192"/>
      <c r="BR20" s="195"/>
      <c r="BT20" s="191"/>
      <c r="BU20" s="25"/>
    </row>
    <row r="21" spans="1:73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9"/>
      <c r="P21" s="29"/>
      <c r="Q21" s="29"/>
      <c r="R21" s="29"/>
      <c r="S21" s="29"/>
      <c r="T21" s="29"/>
      <c r="U21" s="29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0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1"/>
      <c r="BF21" s="198"/>
      <c r="BG21" s="29"/>
      <c r="BH21" s="29"/>
      <c r="BI21" s="23"/>
      <c r="BJ21" s="23"/>
      <c r="BK21" s="21"/>
      <c r="BL21" s="21"/>
      <c r="BM21" s="21"/>
      <c r="BN21" s="180"/>
      <c r="BO21" s="24"/>
      <c r="BP21" s="21"/>
      <c r="BQ21" s="192"/>
      <c r="BR21" s="195"/>
      <c r="BT21" s="191"/>
      <c r="BU21" s="25"/>
    </row>
    <row r="22" spans="1:73" s="22" customFormat="1" ht="408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9"/>
      <c r="P22" s="29"/>
      <c r="Q22" s="29"/>
      <c r="R22" s="29"/>
      <c r="S22" s="29"/>
      <c r="T22" s="29"/>
      <c r="U22" s="29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0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0"/>
      <c r="BC22" s="20"/>
      <c r="BD22" s="198"/>
      <c r="BE22" s="20"/>
      <c r="BF22" s="20"/>
      <c r="BG22" s="21"/>
      <c r="BH22" s="20"/>
      <c r="BI22" s="23"/>
      <c r="BJ22" s="23"/>
      <c r="BK22" s="21"/>
      <c r="BL22" s="21"/>
      <c r="BM22" s="21"/>
      <c r="BN22" s="180">
        <f t="shared" si="1"/>
        <v>0</v>
      </c>
      <c r="BO22" s="24">
        <v>43593</v>
      </c>
      <c r="BP22" s="21" t="s">
        <v>333</v>
      </c>
      <c r="BQ22" s="192">
        <v>43413</v>
      </c>
      <c r="BR22" s="195">
        <v>6</v>
      </c>
      <c r="BS22" s="22">
        <f t="shared" ref="BS22:BS45" si="4">BR22*30</f>
        <v>180</v>
      </c>
      <c r="BT22" s="191">
        <f t="shared" ref="BT22:BT46" si="5">BQ22+BS22</f>
        <v>43593</v>
      </c>
      <c r="BU22" s="25"/>
    </row>
    <row r="23" spans="1:73" s="22" customFormat="1" ht="408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0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180"/>
      <c r="BF23" s="21"/>
      <c r="BG23" s="21"/>
      <c r="BH23" s="20"/>
      <c r="BI23" s="23"/>
      <c r="BJ23" s="23"/>
      <c r="BK23" s="21"/>
      <c r="BL23" s="21"/>
      <c r="BM23" s="21"/>
      <c r="BN23" s="180">
        <f t="shared" si="1"/>
        <v>0</v>
      </c>
      <c r="BO23" s="24">
        <v>43593</v>
      </c>
      <c r="BP23" s="21" t="s">
        <v>333</v>
      </c>
      <c r="BQ23" s="192">
        <v>43413</v>
      </c>
      <c r="BR23" s="195">
        <v>6</v>
      </c>
      <c r="BS23" s="22">
        <f t="shared" si="4"/>
        <v>180</v>
      </c>
      <c r="BT23" s="191">
        <f t="shared" si="5"/>
        <v>43593</v>
      </c>
      <c r="BU23" s="25"/>
    </row>
    <row r="24" spans="1:73" s="22" customFormat="1" ht="408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0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8"/>
      <c r="BE24" s="180"/>
      <c r="BF24" s="21"/>
      <c r="BG24" s="21"/>
      <c r="BH24" s="20"/>
      <c r="BI24" s="23"/>
      <c r="BJ24" s="23"/>
      <c r="BK24" s="21"/>
      <c r="BL24" s="21"/>
      <c r="BM24" s="21"/>
      <c r="BN24" s="180">
        <f t="shared" si="1"/>
        <v>0</v>
      </c>
      <c r="BO24" s="24">
        <v>43596</v>
      </c>
      <c r="BP24" s="21" t="s">
        <v>334</v>
      </c>
      <c r="BQ24" s="192">
        <v>43416</v>
      </c>
      <c r="BR24" s="195">
        <v>6</v>
      </c>
      <c r="BS24" s="22">
        <f t="shared" si="4"/>
        <v>180</v>
      </c>
      <c r="BT24" s="191">
        <f t="shared" si="5"/>
        <v>43596</v>
      </c>
      <c r="BU24" s="25"/>
    </row>
    <row r="25" spans="1:73" s="22" customFormat="1" ht="408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0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80"/>
      <c r="BE25" s="180"/>
      <c r="BF25" s="21"/>
      <c r="BG25" s="21"/>
      <c r="BH25" s="20"/>
      <c r="BI25" s="23"/>
      <c r="BJ25" s="23"/>
      <c r="BK25" s="21"/>
      <c r="BL25" s="21"/>
      <c r="BM25" s="21"/>
      <c r="BN25" s="180">
        <f t="shared" si="1"/>
        <v>0</v>
      </c>
      <c r="BO25" s="24">
        <v>43593</v>
      </c>
      <c r="BP25" s="21" t="s">
        <v>335</v>
      </c>
      <c r="BQ25" s="192">
        <v>43413</v>
      </c>
      <c r="BR25" s="195">
        <v>6</v>
      </c>
      <c r="BS25" s="22">
        <f t="shared" si="4"/>
        <v>180</v>
      </c>
      <c r="BT25" s="191">
        <f t="shared" si="5"/>
        <v>43593</v>
      </c>
      <c r="BU25" s="25"/>
    </row>
    <row r="26" spans="1:73" s="22" customFormat="1" ht="409.6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1"/>
      <c r="AJ26" s="20"/>
      <c r="AK26" s="21"/>
      <c r="AL26" s="198"/>
      <c r="AM26" s="20"/>
      <c r="AN26" s="20"/>
      <c r="AO26" s="21"/>
      <c r="AP26" s="21"/>
      <c r="AQ26" s="21"/>
      <c r="AR26" s="21"/>
      <c r="AS26" s="21"/>
      <c r="AT26" s="198"/>
      <c r="AU26" s="20"/>
      <c r="AV26" s="20"/>
      <c r="AW26" s="21"/>
      <c r="AX26" s="21"/>
      <c r="AY26" s="21"/>
      <c r="AZ26" s="21"/>
      <c r="BA26" s="21"/>
      <c r="BB26" s="21"/>
      <c r="BC26" s="21"/>
      <c r="BD26" s="198"/>
      <c r="BE26" s="20"/>
      <c r="BF26" s="20"/>
      <c r="BG26" s="21"/>
      <c r="BH26" s="20"/>
      <c r="BI26" s="23"/>
      <c r="BJ26" s="23"/>
      <c r="BK26" s="21"/>
      <c r="BL26" s="21"/>
      <c r="BM26" s="21"/>
      <c r="BN26" s="180">
        <f t="shared" si="1"/>
        <v>0</v>
      </c>
      <c r="BO26" s="24">
        <v>43596</v>
      </c>
      <c r="BP26" s="21" t="s">
        <v>334</v>
      </c>
      <c r="BQ26" s="192">
        <v>43416</v>
      </c>
      <c r="BR26" s="195">
        <v>6</v>
      </c>
      <c r="BS26" s="22">
        <f t="shared" si="4"/>
        <v>180</v>
      </c>
      <c r="BT26" s="191">
        <f t="shared" si="5"/>
        <v>43596</v>
      </c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0"/>
      <c r="AM27" s="21"/>
      <c r="AN27" s="21"/>
      <c r="AO27" s="21"/>
      <c r="AP27" s="21"/>
      <c r="AQ27" s="21"/>
      <c r="AR27" s="21"/>
      <c r="AS27" s="21"/>
      <c r="AT27" s="20"/>
      <c r="AU27" s="21"/>
      <c r="AV27" s="20"/>
      <c r="AW27" s="21"/>
      <c r="AX27" s="21"/>
      <c r="AY27" s="21"/>
      <c r="AZ27" s="21"/>
      <c r="BA27" s="21"/>
      <c r="BB27" s="21"/>
      <c r="BC27" s="21"/>
      <c r="BD27" s="198"/>
      <c r="BE27" s="180"/>
      <c r="BF27" s="20"/>
      <c r="BG27" s="21"/>
      <c r="BH27" s="20"/>
      <c r="BI27" s="23"/>
      <c r="BJ27" s="23"/>
      <c r="BK27" s="21"/>
      <c r="BL27" s="21"/>
      <c r="BM27" s="21"/>
      <c r="BN27" s="180">
        <f t="shared" si="1"/>
        <v>0</v>
      </c>
      <c r="BO27" s="24">
        <v>43596</v>
      </c>
      <c r="BP27" s="21" t="s">
        <v>335</v>
      </c>
      <c r="BQ27" s="192">
        <v>43416</v>
      </c>
      <c r="BR27" s="195">
        <v>6</v>
      </c>
      <c r="BS27" s="22">
        <f t="shared" si="4"/>
        <v>180</v>
      </c>
      <c r="BT27" s="191">
        <f t="shared" si="5"/>
        <v>43596</v>
      </c>
      <c r="BU27" s="25"/>
    </row>
    <row r="28" spans="1:73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0"/>
      <c r="AM28" s="21"/>
      <c r="AN28" s="21"/>
      <c r="AO28" s="21"/>
      <c r="AP28" s="21"/>
      <c r="AQ28" s="21"/>
      <c r="AR28" s="21"/>
      <c r="AS28" s="21"/>
      <c r="AT28" s="20"/>
      <c r="AU28" s="21"/>
      <c r="AV28" s="20"/>
      <c r="AW28" s="21"/>
      <c r="AX28" s="21"/>
      <c r="AY28" s="21"/>
      <c r="AZ28" s="21"/>
      <c r="BA28" s="21"/>
      <c r="BB28" s="21"/>
      <c r="BC28" s="21"/>
      <c r="BD28" s="198"/>
      <c r="BE28" s="180"/>
      <c r="BF28" s="20"/>
      <c r="BG28" s="21"/>
      <c r="BH28" s="20"/>
      <c r="BI28" s="23"/>
      <c r="BJ28" s="23"/>
      <c r="BK28" s="21"/>
      <c r="BL28" s="21"/>
      <c r="BM28" s="21"/>
      <c r="BN28" s="180">
        <f t="shared" si="1"/>
        <v>0</v>
      </c>
      <c r="BO28" s="24">
        <v>43593</v>
      </c>
      <c r="BP28" s="21" t="s">
        <v>333</v>
      </c>
      <c r="BQ28" s="192">
        <v>43413</v>
      </c>
      <c r="BR28" s="195">
        <v>6</v>
      </c>
      <c r="BS28" s="22">
        <f t="shared" si="4"/>
        <v>180</v>
      </c>
      <c r="BT28" s="191">
        <f t="shared" si="5"/>
        <v>43593</v>
      </c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0"/>
      <c r="AM29" s="21"/>
      <c r="AN29" s="21"/>
      <c r="AO29" s="21"/>
      <c r="AP29" s="21"/>
      <c r="AQ29" s="21"/>
      <c r="AR29" s="21"/>
      <c r="AS29" s="21"/>
      <c r="AT29" s="20"/>
      <c r="AU29" s="21"/>
      <c r="AV29" s="20"/>
      <c r="AW29" s="21"/>
      <c r="AX29" s="21"/>
      <c r="AY29" s="21"/>
      <c r="AZ29" s="21"/>
      <c r="BA29" s="21"/>
      <c r="BB29" s="21"/>
      <c r="BC29" s="21"/>
      <c r="BD29" s="198"/>
      <c r="BE29" s="180"/>
      <c r="BF29" s="20"/>
      <c r="BG29" s="21"/>
      <c r="BH29" s="20"/>
      <c r="BI29" s="23"/>
      <c r="BJ29" s="23"/>
      <c r="BK29" s="21"/>
      <c r="BL29" s="21"/>
      <c r="BM29" s="21"/>
      <c r="BN29" s="180">
        <f t="shared" si="1"/>
        <v>0</v>
      </c>
      <c r="BO29" s="24">
        <v>43593</v>
      </c>
      <c r="BP29" s="21" t="s">
        <v>332</v>
      </c>
      <c r="BQ29" s="192">
        <v>43413</v>
      </c>
      <c r="BR29" s="195">
        <v>6</v>
      </c>
      <c r="BS29" s="22">
        <f t="shared" si="4"/>
        <v>180</v>
      </c>
      <c r="BT29" s="191">
        <f t="shared" si="5"/>
        <v>43593</v>
      </c>
      <c r="BU29" s="25"/>
    </row>
    <row r="30" spans="1:73" s="22" customFormat="1" ht="409.6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0"/>
      <c r="AM30" s="21"/>
      <c r="AN30" s="21"/>
      <c r="AO30" s="21"/>
      <c r="AP30" s="21"/>
      <c r="AQ30" s="21"/>
      <c r="AR30" s="21"/>
      <c r="AS30" s="21"/>
      <c r="AT30" s="20"/>
      <c r="AU30" s="21"/>
      <c r="AV30" s="20"/>
      <c r="AW30" s="21"/>
      <c r="AX30" s="21"/>
      <c r="AY30" s="21"/>
      <c r="AZ30" s="21"/>
      <c r="BA30" s="21"/>
      <c r="BB30" s="21"/>
      <c r="BC30" s="21"/>
      <c r="BD30" s="198"/>
      <c r="BE30" s="180"/>
      <c r="BF30" s="20"/>
      <c r="BG30" s="21"/>
      <c r="BH30" s="20"/>
      <c r="BI30" s="23"/>
      <c r="BJ30" s="23"/>
      <c r="BK30" s="21"/>
      <c r="BL30" s="21"/>
      <c r="BM30" s="21"/>
      <c r="BN30" s="180">
        <f t="shared" si="1"/>
        <v>0</v>
      </c>
      <c r="BO30" s="24">
        <v>43598</v>
      </c>
      <c r="BP30" s="21" t="s">
        <v>333</v>
      </c>
      <c r="BQ30" s="192">
        <v>43418</v>
      </c>
      <c r="BR30" s="195">
        <v>6</v>
      </c>
      <c r="BS30" s="22">
        <f t="shared" si="4"/>
        <v>180</v>
      </c>
      <c r="BT30" s="191">
        <f t="shared" si="5"/>
        <v>43598</v>
      </c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0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8"/>
      <c r="BE31" s="21"/>
      <c r="BF31" s="20"/>
      <c r="BG31" s="21"/>
      <c r="BH31" s="20"/>
      <c r="BI31" s="23"/>
      <c r="BJ31" s="23"/>
      <c r="BK31" s="21"/>
      <c r="BL31" s="21"/>
      <c r="BM31" s="21"/>
      <c r="BN31" s="180">
        <f t="shared" si="1"/>
        <v>0</v>
      </c>
      <c r="BO31" s="24">
        <v>43593</v>
      </c>
      <c r="BP31" s="21" t="s">
        <v>333</v>
      </c>
      <c r="BQ31" s="192">
        <v>43413</v>
      </c>
      <c r="BR31" s="195">
        <v>6</v>
      </c>
      <c r="BS31" s="22">
        <f t="shared" ref="BS31:BS33" si="6">BR31*30</f>
        <v>180</v>
      </c>
      <c r="BT31" s="191">
        <f t="shared" ref="BT31:BT33" si="7">BQ31+BS31</f>
        <v>43593</v>
      </c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0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8"/>
      <c r="BE32" s="180"/>
      <c r="BF32" s="20"/>
      <c r="BG32" s="21"/>
      <c r="BH32" s="20"/>
      <c r="BI32" s="23"/>
      <c r="BJ32" s="23"/>
      <c r="BK32" s="21"/>
      <c r="BL32" s="21"/>
      <c r="BM32" s="21"/>
      <c r="BN32" s="180">
        <f t="shared" si="1"/>
        <v>0</v>
      </c>
      <c r="BO32" s="24">
        <v>43596</v>
      </c>
      <c r="BP32" s="21" t="s">
        <v>332</v>
      </c>
      <c r="BQ32" s="192">
        <v>43416</v>
      </c>
      <c r="BR32" s="195">
        <v>6</v>
      </c>
      <c r="BS32" s="22">
        <f t="shared" si="6"/>
        <v>180</v>
      </c>
      <c r="BT32" s="191">
        <f t="shared" si="7"/>
        <v>43596</v>
      </c>
      <c r="BU32" s="25"/>
    </row>
    <row r="33" spans="1:73" s="22" customFormat="1" ht="409.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0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0"/>
      <c r="BC33" s="21"/>
      <c r="BD33" s="198"/>
      <c r="BE33" s="21"/>
      <c r="BF33" s="20"/>
      <c r="BG33" s="21"/>
      <c r="BH33" s="20"/>
      <c r="BI33" s="23"/>
      <c r="BJ33" s="23"/>
      <c r="BK33" s="21"/>
      <c r="BL33" s="21"/>
      <c r="BM33" s="21"/>
      <c r="BN33" s="180">
        <f t="shared" si="1"/>
        <v>0</v>
      </c>
      <c r="BO33" s="24">
        <v>43593</v>
      </c>
      <c r="BP33" s="21" t="s">
        <v>331</v>
      </c>
      <c r="BQ33" s="192">
        <v>43413</v>
      </c>
      <c r="BR33" s="195">
        <v>6</v>
      </c>
      <c r="BS33" s="22">
        <f t="shared" si="6"/>
        <v>180</v>
      </c>
      <c r="BT33" s="191">
        <f t="shared" si="7"/>
        <v>43593</v>
      </c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0"/>
      <c r="AM34" s="21"/>
      <c r="AN34" s="21"/>
      <c r="AO34" s="21"/>
      <c r="AP34" s="21"/>
      <c r="AQ34" s="21"/>
      <c r="AR34" s="21"/>
      <c r="AS34" s="21"/>
      <c r="AT34" s="20"/>
      <c r="AU34" s="21"/>
      <c r="AV34" s="20"/>
      <c r="AW34" s="21"/>
      <c r="AX34" s="21"/>
      <c r="AY34" s="21"/>
      <c r="AZ34" s="21"/>
      <c r="BA34" s="21"/>
      <c r="BB34" s="21"/>
      <c r="BC34" s="21"/>
      <c r="BD34" s="198"/>
      <c r="BE34" s="20"/>
      <c r="BF34" s="20"/>
      <c r="BG34" s="21"/>
      <c r="BH34" s="20"/>
      <c r="BI34" s="23"/>
      <c r="BJ34" s="23"/>
      <c r="BK34" s="21"/>
      <c r="BL34" s="21"/>
      <c r="BM34" s="21"/>
      <c r="BN34" s="180">
        <f t="shared" si="1"/>
        <v>0</v>
      </c>
      <c r="BO34" s="24">
        <v>43773</v>
      </c>
      <c r="BP34" s="21" t="s">
        <v>210</v>
      </c>
      <c r="BQ34" s="192">
        <v>43413</v>
      </c>
      <c r="BR34" s="195">
        <v>12</v>
      </c>
      <c r="BS34" s="22">
        <f t="shared" si="4"/>
        <v>360</v>
      </c>
      <c r="BT34" s="191">
        <f t="shared" si="5"/>
        <v>43773</v>
      </c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0"/>
      <c r="AM35" s="21"/>
      <c r="AN35" s="21"/>
      <c r="AO35" s="21"/>
      <c r="AP35" s="21"/>
      <c r="AQ35" s="21"/>
      <c r="AR35" s="21"/>
      <c r="AS35" s="21"/>
      <c r="AT35" s="20"/>
      <c r="AU35" s="21"/>
      <c r="AV35" s="20"/>
      <c r="AW35" s="21"/>
      <c r="AX35" s="21"/>
      <c r="AY35" s="21"/>
      <c r="AZ35" s="21"/>
      <c r="BA35" s="21"/>
      <c r="BB35" s="21"/>
      <c r="BC35" s="21"/>
      <c r="BD35" s="198"/>
      <c r="BE35" s="180"/>
      <c r="BF35" s="20"/>
      <c r="BG35" s="21"/>
      <c r="BH35" s="20"/>
      <c r="BI35" s="23"/>
      <c r="BJ35" s="23"/>
      <c r="BK35" s="21"/>
      <c r="BL35" s="21"/>
      <c r="BM35" s="21"/>
      <c r="BN35" s="180">
        <f t="shared" ref="BN35:BN38" si="8">W35+Y35+AA35+AC35+AE35+AG35+AI35+AM35+AO35+AQ35+AS35+AU35+AW35+AY35+BA35+BC35+BE35+BG35+BI35+BK35+BM35</f>
        <v>0</v>
      </c>
      <c r="BO35" s="24">
        <v>43593</v>
      </c>
      <c r="BP35" s="21" t="s">
        <v>336</v>
      </c>
      <c r="BQ35" s="192">
        <v>43413</v>
      </c>
      <c r="BR35" s="195">
        <v>6</v>
      </c>
      <c r="BS35" s="22">
        <f t="shared" si="4"/>
        <v>180</v>
      </c>
      <c r="BT35" s="191">
        <f t="shared" si="5"/>
        <v>43593</v>
      </c>
      <c r="BU35" s="25"/>
    </row>
    <row r="36" spans="1:73" s="22" customFormat="1" ht="179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0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21"/>
      <c r="BF36" s="20"/>
      <c r="BG36" s="21"/>
      <c r="BH36" s="20"/>
      <c r="BI36" s="23"/>
      <c r="BJ36" s="23"/>
      <c r="BK36" s="21"/>
      <c r="BL36" s="21"/>
      <c r="BM36" s="21"/>
      <c r="BN36" s="180">
        <f t="shared" si="8"/>
        <v>0</v>
      </c>
      <c r="BO36" s="24">
        <v>43593</v>
      </c>
      <c r="BP36" s="21" t="s">
        <v>210</v>
      </c>
      <c r="BQ36" s="192">
        <v>43413</v>
      </c>
      <c r="BR36" s="195">
        <v>6</v>
      </c>
      <c r="BS36" s="22">
        <f t="shared" si="4"/>
        <v>180</v>
      </c>
      <c r="BT36" s="191">
        <f t="shared" si="5"/>
        <v>43593</v>
      </c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0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80"/>
      <c r="BE37" s="180"/>
      <c r="BF37" s="21"/>
      <c r="BG37" s="21"/>
      <c r="BH37" s="20"/>
      <c r="BI37" s="23"/>
      <c r="BJ37" s="23"/>
      <c r="BK37" s="21"/>
      <c r="BL37" s="21"/>
      <c r="BM37" s="21"/>
      <c r="BN37" s="180">
        <f t="shared" si="8"/>
        <v>0</v>
      </c>
      <c r="BO37" s="24">
        <v>43598</v>
      </c>
      <c r="BP37" s="21" t="s">
        <v>210</v>
      </c>
      <c r="BQ37" s="192">
        <v>43418</v>
      </c>
      <c r="BR37" s="195">
        <v>6</v>
      </c>
      <c r="BS37" s="22">
        <f t="shared" si="4"/>
        <v>180</v>
      </c>
      <c r="BT37" s="191">
        <f t="shared" si="5"/>
        <v>43598</v>
      </c>
      <c r="BU37" s="25"/>
    </row>
    <row r="38" spans="1:73" s="22" customFormat="1" ht="207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8"/>
      <c r="BE38" s="21"/>
      <c r="BF38" s="20"/>
      <c r="BG38" s="21"/>
      <c r="BH38" s="20"/>
      <c r="BI38" s="23"/>
      <c r="BJ38" s="23"/>
      <c r="BK38" s="21"/>
      <c r="BL38" s="21"/>
      <c r="BM38" s="21"/>
      <c r="BN38" s="180">
        <f t="shared" si="8"/>
        <v>0</v>
      </c>
      <c r="BO38" s="24">
        <v>43593</v>
      </c>
      <c r="BP38" s="21" t="s">
        <v>210</v>
      </c>
      <c r="BQ38" s="192">
        <v>43413</v>
      </c>
      <c r="BR38" s="195">
        <v>6</v>
      </c>
      <c r="BS38" s="22">
        <f t="shared" si="4"/>
        <v>180</v>
      </c>
      <c r="BT38" s="191">
        <f t="shared" si="5"/>
        <v>43593</v>
      </c>
      <c r="BU38" s="25"/>
    </row>
    <row r="39" spans="1:73" s="22" customFormat="1" ht="234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80"/>
      <c r="BE39" s="180"/>
      <c r="BF39" s="21"/>
      <c r="BG39" s="21"/>
      <c r="BH39" s="20"/>
      <c r="BI39" s="23"/>
      <c r="BJ39" s="23"/>
      <c r="BK39" s="21"/>
      <c r="BL39" s="21"/>
      <c r="BM39" s="21"/>
      <c r="BN39" s="180">
        <f t="shared" ref="BN39:BN46" si="9">W39+Y39+AA39+AC39+AE39+AG39+AI39+AM39+AO39+AQ39+AS39+AU39+AW39+AY39+BA39+BC39+BE39+BG39+BI39+BK39+BM39</f>
        <v>0</v>
      </c>
      <c r="BO39" s="24">
        <v>43596</v>
      </c>
      <c r="BP39" s="21" t="s">
        <v>210</v>
      </c>
      <c r="BQ39" s="192">
        <v>43416</v>
      </c>
      <c r="BR39" s="195">
        <v>6</v>
      </c>
      <c r="BS39" s="22">
        <f t="shared" si="4"/>
        <v>180</v>
      </c>
      <c r="BT39" s="191">
        <f t="shared" si="5"/>
        <v>43596</v>
      </c>
      <c r="BU39" s="25"/>
    </row>
    <row r="40" spans="1:73" s="22" customFormat="1" ht="309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80"/>
      <c r="BE40" s="180"/>
      <c r="BF40" s="21"/>
      <c r="BG40" s="21"/>
      <c r="BH40" s="20"/>
      <c r="BI40" s="23"/>
      <c r="BJ40" s="23"/>
      <c r="BK40" s="21"/>
      <c r="BL40" s="21"/>
      <c r="BM40" s="21"/>
      <c r="BN40" s="180">
        <f t="shared" si="9"/>
        <v>0</v>
      </c>
      <c r="BO40" s="24">
        <v>43596</v>
      </c>
      <c r="BP40" s="21" t="s">
        <v>210</v>
      </c>
      <c r="BQ40" s="192">
        <v>43416</v>
      </c>
      <c r="BR40" s="195">
        <v>6</v>
      </c>
      <c r="BS40" s="22">
        <f t="shared" si="4"/>
        <v>180</v>
      </c>
      <c r="BT40" s="191">
        <f t="shared" si="5"/>
        <v>43596</v>
      </c>
      <c r="BU40" s="25"/>
    </row>
    <row r="41" spans="1:73" s="22" customFormat="1" ht="193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0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8"/>
      <c r="BE41" s="21"/>
      <c r="BF41" s="21"/>
      <c r="BG41" s="21"/>
      <c r="BH41" s="20"/>
      <c r="BI41" s="23"/>
      <c r="BJ41" s="20"/>
      <c r="BK41" s="21"/>
      <c r="BL41" s="21"/>
      <c r="BM41" s="21"/>
      <c r="BN41" s="180">
        <f t="shared" si="9"/>
        <v>0</v>
      </c>
      <c r="BO41" s="24">
        <v>43596</v>
      </c>
      <c r="BP41" s="21" t="s">
        <v>210</v>
      </c>
      <c r="BQ41" s="192">
        <v>43416</v>
      </c>
      <c r="BR41" s="195">
        <v>6</v>
      </c>
      <c r="BS41" s="22">
        <f t="shared" si="4"/>
        <v>180</v>
      </c>
      <c r="BT41" s="191">
        <f t="shared" si="5"/>
        <v>43596</v>
      </c>
      <c r="BU41" s="25"/>
    </row>
    <row r="42" spans="1:73" s="22" customFormat="1" ht="193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0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8"/>
      <c r="BE42" s="21"/>
      <c r="BF42" s="21"/>
      <c r="BG42" s="21"/>
      <c r="BH42" s="20"/>
      <c r="BI42" s="23"/>
      <c r="BJ42" s="23"/>
      <c r="BK42" s="21"/>
      <c r="BL42" s="21"/>
      <c r="BM42" s="21"/>
      <c r="BN42" s="180">
        <f t="shared" si="9"/>
        <v>0</v>
      </c>
      <c r="BO42" s="24">
        <v>43596</v>
      </c>
      <c r="BP42" s="21" t="s">
        <v>210</v>
      </c>
      <c r="BQ42" s="192">
        <v>43416</v>
      </c>
      <c r="BR42" s="195">
        <v>6</v>
      </c>
      <c r="BS42" s="22">
        <f t="shared" si="4"/>
        <v>180</v>
      </c>
      <c r="BT42" s="191">
        <f t="shared" si="5"/>
        <v>43596</v>
      </c>
      <c r="BU42" s="25"/>
    </row>
    <row r="43" spans="1:73" s="22" customFormat="1" ht="193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1"/>
      <c r="R43" s="21"/>
      <c r="S43" s="21"/>
      <c r="T43" s="21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8"/>
      <c r="BE43" s="20"/>
      <c r="BF43" s="20"/>
      <c r="BG43" s="21"/>
      <c r="BH43" s="20"/>
      <c r="BI43" s="23"/>
      <c r="BJ43" s="23"/>
      <c r="BK43" s="21"/>
      <c r="BL43" s="21"/>
      <c r="BM43" s="21"/>
      <c r="BN43" s="180">
        <f t="shared" si="9"/>
        <v>0</v>
      </c>
      <c r="BO43" s="24">
        <v>43596</v>
      </c>
      <c r="BP43" s="21" t="s">
        <v>210</v>
      </c>
      <c r="BQ43" s="192">
        <v>43416</v>
      </c>
      <c r="BR43" s="195">
        <v>6</v>
      </c>
      <c r="BS43" s="22">
        <f t="shared" si="4"/>
        <v>180</v>
      </c>
      <c r="BT43" s="191">
        <f t="shared" si="5"/>
        <v>43596</v>
      </c>
      <c r="BU43" s="25"/>
    </row>
    <row r="44" spans="1:73" s="22" customFormat="1" ht="193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1"/>
      <c r="R44" s="21"/>
      <c r="S44" s="21"/>
      <c r="T44" s="21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0"/>
      <c r="AM44" s="21"/>
      <c r="AN44" s="21"/>
      <c r="AO44" s="21"/>
      <c r="AP44" s="21"/>
      <c r="AQ44" s="21"/>
      <c r="AR44" s="21"/>
      <c r="AS44" s="21"/>
      <c r="AT44" s="180"/>
      <c r="AU44" s="21"/>
      <c r="AV44" s="21"/>
      <c r="AW44" s="21"/>
      <c r="AX44" s="21"/>
      <c r="AY44" s="21"/>
      <c r="AZ44" s="21"/>
      <c r="BA44" s="21"/>
      <c r="BB44" s="21"/>
      <c r="BC44" s="21"/>
      <c r="BD44" s="198"/>
      <c r="BE44" s="180"/>
      <c r="BF44" s="21"/>
      <c r="BG44" s="21"/>
      <c r="BH44" s="20"/>
      <c r="BI44" s="23"/>
      <c r="BJ44" s="23"/>
      <c r="BK44" s="21"/>
      <c r="BL44" s="21"/>
      <c r="BM44" s="21"/>
      <c r="BN44" s="180">
        <f t="shared" si="9"/>
        <v>0</v>
      </c>
      <c r="BO44" s="24">
        <v>43578</v>
      </c>
      <c r="BP44" s="21" t="s">
        <v>210</v>
      </c>
      <c r="BQ44" s="192">
        <v>43398</v>
      </c>
      <c r="BR44" s="195">
        <v>6</v>
      </c>
      <c r="BS44" s="22">
        <f t="shared" si="4"/>
        <v>180</v>
      </c>
      <c r="BT44" s="191">
        <f t="shared" si="5"/>
        <v>43578</v>
      </c>
      <c r="BU44" s="25"/>
    </row>
    <row r="45" spans="1:73" s="22" customFormat="1" ht="201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8"/>
      <c r="AM45" s="20"/>
      <c r="AN45" s="20"/>
      <c r="AO45" s="21"/>
      <c r="AP45" s="21"/>
      <c r="AQ45" s="21"/>
      <c r="AR45" s="21"/>
      <c r="AS45" s="21"/>
      <c r="AT45" s="198"/>
      <c r="AU45" s="20"/>
      <c r="AV45" s="21"/>
      <c r="AW45" s="21"/>
      <c r="AX45" s="21"/>
      <c r="AY45" s="21"/>
      <c r="AZ45" s="21"/>
      <c r="BA45" s="21"/>
      <c r="BB45" s="21"/>
      <c r="BC45" s="21"/>
      <c r="BD45" s="198"/>
      <c r="BE45" s="21"/>
      <c r="BF45" s="21"/>
      <c r="BG45" s="21"/>
      <c r="BH45" s="20"/>
      <c r="BI45" s="23"/>
      <c r="BJ45" s="20"/>
      <c r="BK45" s="21"/>
      <c r="BL45" s="21"/>
      <c r="BM45" s="21"/>
      <c r="BN45" s="180">
        <f t="shared" si="9"/>
        <v>0</v>
      </c>
      <c r="BO45" s="24">
        <v>43591</v>
      </c>
      <c r="BP45" s="21"/>
      <c r="BQ45" s="192">
        <v>43411</v>
      </c>
      <c r="BR45" s="195">
        <v>6</v>
      </c>
      <c r="BS45" s="22">
        <f t="shared" si="4"/>
        <v>180</v>
      </c>
      <c r="BT45" s="191">
        <f t="shared" si="5"/>
        <v>43591</v>
      </c>
      <c r="BU45" s="25"/>
    </row>
    <row r="46" spans="1:73" s="22" customFormat="1" ht="201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8"/>
      <c r="AM46" s="20"/>
      <c r="AN46" s="20"/>
      <c r="AO46" s="21"/>
      <c r="AP46" s="21"/>
      <c r="AQ46" s="21"/>
      <c r="AR46" s="21"/>
      <c r="AS46" s="21"/>
      <c r="AT46" s="198"/>
      <c r="AU46" s="20"/>
      <c r="AV46" s="21"/>
      <c r="AW46" s="21"/>
      <c r="AX46" s="21"/>
      <c r="AY46" s="21"/>
      <c r="AZ46" s="21"/>
      <c r="BA46" s="21"/>
      <c r="BB46" s="21"/>
      <c r="BC46" s="21"/>
      <c r="BD46" s="198"/>
      <c r="BE46" s="180"/>
      <c r="BF46" s="21"/>
      <c r="BG46" s="21"/>
      <c r="BH46" s="20"/>
      <c r="BI46" s="23"/>
      <c r="BJ46" s="23"/>
      <c r="BK46" s="21"/>
      <c r="BL46" s="21"/>
      <c r="BM46" s="21"/>
      <c r="BN46" s="180">
        <f t="shared" si="9"/>
        <v>0</v>
      </c>
      <c r="BO46" s="24">
        <v>43591</v>
      </c>
      <c r="BP46" s="21" t="s">
        <v>210</v>
      </c>
      <c r="BQ46" s="192">
        <v>43411</v>
      </c>
      <c r="BR46" s="195">
        <v>6</v>
      </c>
      <c r="BS46" s="22">
        <f>BR46*30</f>
        <v>180</v>
      </c>
      <c r="BT46" s="191">
        <f t="shared" si="5"/>
        <v>43591</v>
      </c>
      <c r="BU46" s="25"/>
    </row>
    <row r="47" spans="1:73" s="22" customFormat="1" ht="147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8"/>
      <c r="BE47" s="20"/>
      <c r="BF47" s="20"/>
      <c r="BG47" s="21"/>
      <c r="BH47" s="20"/>
      <c r="BI47" s="23"/>
      <c r="BJ47" s="23"/>
      <c r="BK47" s="21"/>
      <c r="BL47" s="21"/>
      <c r="BM47" s="21"/>
      <c r="BN47" s="180"/>
      <c r="BO47" s="24"/>
      <c r="BP47" s="21"/>
      <c r="BQ47" s="21"/>
      <c r="BR47" s="23"/>
      <c r="BS47" s="23"/>
      <c r="BT47" s="24"/>
      <c r="BU47" s="25"/>
    </row>
    <row r="48" spans="1:73" s="22" customFormat="1" ht="147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0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8"/>
      <c r="BE48" s="180"/>
      <c r="BF48" s="20"/>
      <c r="BG48" s="21"/>
      <c r="BH48" s="20"/>
      <c r="BI48" s="23"/>
      <c r="BJ48" s="23"/>
      <c r="BK48" s="21"/>
      <c r="BL48" s="21"/>
      <c r="BM48" s="21"/>
      <c r="BN48" s="180"/>
      <c r="BO48" s="24"/>
      <c r="BP48" s="21"/>
      <c r="BQ48" s="21"/>
      <c r="BR48" s="23"/>
      <c r="BS48" s="23"/>
      <c r="BT48" s="24"/>
      <c r="BU48" s="25"/>
    </row>
    <row r="49" spans="1:73" s="22" customFormat="1" ht="147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0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8"/>
      <c r="BE49" s="21"/>
      <c r="BF49" s="20"/>
      <c r="BG49" s="21"/>
      <c r="BH49" s="20"/>
      <c r="BI49" s="23"/>
      <c r="BJ49" s="23"/>
      <c r="BK49" s="21"/>
      <c r="BL49" s="21"/>
      <c r="BM49" s="21"/>
      <c r="BN49" s="180"/>
      <c r="BO49" s="24"/>
      <c r="BP49" s="21"/>
      <c r="BQ49" s="21"/>
      <c r="BR49" s="23"/>
      <c r="BS49" s="23"/>
      <c r="BT49" s="24"/>
      <c r="BU49" s="25"/>
    </row>
    <row r="50" spans="1:73" s="22" customFormat="1" ht="147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8"/>
      <c r="BE50" s="180"/>
      <c r="BF50" s="20"/>
      <c r="BG50" s="21"/>
      <c r="BH50" s="20"/>
      <c r="BI50" s="23"/>
      <c r="BJ50" s="23"/>
      <c r="BK50" s="21"/>
      <c r="BL50" s="21"/>
      <c r="BM50" s="21"/>
      <c r="BN50" s="180"/>
      <c r="BO50" s="24"/>
      <c r="BP50" s="21"/>
      <c r="BQ50" s="21"/>
      <c r="BR50" s="23"/>
      <c r="BS50" s="23"/>
      <c r="BT50" s="24"/>
      <c r="BU50" s="25"/>
    </row>
    <row r="51" spans="1:73" s="22" customFormat="1" ht="14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0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8"/>
      <c r="BE51" s="21"/>
      <c r="BF51" s="20"/>
      <c r="BG51" s="21"/>
      <c r="BH51" s="20"/>
      <c r="BI51" s="23"/>
      <c r="BJ51" s="23"/>
      <c r="BK51" s="21"/>
      <c r="BL51" s="21"/>
      <c r="BM51" s="21"/>
      <c r="BN51" s="180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0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8"/>
      <c r="BE52" s="180"/>
      <c r="BF52" s="20"/>
      <c r="BG52" s="21"/>
      <c r="BH52" s="20"/>
      <c r="BI52" s="23"/>
      <c r="BJ52" s="23"/>
      <c r="BK52" s="21"/>
      <c r="BL52" s="21"/>
      <c r="BM52" s="21"/>
      <c r="BN52" s="180"/>
      <c r="BO52" s="24"/>
      <c r="BP52" s="21"/>
      <c r="BQ52" s="21"/>
      <c r="BR52" s="23"/>
      <c r="BS52" s="23"/>
      <c r="BT52" s="24"/>
      <c r="BU52" s="25"/>
    </row>
    <row r="53" spans="1:73" s="22" customFormat="1" ht="14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0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8"/>
      <c r="BE53" s="21"/>
      <c r="BF53" s="20"/>
      <c r="BG53" s="21"/>
      <c r="BH53" s="20"/>
      <c r="BI53" s="23"/>
      <c r="BJ53" s="23"/>
      <c r="BK53" s="21"/>
      <c r="BL53" s="21"/>
      <c r="BM53" s="21"/>
      <c r="BN53" s="180"/>
      <c r="BO53" s="24"/>
      <c r="BP53" s="21"/>
      <c r="BQ53" s="21"/>
      <c r="BR53" s="23"/>
      <c r="BS53" s="23"/>
      <c r="BT53" s="24"/>
      <c r="BU53" s="25"/>
    </row>
    <row r="54" spans="1:73" s="22" customFormat="1" ht="14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0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8"/>
      <c r="BE54" s="180"/>
      <c r="BF54" s="20"/>
      <c r="BG54" s="21"/>
      <c r="BH54" s="20"/>
      <c r="BI54" s="23"/>
      <c r="BJ54" s="23"/>
      <c r="BK54" s="21"/>
      <c r="BL54" s="21"/>
      <c r="BM54" s="21"/>
      <c r="BN54" s="180"/>
      <c r="BO54" s="24"/>
      <c r="BP54" s="21"/>
      <c r="BQ54" s="21"/>
      <c r="BR54" s="23"/>
      <c r="BS54" s="23"/>
      <c r="BT54" s="24"/>
      <c r="BU54" s="25"/>
    </row>
    <row r="55" spans="1:73" s="22" customFormat="1" ht="193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8"/>
      <c r="BE55" s="21"/>
      <c r="BF55" s="20"/>
      <c r="BG55" s="21"/>
      <c r="BH55" s="20"/>
      <c r="BI55" s="23"/>
      <c r="BJ55" s="23"/>
      <c r="BK55" s="21"/>
      <c r="BL55" s="21"/>
      <c r="BM55" s="21"/>
      <c r="BN55" s="180"/>
      <c r="BO55" s="24"/>
      <c r="BP55" s="21"/>
      <c r="BQ55" s="21"/>
      <c r="BR55" s="23"/>
      <c r="BS55" s="23"/>
      <c r="BT55" s="24"/>
      <c r="BU55" s="25"/>
    </row>
    <row r="56" spans="1:73" s="22" customFormat="1" ht="193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8"/>
      <c r="BE56" s="180"/>
      <c r="BF56" s="20"/>
      <c r="BG56" s="21"/>
      <c r="BH56" s="20"/>
      <c r="BI56" s="23"/>
      <c r="BJ56" s="23"/>
      <c r="BK56" s="21"/>
      <c r="BL56" s="21"/>
      <c r="BM56" s="21"/>
      <c r="BN56" s="180"/>
      <c r="BO56" s="24"/>
      <c r="BP56" s="21"/>
      <c r="BQ56" s="21"/>
      <c r="BR56" s="23"/>
      <c r="BS56" s="23"/>
      <c r="BT56" s="24"/>
      <c r="BU56" s="25"/>
    </row>
    <row r="57" spans="1:73" s="22" customFormat="1" ht="193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0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21"/>
      <c r="BF57" s="20"/>
      <c r="BG57" s="21"/>
      <c r="BH57" s="20"/>
      <c r="BI57" s="23"/>
      <c r="BJ57" s="23"/>
      <c r="BK57" s="21"/>
      <c r="BL57" s="21"/>
      <c r="BM57" s="21"/>
      <c r="BN57" s="180"/>
      <c r="BO57" s="24"/>
      <c r="BP57" s="21"/>
      <c r="BQ57" s="21"/>
      <c r="BR57" s="23"/>
      <c r="BS57" s="23"/>
      <c r="BT57" s="24"/>
      <c r="BU57" s="25"/>
    </row>
    <row r="58" spans="1:73" s="22" customFormat="1" ht="193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0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80"/>
      <c r="BE58" s="180"/>
      <c r="BF58" s="21"/>
      <c r="BG58" s="21"/>
      <c r="BH58" s="20"/>
      <c r="BI58" s="23"/>
      <c r="BJ58" s="23"/>
      <c r="BK58" s="21"/>
      <c r="BL58" s="21"/>
      <c r="BM58" s="21"/>
      <c r="BN58" s="180"/>
      <c r="BO58" s="24"/>
      <c r="BP58" s="21"/>
      <c r="BQ58" s="21"/>
      <c r="BR58" s="23"/>
      <c r="BS58" s="23"/>
      <c r="BT58" s="24"/>
      <c r="BU58" s="25"/>
    </row>
    <row r="59" spans="1:73" s="22" customFormat="1" ht="239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8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8"/>
      <c r="BE59" s="21"/>
      <c r="BF59" s="20"/>
      <c r="BG59" s="20"/>
      <c r="BH59" s="20"/>
      <c r="BI59" s="23"/>
      <c r="BJ59" s="23"/>
      <c r="BK59" s="20"/>
      <c r="BL59" s="23"/>
      <c r="BM59" s="21"/>
      <c r="BN59" s="180"/>
      <c r="BO59" s="24"/>
      <c r="BP59" s="21"/>
      <c r="BQ59" s="21"/>
      <c r="BR59" s="23"/>
      <c r="BS59" s="23"/>
      <c r="BT59" s="24"/>
      <c r="BU59" s="25"/>
    </row>
    <row r="60" spans="1:73" s="22" customFormat="1" ht="239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8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8"/>
      <c r="BE60" s="21"/>
      <c r="BF60" s="20"/>
      <c r="BG60" s="20"/>
      <c r="BH60" s="20"/>
      <c r="BI60" s="23"/>
      <c r="BJ60" s="23"/>
      <c r="BK60" s="20"/>
      <c r="BL60" s="23"/>
      <c r="BM60" s="21"/>
      <c r="BN60" s="180"/>
      <c r="BO60" s="24"/>
      <c r="BP60" s="21"/>
      <c r="BQ60" s="21"/>
      <c r="BR60" s="23"/>
      <c r="BS60" s="23"/>
      <c r="BT60" s="24"/>
      <c r="BU60" s="25"/>
    </row>
    <row r="61" spans="1:73" s="22" customFormat="1" ht="40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0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8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8"/>
      <c r="BE61" s="21"/>
      <c r="BF61" s="21"/>
      <c r="BG61" s="20"/>
      <c r="BH61" s="20"/>
      <c r="BI61" s="23"/>
      <c r="BJ61" s="23"/>
      <c r="BK61" s="20"/>
      <c r="BL61" s="23"/>
      <c r="BM61" s="21"/>
      <c r="BN61" s="180"/>
      <c r="BO61" s="24"/>
      <c r="BP61" s="21"/>
      <c r="BQ61" s="21"/>
      <c r="BR61" s="23"/>
      <c r="BS61" s="23"/>
      <c r="BT61" s="24"/>
      <c r="BU61" s="25"/>
    </row>
    <row r="62" spans="1:73" s="22" customFormat="1" ht="22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8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8"/>
      <c r="BE62" s="21"/>
      <c r="BF62" s="20"/>
      <c r="BG62" s="20"/>
      <c r="BH62" s="20"/>
      <c r="BI62" s="23"/>
      <c r="BJ62" s="23"/>
      <c r="BK62" s="20"/>
      <c r="BL62" s="23"/>
      <c r="BM62" s="21"/>
      <c r="BN62" s="180"/>
      <c r="BO62" s="24"/>
      <c r="BP62" s="21"/>
      <c r="BQ62" s="21"/>
      <c r="BR62" s="23"/>
      <c r="BS62" s="23"/>
      <c r="BT62" s="24"/>
      <c r="BU62" s="25"/>
    </row>
    <row r="63" spans="1:73" s="22" customFormat="1" ht="22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8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8"/>
      <c r="BE63" s="21"/>
      <c r="BF63" s="20"/>
      <c r="BG63" s="20"/>
      <c r="BH63" s="20"/>
      <c r="BI63" s="23"/>
      <c r="BJ63" s="23"/>
      <c r="BK63" s="20"/>
      <c r="BL63" s="23"/>
      <c r="BM63" s="21"/>
      <c r="BN63" s="180"/>
      <c r="BO63" s="24"/>
      <c r="BP63" s="21"/>
      <c r="BQ63" s="21"/>
      <c r="BR63" s="23"/>
      <c r="BS63" s="23"/>
      <c r="BT63" s="24"/>
      <c r="BU63" s="25"/>
    </row>
    <row r="64" spans="1:73" s="22" customFormat="1" ht="22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8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8"/>
      <c r="BE64" s="21"/>
      <c r="BF64" s="20"/>
      <c r="BG64" s="20"/>
      <c r="BH64" s="20"/>
      <c r="BI64" s="23"/>
      <c r="BJ64" s="23"/>
      <c r="BK64" s="20"/>
      <c r="BL64" s="23"/>
      <c r="BM64" s="21"/>
      <c r="BN64" s="180"/>
      <c r="BO64" s="24"/>
      <c r="BP64" s="21"/>
      <c r="BQ64" s="21"/>
      <c r="BR64" s="23"/>
      <c r="BS64" s="23"/>
      <c r="BT64" s="24"/>
      <c r="BU64" s="25"/>
    </row>
    <row r="65" spans="1:73" s="22" customFormat="1" ht="22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8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8"/>
      <c r="BE65" s="21"/>
      <c r="BF65" s="20"/>
      <c r="BG65" s="20"/>
      <c r="BH65" s="20"/>
      <c r="BI65" s="23"/>
      <c r="BJ65" s="23"/>
      <c r="BK65" s="20"/>
      <c r="BL65" s="23"/>
      <c r="BM65" s="21"/>
      <c r="BN65" s="180"/>
      <c r="BO65" s="24"/>
      <c r="BP65" s="21"/>
      <c r="BQ65" s="21"/>
      <c r="BR65" s="23"/>
      <c r="BS65" s="23"/>
      <c r="BT65" s="24"/>
      <c r="BU65" s="25"/>
    </row>
    <row r="66" spans="1:73" s="22" customFormat="1" ht="194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8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8"/>
      <c r="BE66" s="21"/>
      <c r="BF66" s="20"/>
      <c r="BG66" s="20"/>
      <c r="BH66" s="20"/>
      <c r="BI66" s="23"/>
      <c r="BJ66" s="23"/>
      <c r="BK66" s="20"/>
      <c r="BL66" s="23"/>
      <c r="BM66" s="21"/>
      <c r="BN66" s="180"/>
      <c r="BO66" s="24"/>
      <c r="BP66" s="21"/>
      <c r="BQ66" s="21"/>
      <c r="BR66" s="23"/>
      <c r="BS66" s="23"/>
      <c r="BT66" s="24"/>
      <c r="BU66" s="25"/>
    </row>
    <row r="67" spans="1:73" s="22" customFormat="1" ht="40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0"/>
      <c r="Q67" s="21"/>
      <c r="R67" s="21"/>
      <c r="S67" s="20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8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3"/>
      <c r="BF67" s="23"/>
      <c r="BG67" s="20"/>
      <c r="BH67" s="20"/>
      <c r="BI67" s="23"/>
      <c r="BJ67" s="23"/>
      <c r="BK67" s="20"/>
      <c r="BL67" s="23"/>
      <c r="BM67" s="21"/>
      <c r="BN67" s="180"/>
      <c r="BO67" s="24"/>
      <c r="BP67" s="21"/>
      <c r="BQ67" s="21"/>
      <c r="BR67" s="23"/>
      <c r="BS67" s="23"/>
      <c r="BT67" s="24"/>
      <c r="BU67" s="25"/>
    </row>
    <row r="68" spans="1:73" s="22" customFormat="1" ht="40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8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21"/>
      <c r="BF68" s="20"/>
      <c r="BG68" s="20"/>
      <c r="BH68" s="20"/>
      <c r="BI68" s="23"/>
      <c r="BJ68" s="23"/>
      <c r="BK68" s="20"/>
      <c r="BL68" s="23"/>
      <c r="BM68" s="21"/>
      <c r="BN68" s="180"/>
      <c r="BO68" s="24"/>
      <c r="BP68" s="21"/>
      <c r="BQ68" s="21"/>
      <c r="BR68" s="23"/>
      <c r="BS68" s="23"/>
      <c r="BT68" s="24"/>
      <c r="BU68" s="25"/>
    </row>
    <row r="69" spans="1:73" s="22" customFormat="1" ht="409.6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8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8"/>
      <c r="BE69" s="21"/>
      <c r="BF69" s="20"/>
      <c r="BG69" s="20"/>
      <c r="BH69" s="20"/>
      <c r="BI69" s="23"/>
      <c r="BJ69" s="23"/>
      <c r="BK69" s="20"/>
      <c r="BL69" s="23"/>
      <c r="BM69" s="21"/>
      <c r="BN69" s="180"/>
      <c r="BO69" s="24"/>
      <c r="BP69" s="21"/>
      <c r="BQ69" s="21"/>
      <c r="BR69" s="23"/>
      <c r="BS69" s="23"/>
      <c r="BT69" s="24"/>
      <c r="BU69" s="25"/>
    </row>
    <row r="70" spans="1:73" s="22" customFormat="1" ht="184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8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3"/>
      <c r="BF70" s="23"/>
      <c r="BG70" s="20"/>
      <c r="BH70" s="20"/>
      <c r="BI70" s="23"/>
      <c r="BJ70" s="23"/>
      <c r="BK70" s="20"/>
      <c r="BL70" s="23"/>
      <c r="BM70" s="21"/>
      <c r="BN70" s="180"/>
      <c r="BO70" s="24"/>
      <c r="BP70" s="21"/>
      <c r="BQ70" s="21"/>
      <c r="BR70" s="23"/>
      <c r="BS70" s="23"/>
      <c r="BT70" s="24"/>
      <c r="BU70" s="25"/>
    </row>
    <row r="71" spans="1:73" s="22" customFormat="1" ht="221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8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198"/>
      <c r="BE71" s="21"/>
      <c r="BF71" s="20"/>
      <c r="BG71" s="20"/>
      <c r="BH71" s="20"/>
      <c r="BI71" s="23"/>
      <c r="BJ71" s="23"/>
      <c r="BK71" s="20"/>
      <c r="BL71" s="23"/>
      <c r="BM71" s="21"/>
      <c r="BN71" s="180"/>
      <c r="BO71" s="24"/>
      <c r="BP71" s="21"/>
      <c r="BQ71" s="21"/>
      <c r="BR71" s="23"/>
      <c r="BS71" s="23"/>
      <c r="BT71" s="24"/>
      <c r="BU71" s="25"/>
    </row>
    <row r="72" spans="1:73" s="22" customFormat="1" ht="156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8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198"/>
      <c r="BE72" s="23"/>
      <c r="BF72" s="23"/>
      <c r="BG72" s="20"/>
      <c r="BH72" s="20"/>
      <c r="BI72" s="23"/>
      <c r="BJ72" s="23"/>
      <c r="BK72" s="20"/>
      <c r="BL72" s="23"/>
      <c r="BM72" s="21"/>
      <c r="BN72" s="180"/>
      <c r="BO72" s="24"/>
      <c r="BP72" s="21"/>
      <c r="BQ72" s="21"/>
      <c r="BR72" s="23"/>
      <c r="BS72" s="23"/>
      <c r="BT72" s="24"/>
      <c r="BU72" s="25"/>
    </row>
    <row r="73" spans="1:73" s="22" customFormat="1" ht="216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8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1"/>
      <c r="BF73" s="20"/>
      <c r="BG73" s="20"/>
      <c r="BH73" s="20"/>
      <c r="BI73" s="23"/>
      <c r="BJ73" s="23"/>
      <c r="BK73" s="20"/>
      <c r="BL73" s="23"/>
      <c r="BM73" s="21"/>
      <c r="BN73" s="180"/>
      <c r="BO73" s="24"/>
      <c r="BP73" s="21"/>
      <c r="BQ73" s="21"/>
      <c r="BR73" s="23"/>
      <c r="BS73" s="23"/>
      <c r="BT73" s="24"/>
      <c r="BU73" s="25"/>
    </row>
    <row r="74" spans="1:73" s="22" customFormat="1" ht="216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8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8"/>
      <c r="BE74" s="21"/>
      <c r="BF74" s="20"/>
      <c r="BG74" s="20"/>
      <c r="BH74" s="20"/>
      <c r="BI74" s="23"/>
      <c r="BJ74" s="23"/>
      <c r="BK74" s="20"/>
      <c r="BL74" s="23"/>
      <c r="BM74" s="21"/>
      <c r="BN74" s="180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8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8"/>
      <c r="BE75" s="21"/>
      <c r="BF75" s="20"/>
      <c r="BG75" s="20"/>
      <c r="BH75" s="20"/>
      <c r="BI75" s="23"/>
      <c r="BJ75" s="23"/>
      <c r="BK75" s="20"/>
      <c r="BL75" s="23"/>
      <c r="BM75" s="21"/>
      <c r="BN75" s="180"/>
      <c r="BO75" s="24"/>
      <c r="BP75" s="21"/>
      <c r="BQ75" s="21"/>
      <c r="BR75" s="23"/>
      <c r="BS75" s="23"/>
      <c r="BT75" s="24"/>
      <c r="BU75" s="25"/>
    </row>
    <row r="76" spans="1:73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8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8"/>
      <c r="BE76" s="23"/>
      <c r="BF76" s="23"/>
      <c r="BG76" s="20"/>
      <c r="BH76" s="20"/>
      <c r="BI76" s="23"/>
      <c r="BJ76" s="23"/>
      <c r="BK76" s="20"/>
      <c r="BL76" s="23"/>
      <c r="BM76" s="21"/>
      <c r="BN76" s="180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0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8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3"/>
      <c r="BF77" s="23"/>
      <c r="BG77" s="20"/>
      <c r="BH77" s="20"/>
      <c r="BI77" s="23"/>
      <c r="BJ77" s="23"/>
      <c r="BK77" s="20"/>
      <c r="BL77" s="23"/>
      <c r="BM77" s="21"/>
      <c r="BN77" s="180"/>
      <c r="BO77" s="24"/>
      <c r="BP77" s="21"/>
      <c r="BQ77" s="21"/>
      <c r="BR77" s="23"/>
      <c r="BS77" s="23"/>
      <c r="BT77" s="24"/>
      <c r="BU77" s="25"/>
    </row>
    <row r="78" spans="1:73" s="22" customFormat="1" ht="227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8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20"/>
      <c r="BF78" s="20"/>
      <c r="BG78" s="20"/>
      <c r="BH78" s="20"/>
      <c r="BI78" s="23"/>
      <c r="BJ78" s="23"/>
      <c r="BK78" s="20"/>
      <c r="BL78" s="23"/>
      <c r="BM78" s="21"/>
      <c r="BN78" s="180"/>
      <c r="BO78" s="24"/>
      <c r="BP78" s="21"/>
      <c r="BQ78" s="21"/>
      <c r="BR78" s="23"/>
      <c r="BS78" s="23"/>
      <c r="BT78" s="24"/>
      <c r="BU78" s="25"/>
    </row>
    <row r="79" spans="1:73" s="22" customFormat="1" ht="15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8"/>
      <c r="AM79" s="20"/>
      <c r="AN79" s="20"/>
      <c r="AO79" s="21"/>
      <c r="AP79" s="21"/>
      <c r="AQ79" s="21"/>
      <c r="AR79" s="21"/>
      <c r="AS79" s="21"/>
      <c r="AT79" s="180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23"/>
      <c r="BF79" s="23"/>
      <c r="BG79" s="20"/>
      <c r="BH79" s="20"/>
      <c r="BI79" s="23"/>
      <c r="BJ79" s="23"/>
      <c r="BK79" s="20"/>
      <c r="BL79" s="23"/>
      <c r="BM79" s="21"/>
      <c r="BN79" s="180"/>
      <c r="BO79" s="24"/>
      <c r="BP79" s="21"/>
      <c r="BQ79" s="21"/>
      <c r="BR79" s="23"/>
      <c r="BS79" s="23"/>
      <c r="BT79" s="24"/>
      <c r="BU79" s="25"/>
    </row>
    <row r="80" spans="1:73" s="22" customFormat="1" ht="169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8"/>
      <c r="AM80" s="21"/>
      <c r="AN80" s="20"/>
      <c r="AO80" s="21"/>
      <c r="AP80" s="21"/>
      <c r="AQ80" s="21"/>
      <c r="AR80" s="21"/>
      <c r="AS80" s="21"/>
      <c r="AT80" s="198"/>
      <c r="AU80" s="21"/>
      <c r="AV80" s="21"/>
      <c r="AW80" s="21"/>
      <c r="AX80" s="21"/>
      <c r="AY80" s="21"/>
      <c r="AZ80" s="21"/>
      <c r="BA80" s="21"/>
      <c r="BB80" s="20"/>
      <c r="BC80" s="20"/>
      <c r="BD80" s="198"/>
      <c r="BE80" s="20"/>
      <c r="BF80" s="20"/>
      <c r="BG80" s="20"/>
      <c r="BH80" s="20"/>
      <c r="BI80" s="23"/>
      <c r="BJ80" s="23"/>
      <c r="BK80" s="20"/>
      <c r="BL80" s="23"/>
      <c r="BM80" s="21"/>
      <c r="BN80" s="180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8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0"/>
      <c r="BD81" s="198"/>
      <c r="BE81" s="23"/>
      <c r="BF81" s="23"/>
      <c r="BG81" s="20"/>
      <c r="BH81" s="20"/>
      <c r="BI81" s="23"/>
      <c r="BJ81" s="23"/>
      <c r="BK81" s="20"/>
      <c r="BL81" s="23"/>
      <c r="BM81" s="21"/>
      <c r="BN81" s="180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8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0"/>
      <c r="BC82" s="20"/>
      <c r="BD82" s="198"/>
      <c r="BE82" s="23"/>
      <c r="BF82" s="23"/>
      <c r="BG82" s="20"/>
      <c r="BH82" s="20"/>
      <c r="BI82" s="23"/>
      <c r="BJ82" s="23"/>
      <c r="BK82" s="20"/>
      <c r="BL82" s="23"/>
      <c r="BM82" s="21"/>
      <c r="BN82" s="180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8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198"/>
      <c r="BE83" s="23"/>
      <c r="BF83" s="23"/>
      <c r="BG83" s="20"/>
      <c r="BH83" s="20"/>
      <c r="BI83" s="23"/>
      <c r="BJ83" s="23"/>
      <c r="BK83" s="20"/>
      <c r="BL83" s="23"/>
      <c r="BM83" s="21"/>
      <c r="BN83" s="180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8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0"/>
      <c r="BD84" s="198"/>
      <c r="BE84" s="23"/>
      <c r="BF84" s="23"/>
      <c r="BG84" s="20"/>
      <c r="BH84" s="20"/>
      <c r="BI84" s="23"/>
      <c r="BJ84" s="23"/>
      <c r="BK84" s="20"/>
      <c r="BL84" s="23"/>
      <c r="BM84" s="21"/>
      <c r="BN84" s="180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8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198"/>
      <c r="BE85" s="23"/>
      <c r="BF85" s="23"/>
      <c r="BG85" s="20"/>
      <c r="BH85" s="20"/>
      <c r="BI85" s="23"/>
      <c r="BJ85" s="23"/>
      <c r="BK85" s="20"/>
      <c r="BL85" s="23"/>
      <c r="BM85" s="21"/>
      <c r="BN85" s="180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8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8"/>
      <c r="BE86" s="21"/>
      <c r="BF86" s="21"/>
      <c r="BG86" s="20"/>
      <c r="BH86" s="20"/>
      <c r="BI86" s="23"/>
      <c r="BJ86" s="23"/>
      <c r="BK86" s="20"/>
      <c r="BL86" s="23"/>
      <c r="BM86" s="21"/>
      <c r="BN86" s="180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1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8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23"/>
      <c r="BF87" s="23"/>
      <c r="BG87" s="20"/>
      <c r="BH87" s="20"/>
      <c r="BI87" s="23"/>
      <c r="BJ87" s="23"/>
      <c r="BK87" s="20"/>
      <c r="BL87" s="23"/>
      <c r="BM87" s="21"/>
      <c r="BN87" s="180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75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8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1"/>
      <c r="BD88" s="20"/>
      <c r="BE88" s="23"/>
      <c r="BF88" s="23"/>
      <c r="BG88" s="20"/>
      <c r="BH88" s="20"/>
      <c r="BI88" s="23"/>
      <c r="BJ88" s="23"/>
      <c r="BK88" s="20"/>
      <c r="BL88" s="23"/>
      <c r="BM88" s="21"/>
      <c r="BN88" s="180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198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8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21"/>
      <c r="BF89" s="21"/>
      <c r="BG89" s="20"/>
      <c r="BH89" s="20"/>
      <c r="BI89" s="23"/>
      <c r="BJ89" s="20"/>
      <c r="BK89" s="23"/>
      <c r="BL89" s="23"/>
      <c r="BM89" s="21"/>
      <c r="BN89" s="180"/>
      <c r="BO89" s="24"/>
      <c r="BP89" s="21"/>
      <c r="BQ89" s="21"/>
      <c r="BR89" s="23"/>
      <c r="BS89" s="23"/>
      <c r="BT89" s="24"/>
      <c r="BU89" s="25"/>
    </row>
    <row r="90" spans="1:73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198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8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181"/>
      <c r="BF90" s="23"/>
      <c r="BG90" s="20"/>
      <c r="BH90" s="20"/>
      <c r="BI90" s="23"/>
      <c r="BJ90" s="20"/>
      <c r="BK90" s="20"/>
      <c r="BL90" s="23"/>
      <c r="BM90" s="21"/>
      <c r="BN90" s="180"/>
      <c r="BO90" s="24"/>
      <c r="BP90" s="21"/>
      <c r="BQ90" s="21"/>
      <c r="BR90" s="23"/>
      <c r="BS90" s="23"/>
      <c r="BT90" s="24"/>
      <c r="BU90" s="25"/>
    </row>
    <row r="91" spans="1:73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198"/>
      <c r="O91" s="21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8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181"/>
      <c r="BF91" s="23"/>
      <c r="BG91" s="20"/>
      <c r="BH91" s="20"/>
      <c r="BI91" s="23"/>
      <c r="BJ91" s="20"/>
      <c r="BK91" s="20"/>
      <c r="BL91" s="23"/>
      <c r="BM91" s="21"/>
      <c r="BN91" s="180"/>
      <c r="BO91" s="24"/>
      <c r="BP91" s="21"/>
      <c r="BQ91" s="21"/>
      <c r="BR91" s="23"/>
      <c r="BS91" s="23"/>
      <c r="BT91" s="24"/>
      <c r="BU91" s="25"/>
    </row>
    <row r="92" spans="1:73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198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8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181"/>
      <c r="BF92" s="23"/>
      <c r="BG92" s="20"/>
      <c r="BH92" s="20"/>
      <c r="BI92" s="23"/>
      <c r="BJ92" s="20"/>
      <c r="BK92" s="20"/>
      <c r="BL92" s="23"/>
      <c r="BM92" s="21"/>
      <c r="BN92" s="180"/>
      <c r="BO92" s="24"/>
      <c r="BP92" s="21"/>
      <c r="BQ92" s="21"/>
      <c r="BR92" s="23"/>
      <c r="BS92" s="23"/>
      <c r="BT92" s="24"/>
      <c r="BU92" s="25"/>
    </row>
    <row r="93" spans="1:73" s="22" customFormat="1" ht="17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8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1"/>
      <c r="BD93" s="20"/>
      <c r="BE93" s="23"/>
      <c r="BF93" s="23"/>
      <c r="BG93" s="20"/>
      <c r="BH93" s="20"/>
      <c r="BI93" s="23"/>
      <c r="BJ93" s="23"/>
      <c r="BK93" s="20"/>
      <c r="BL93" s="23"/>
      <c r="BM93" s="21"/>
      <c r="BN93" s="180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8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1"/>
      <c r="BF94" s="21"/>
      <c r="BG94" s="20"/>
      <c r="BH94" s="20"/>
      <c r="BI94" s="23"/>
      <c r="BJ94" s="20"/>
      <c r="BK94" s="20"/>
      <c r="BL94" s="23"/>
      <c r="BM94" s="21"/>
      <c r="BN94" s="180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8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181"/>
      <c r="BF95" s="23"/>
      <c r="BG95" s="20"/>
      <c r="BH95" s="20"/>
      <c r="BI95" s="23"/>
      <c r="BJ95" s="20"/>
      <c r="BK95" s="20"/>
      <c r="BL95" s="23"/>
      <c r="BM95" s="21"/>
      <c r="BN95" s="180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8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1"/>
      <c r="BG96" s="20"/>
      <c r="BH96" s="20"/>
      <c r="BI96" s="23"/>
      <c r="BJ96" s="20"/>
      <c r="BK96" s="20"/>
      <c r="BL96" s="23"/>
      <c r="BM96" s="21"/>
      <c r="BN96" s="180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8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180"/>
      <c r="BF97" s="21"/>
      <c r="BG97" s="20"/>
      <c r="BH97" s="20"/>
      <c r="BI97" s="23"/>
      <c r="BJ97" s="20"/>
      <c r="BK97" s="20"/>
      <c r="BL97" s="23"/>
      <c r="BM97" s="21"/>
      <c r="BN97" s="180"/>
      <c r="BO97" s="24"/>
      <c r="BP97" s="21"/>
      <c r="BQ97" s="21"/>
      <c r="BR97" s="23"/>
      <c r="BS97" s="23"/>
      <c r="BT97" s="24"/>
      <c r="BU97" s="25"/>
    </row>
    <row r="98" spans="1:73" s="22" customFormat="1" ht="19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8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21"/>
      <c r="BF98" s="21"/>
      <c r="BG98" s="20"/>
      <c r="BH98" s="20"/>
      <c r="BI98" s="23"/>
      <c r="BJ98" s="20"/>
      <c r="BK98" s="20"/>
      <c r="BL98" s="23"/>
      <c r="BM98" s="21"/>
      <c r="BN98" s="180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1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8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181"/>
      <c r="BF99" s="23"/>
      <c r="BG99" s="20"/>
      <c r="BH99" s="20"/>
      <c r="BI99" s="23"/>
      <c r="BJ99" s="20"/>
      <c r="BK99" s="20"/>
      <c r="BL99" s="23"/>
      <c r="BM99" s="21"/>
      <c r="BN99" s="180"/>
      <c r="BO99" s="24"/>
      <c r="BP99" s="21"/>
      <c r="BQ99" s="21"/>
      <c r="BR99" s="23"/>
      <c r="BS99" s="23"/>
      <c r="BT99" s="24"/>
      <c r="BU99" s="25"/>
    </row>
    <row r="100" spans="1:73" s="22" customFormat="1" ht="252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8"/>
      <c r="AM100" s="23"/>
      <c r="AN100" s="23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21"/>
      <c r="BF100" s="20"/>
      <c r="BG100" s="20"/>
      <c r="BH100" s="20"/>
      <c r="BI100" s="23"/>
      <c r="BJ100" s="20"/>
      <c r="BK100" s="20"/>
      <c r="BL100" s="23"/>
      <c r="BM100" s="21"/>
      <c r="BN100" s="180"/>
      <c r="BO100" s="24"/>
      <c r="BP100" s="21"/>
      <c r="BQ100" s="21"/>
      <c r="BR100" s="23"/>
      <c r="BS100" s="23"/>
      <c r="BT100" s="24"/>
      <c r="BU100" s="25"/>
    </row>
    <row r="101" spans="1:73" s="22" customFormat="1" ht="252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198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8"/>
      <c r="AM101" s="23"/>
      <c r="AN101" s="23"/>
      <c r="AO101" s="21"/>
      <c r="AP101" s="21"/>
      <c r="AQ101" s="21"/>
      <c r="AR101" s="21"/>
      <c r="AS101" s="21"/>
      <c r="AT101" s="180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180"/>
      <c r="BF101" s="21"/>
      <c r="BG101" s="20"/>
      <c r="BH101" s="20"/>
      <c r="BI101" s="23"/>
      <c r="BJ101" s="20"/>
      <c r="BK101" s="20"/>
      <c r="BL101" s="23"/>
      <c r="BM101" s="21"/>
      <c r="BN101" s="180"/>
      <c r="BO101" s="24"/>
      <c r="BP101" s="21"/>
      <c r="BQ101" s="21"/>
      <c r="BR101" s="23"/>
      <c r="BS101" s="23"/>
      <c r="BT101" s="24"/>
      <c r="BU101" s="25"/>
    </row>
    <row r="102" spans="1:73" s="22" customFormat="1" ht="2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198"/>
      <c r="AM102" s="23"/>
      <c r="AN102" s="23"/>
      <c r="AO102" s="21"/>
      <c r="AP102" s="21"/>
      <c r="AQ102" s="21"/>
      <c r="AR102" s="21"/>
      <c r="AS102" s="21"/>
      <c r="AT102" s="180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98"/>
      <c r="BF102" s="20"/>
      <c r="BG102" s="20"/>
      <c r="BH102" s="20"/>
      <c r="BI102" s="23"/>
      <c r="BJ102" s="20"/>
      <c r="BK102" s="20"/>
      <c r="BL102" s="23"/>
      <c r="BM102" s="21"/>
      <c r="BN102" s="180"/>
      <c r="BO102" s="24"/>
      <c r="BP102" s="21"/>
      <c r="BQ102" s="21"/>
      <c r="BR102" s="23"/>
      <c r="BS102" s="23"/>
      <c r="BT102" s="24"/>
      <c r="BU102" s="25"/>
    </row>
    <row r="103" spans="1:73" s="22" customFormat="1" ht="209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198"/>
      <c r="AM103" s="23"/>
      <c r="AN103" s="20"/>
      <c r="AO103" s="21"/>
      <c r="AP103" s="20"/>
      <c r="AQ103" s="23"/>
      <c r="AR103" s="20"/>
      <c r="AS103" s="21"/>
      <c r="AT103" s="198"/>
      <c r="AU103" s="23"/>
      <c r="AV103" s="21"/>
      <c r="AW103" s="21"/>
      <c r="AX103" s="21"/>
      <c r="AY103" s="21"/>
      <c r="AZ103" s="21"/>
      <c r="BA103" s="21"/>
      <c r="BB103" s="21"/>
      <c r="BC103" s="21"/>
      <c r="BD103" s="20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0"/>
      <c r="BO103" s="24"/>
      <c r="BP103" s="21"/>
      <c r="BQ103" s="21"/>
      <c r="BR103" s="23"/>
      <c r="BS103" s="23"/>
      <c r="BT103" s="24"/>
      <c r="BU103" s="25"/>
    </row>
    <row r="104" spans="1:73" s="22" customFormat="1" ht="136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8"/>
      <c r="AM104" s="20"/>
      <c r="AN104" s="20"/>
      <c r="AO104" s="21"/>
      <c r="AP104" s="21"/>
      <c r="AQ104" s="21"/>
      <c r="AR104" s="21"/>
      <c r="AS104" s="21"/>
      <c r="AT104" s="180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180"/>
      <c r="BF104" s="21"/>
      <c r="BG104" s="20"/>
      <c r="BH104" s="20"/>
      <c r="BI104" s="23"/>
      <c r="BJ104" s="20"/>
      <c r="BK104" s="20"/>
      <c r="BL104" s="23"/>
      <c r="BM104" s="21"/>
      <c r="BN104" s="180"/>
      <c r="BO104" s="24"/>
      <c r="BP104" s="21"/>
      <c r="BQ104" s="21"/>
      <c r="BR104" s="23"/>
      <c r="BS104" s="23"/>
      <c r="BT104" s="24"/>
      <c r="BU104" s="25"/>
    </row>
    <row r="105" spans="1:73" s="22" customFormat="1" ht="136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8"/>
      <c r="AM105" s="20"/>
      <c r="AN105" s="20"/>
      <c r="AO105" s="21"/>
      <c r="AP105" s="21"/>
      <c r="AQ105" s="21"/>
      <c r="AR105" s="21"/>
      <c r="AS105" s="21"/>
      <c r="AT105" s="180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180"/>
      <c r="BF105" s="21"/>
      <c r="BG105" s="20"/>
      <c r="BH105" s="20"/>
      <c r="BI105" s="23"/>
      <c r="BJ105" s="20"/>
      <c r="BK105" s="20"/>
      <c r="BL105" s="23"/>
      <c r="BM105" s="21"/>
      <c r="BN105" s="180"/>
      <c r="BO105" s="24"/>
      <c r="BP105" s="21"/>
      <c r="BQ105" s="21"/>
      <c r="BR105" s="23"/>
      <c r="BS105" s="23"/>
      <c r="BT105" s="24"/>
      <c r="BU105" s="25"/>
    </row>
    <row r="106" spans="1:73" s="22" customFormat="1" ht="136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8"/>
      <c r="AM106" s="20"/>
      <c r="AN106" s="20"/>
      <c r="AO106" s="21"/>
      <c r="AP106" s="21"/>
      <c r="AQ106" s="21"/>
      <c r="AR106" s="21"/>
      <c r="AS106" s="21"/>
      <c r="AT106" s="180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180"/>
      <c r="BF106" s="21"/>
      <c r="BG106" s="20"/>
      <c r="BH106" s="20"/>
      <c r="BI106" s="23"/>
      <c r="BJ106" s="20"/>
      <c r="BK106" s="20"/>
      <c r="BL106" s="23"/>
      <c r="BM106" s="21"/>
      <c r="BN106" s="180"/>
      <c r="BO106" s="24"/>
      <c r="BP106" s="21"/>
      <c r="BQ106" s="21"/>
      <c r="BR106" s="23"/>
      <c r="BS106" s="23"/>
      <c r="BT106" s="24"/>
      <c r="BU106" s="25"/>
    </row>
    <row r="107" spans="1:73" s="22" customFormat="1" ht="136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198"/>
      <c r="N107" s="20"/>
      <c r="O107" s="23"/>
      <c r="P107" s="20"/>
      <c r="Q107" s="20"/>
      <c r="R107" s="20"/>
      <c r="S107" s="20"/>
      <c r="T107" s="20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8"/>
      <c r="AM107" s="20"/>
      <c r="AN107" s="20"/>
      <c r="AO107" s="21"/>
      <c r="AP107" s="21"/>
      <c r="AQ107" s="21"/>
      <c r="AR107" s="21"/>
      <c r="AS107" s="21"/>
      <c r="AT107" s="180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180"/>
      <c r="BF107" s="21"/>
      <c r="BG107" s="20"/>
      <c r="BH107" s="20"/>
      <c r="BI107" s="23"/>
      <c r="BJ107" s="20"/>
      <c r="BK107" s="20"/>
      <c r="BL107" s="23"/>
      <c r="BM107" s="21"/>
      <c r="BN107" s="180"/>
      <c r="BO107" s="24"/>
      <c r="BP107" s="21"/>
      <c r="BQ107" s="21"/>
      <c r="BR107" s="23"/>
      <c r="BS107" s="23"/>
      <c r="BT107" s="24"/>
      <c r="BU107" s="25"/>
    </row>
    <row r="108" spans="1:73" s="22" customFormat="1" ht="20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8"/>
      <c r="AM108" s="20"/>
      <c r="AN108" s="20"/>
      <c r="AO108" s="21"/>
      <c r="AP108" s="21"/>
      <c r="AQ108" s="21"/>
      <c r="AR108" s="21"/>
      <c r="AS108" s="21"/>
      <c r="AT108" s="180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21"/>
      <c r="BF108" s="20"/>
      <c r="BG108" s="20"/>
      <c r="BH108" s="20"/>
      <c r="BI108" s="23"/>
      <c r="BJ108" s="20"/>
      <c r="BK108" s="20"/>
      <c r="BL108" s="23"/>
      <c r="BM108" s="21"/>
      <c r="BN108" s="180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198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8"/>
      <c r="AM109" s="20"/>
      <c r="AN109" s="20"/>
      <c r="AO109" s="21"/>
      <c r="AP109" s="21"/>
      <c r="AQ109" s="21"/>
      <c r="AR109" s="21"/>
      <c r="AS109" s="21"/>
      <c r="AT109" s="180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98"/>
      <c r="BF109" s="20"/>
      <c r="BG109" s="20"/>
      <c r="BH109" s="20"/>
      <c r="BI109" s="23"/>
      <c r="BJ109" s="20"/>
      <c r="BK109" s="20"/>
      <c r="BL109" s="23"/>
      <c r="BM109" s="21"/>
      <c r="BN109" s="180"/>
      <c r="BO109" s="24"/>
      <c r="BP109" s="21"/>
      <c r="BQ109" s="21"/>
      <c r="BR109" s="23"/>
      <c r="BS109" s="23"/>
      <c r="BT109" s="24"/>
      <c r="BU109" s="25"/>
    </row>
    <row r="110" spans="1:73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0"/>
      <c r="AN110" s="20"/>
      <c r="AO110" s="21"/>
      <c r="AP110" s="21"/>
      <c r="AQ110" s="21"/>
      <c r="AR110" s="21"/>
      <c r="AS110" s="21"/>
      <c r="AT110" s="180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3"/>
      <c r="BF110" s="23"/>
      <c r="BG110" s="20"/>
      <c r="BH110" s="20"/>
      <c r="BI110" s="23"/>
      <c r="BJ110" s="20"/>
      <c r="BK110" s="20"/>
      <c r="BL110" s="23"/>
      <c r="BM110" s="21"/>
      <c r="BN110" s="180"/>
      <c r="BO110" s="24"/>
      <c r="BP110" s="21"/>
      <c r="BQ110" s="21"/>
      <c r="BR110" s="23"/>
      <c r="BS110" s="23"/>
      <c r="BT110" s="24"/>
      <c r="BU110" s="25"/>
    </row>
    <row r="111" spans="1:73" s="22" customFormat="1" ht="152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8"/>
      <c r="AM111" s="20"/>
      <c r="AN111" s="20"/>
      <c r="AO111" s="21"/>
      <c r="AP111" s="21"/>
      <c r="AQ111" s="21"/>
      <c r="AR111" s="21"/>
      <c r="AS111" s="21"/>
      <c r="AT111" s="180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0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198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8"/>
      <c r="AM112" s="20"/>
      <c r="AN112" s="20"/>
      <c r="AO112" s="21"/>
      <c r="AP112" s="21"/>
      <c r="AQ112" s="21"/>
      <c r="AR112" s="21"/>
      <c r="AS112" s="21"/>
      <c r="AT112" s="180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198"/>
      <c r="BF112" s="20"/>
      <c r="BG112" s="20"/>
      <c r="BH112" s="20"/>
      <c r="BI112" s="23"/>
      <c r="BJ112" s="20"/>
      <c r="BK112" s="20"/>
      <c r="BL112" s="23"/>
      <c r="BM112" s="21"/>
      <c r="BN112" s="180"/>
      <c r="BO112" s="24"/>
      <c r="BP112" s="21"/>
      <c r="BQ112" s="21"/>
      <c r="BR112" s="23"/>
      <c r="BS112" s="23"/>
      <c r="BT112" s="24"/>
      <c r="BU112" s="25"/>
    </row>
    <row r="113" spans="1:73" s="22" customFormat="1" ht="192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1"/>
      <c r="AJ113" s="20"/>
      <c r="AK113" s="21"/>
      <c r="AL113" s="198"/>
      <c r="AM113" s="21"/>
      <c r="AN113" s="20"/>
      <c r="AO113" s="21"/>
      <c r="AP113" s="21"/>
      <c r="AQ113" s="21"/>
      <c r="AR113" s="21"/>
      <c r="AS113" s="21"/>
      <c r="AT113" s="198"/>
      <c r="AU113" s="21"/>
      <c r="AV113" s="21"/>
      <c r="AW113" s="21"/>
      <c r="AX113" s="21"/>
      <c r="AY113" s="21"/>
      <c r="AZ113" s="21"/>
      <c r="BA113" s="21"/>
      <c r="BB113" s="20"/>
      <c r="BC113" s="21"/>
      <c r="BD113" s="20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0"/>
      <c r="BO113" s="24"/>
      <c r="BP113" s="21"/>
      <c r="BQ113" s="21"/>
      <c r="BR113" s="23"/>
      <c r="BS113" s="23"/>
      <c r="BT113" s="24"/>
      <c r="BU113" s="25"/>
    </row>
    <row r="114" spans="1:73" s="22" customFormat="1" ht="12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1"/>
      <c r="AJ114" s="20"/>
      <c r="AK114" s="21"/>
      <c r="AL114" s="198"/>
      <c r="AM114" s="21"/>
      <c r="AN114" s="20"/>
      <c r="AO114" s="21"/>
      <c r="AP114" s="21"/>
      <c r="AQ114" s="21"/>
      <c r="AR114" s="21"/>
      <c r="AS114" s="21"/>
      <c r="AT114" s="198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1"/>
      <c r="BG114" s="20"/>
      <c r="BH114" s="20"/>
      <c r="BI114" s="23"/>
      <c r="BJ114" s="20"/>
      <c r="BK114" s="20"/>
      <c r="BL114" s="23"/>
      <c r="BM114" s="21"/>
      <c r="BN114" s="180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8"/>
      <c r="AM115" s="20"/>
      <c r="AN115" s="20"/>
      <c r="AO115" s="21"/>
      <c r="AP115" s="21"/>
      <c r="AQ115" s="21"/>
      <c r="AR115" s="21"/>
      <c r="AS115" s="21"/>
      <c r="AT115" s="198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8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0"/>
      <c r="BO115" s="24"/>
      <c r="BP115" s="21"/>
      <c r="BQ115" s="21"/>
      <c r="BR115" s="23"/>
      <c r="BS115" s="23"/>
      <c r="BT115" s="24"/>
      <c r="BU115" s="25"/>
    </row>
    <row r="116" spans="1:73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8"/>
      <c r="AM116" s="20"/>
      <c r="AN116" s="20"/>
      <c r="AO116" s="21"/>
      <c r="AP116" s="21"/>
      <c r="AQ116" s="21"/>
      <c r="AR116" s="21"/>
      <c r="AS116" s="21"/>
      <c r="AT116" s="198"/>
      <c r="AU116" s="20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1"/>
      <c r="BF116" s="20"/>
      <c r="BG116" s="20"/>
      <c r="BH116" s="20"/>
      <c r="BI116" s="23"/>
      <c r="BJ116" s="20"/>
      <c r="BK116" s="20"/>
      <c r="BL116" s="23"/>
      <c r="BM116" s="21"/>
      <c r="BN116" s="180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8"/>
      <c r="AM117" s="20"/>
      <c r="AN117" s="20"/>
      <c r="AO117" s="21"/>
      <c r="AP117" s="21"/>
      <c r="AQ117" s="21"/>
      <c r="AR117" s="21"/>
      <c r="AS117" s="21"/>
      <c r="AT117" s="198"/>
      <c r="AU117" s="20"/>
      <c r="AV117" s="21"/>
      <c r="AW117" s="21"/>
      <c r="AX117" s="21"/>
      <c r="AY117" s="21"/>
      <c r="AZ117" s="21"/>
      <c r="BA117" s="21"/>
      <c r="BB117" s="21"/>
      <c r="BC117" s="21"/>
      <c r="BD117" s="198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0"/>
      <c r="BO117" s="24"/>
      <c r="BP117" s="21"/>
      <c r="BQ117" s="21"/>
      <c r="BR117" s="23"/>
      <c r="BS117" s="23"/>
      <c r="BT117" s="24"/>
      <c r="BU117" s="25"/>
    </row>
    <row r="118" spans="1:73" s="22" customFormat="1" ht="15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8"/>
      <c r="AM118" s="20"/>
      <c r="AN118" s="20"/>
      <c r="AO118" s="21"/>
      <c r="AP118" s="21"/>
      <c r="AQ118" s="21"/>
      <c r="AR118" s="21"/>
      <c r="AS118" s="21"/>
      <c r="AT118" s="198"/>
      <c r="AU118" s="20"/>
      <c r="AV118" s="21"/>
      <c r="AW118" s="21"/>
      <c r="AX118" s="21"/>
      <c r="AY118" s="21"/>
      <c r="AZ118" s="21"/>
      <c r="BA118" s="21"/>
      <c r="BB118" s="21"/>
      <c r="BC118" s="21"/>
      <c r="BD118" s="198"/>
      <c r="BE118" s="21"/>
      <c r="BF118" s="20"/>
      <c r="BG118" s="20"/>
      <c r="BH118" s="20"/>
      <c r="BI118" s="23"/>
      <c r="BJ118" s="20"/>
      <c r="BK118" s="20"/>
      <c r="BL118" s="23"/>
      <c r="BM118" s="21"/>
      <c r="BN118" s="180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8"/>
      <c r="AM119" s="20"/>
      <c r="AN119" s="20"/>
      <c r="AO119" s="21"/>
      <c r="AP119" s="21"/>
      <c r="AQ119" s="21"/>
      <c r="AR119" s="21"/>
      <c r="AS119" s="21"/>
      <c r="AT119" s="198"/>
      <c r="AU119" s="20"/>
      <c r="AV119" s="21"/>
      <c r="AW119" s="21"/>
      <c r="AX119" s="21"/>
      <c r="AY119" s="21"/>
      <c r="AZ119" s="21"/>
      <c r="BA119" s="21"/>
      <c r="BB119" s="21"/>
      <c r="BC119" s="21"/>
      <c r="BD119" s="198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0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8"/>
      <c r="AM120" s="20"/>
      <c r="AN120" s="20"/>
      <c r="AO120" s="21"/>
      <c r="AP120" s="21"/>
      <c r="AQ120" s="21"/>
      <c r="AR120" s="21"/>
      <c r="AS120" s="21"/>
      <c r="AT120" s="198"/>
      <c r="AU120" s="20"/>
      <c r="AV120" s="21"/>
      <c r="AW120" s="21"/>
      <c r="AX120" s="21"/>
      <c r="AY120" s="21"/>
      <c r="AZ120" s="21"/>
      <c r="BA120" s="21"/>
      <c r="BB120" s="21"/>
      <c r="BC120" s="21"/>
      <c r="BD120" s="198"/>
      <c r="BE120" s="21"/>
      <c r="BF120" s="21"/>
      <c r="BG120" s="20"/>
      <c r="BH120" s="20"/>
      <c r="BI120" s="23"/>
      <c r="BJ120" s="20"/>
      <c r="BK120" s="20"/>
      <c r="BL120" s="23"/>
      <c r="BM120" s="21"/>
      <c r="BN120" s="180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8"/>
      <c r="AM121" s="20"/>
      <c r="AN121" s="20"/>
      <c r="AO121" s="21"/>
      <c r="AP121" s="21"/>
      <c r="AQ121" s="21"/>
      <c r="AR121" s="21"/>
      <c r="AS121" s="21"/>
      <c r="AT121" s="198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0"/>
      <c r="BO121" s="24"/>
      <c r="BP121" s="21"/>
      <c r="BQ121" s="21"/>
      <c r="BR121" s="23"/>
      <c r="BS121" s="23"/>
      <c r="BT121" s="24"/>
      <c r="BU121" s="25"/>
    </row>
    <row r="122" spans="1:73" s="22" customFormat="1" ht="24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8"/>
      <c r="AM122" s="23"/>
      <c r="AN122" s="23"/>
      <c r="AO122" s="21"/>
      <c r="AP122" s="21"/>
      <c r="AQ122" s="21"/>
      <c r="AR122" s="21"/>
      <c r="AS122" s="21"/>
      <c r="AT122" s="198"/>
      <c r="AU122" s="23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1"/>
      <c r="BF122" s="20"/>
      <c r="BG122" s="21"/>
      <c r="BH122" s="21"/>
      <c r="BI122" s="23"/>
      <c r="BJ122" s="20"/>
      <c r="BK122" s="20"/>
      <c r="BL122" s="23"/>
      <c r="BM122" s="21"/>
      <c r="BN122" s="180"/>
      <c r="BO122" s="24"/>
      <c r="BP122" s="21"/>
      <c r="BQ122" s="21"/>
      <c r="BR122" s="23"/>
      <c r="BS122" s="23"/>
      <c r="BT122" s="24"/>
      <c r="BU122" s="25"/>
    </row>
    <row r="123" spans="1:73" s="22" customFormat="1" ht="12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8"/>
      <c r="AM123" s="20"/>
      <c r="AN123" s="20"/>
      <c r="AO123" s="21"/>
      <c r="AP123" s="21"/>
      <c r="AQ123" s="21"/>
      <c r="AR123" s="21"/>
      <c r="AS123" s="21"/>
      <c r="AT123" s="198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1"/>
      <c r="BG123" s="20"/>
      <c r="BH123" s="20"/>
      <c r="BI123" s="23"/>
      <c r="BJ123" s="20"/>
      <c r="BK123" s="20"/>
      <c r="BL123" s="23"/>
      <c r="BM123" s="21"/>
      <c r="BN123" s="180"/>
      <c r="BO123" s="24"/>
      <c r="BP123" s="21"/>
      <c r="BQ123" s="21"/>
      <c r="BR123" s="23"/>
      <c r="BS123" s="23"/>
      <c r="BT123" s="24"/>
      <c r="BU123" s="25"/>
    </row>
    <row r="124" spans="1:73" s="22" customFormat="1" ht="12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8"/>
      <c r="AM124" s="20"/>
      <c r="AN124" s="20"/>
      <c r="AO124" s="21"/>
      <c r="AP124" s="21"/>
      <c r="AQ124" s="21"/>
      <c r="AR124" s="21"/>
      <c r="AS124" s="21"/>
      <c r="AT124" s="198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0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8"/>
      <c r="AM125" s="20"/>
      <c r="AN125" s="20"/>
      <c r="AO125" s="21"/>
      <c r="AP125" s="21"/>
      <c r="AQ125" s="21"/>
      <c r="AR125" s="21"/>
      <c r="AS125" s="21"/>
      <c r="AT125" s="198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0"/>
      <c r="BO125" s="24"/>
      <c r="BP125" s="21"/>
      <c r="BQ125" s="21"/>
      <c r="BR125" s="23"/>
      <c r="BS125" s="23"/>
      <c r="BT125" s="24"/>
      <c r="BU125" s="25"/>
    </row>
    <row r="126" spans="1:73" s="22" customFormat="1" ht="12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8"/>
      <c r="AM126" s="20"/>
      <c r="AN126" s="20"/>
      <c r="AO126" s="21"/>
      <c r="AP126" s="21"/>
      <c r="AQ126" s="21"/>
      <c r="AR126" s="21"/>
      <c r="AS126" s="21"/>
      <c r="AT126" s="198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8"/>
      <c r="BE126" s="21"/>
      <c r="BF126" s="21"/>
      <c r="BG126" s="20"/>
      <c r="BH126" s="20"/>
      <c r="BI126" s="23"/>
      <c r="BJ126" s="20"/>
      <c r="BK126" s="20"/>
      <c r="BL126" s="23"/>
      <c r="BM126" s="21"/>
      <c r="BN126" s="180"/>
      <c r="BO126" s="24"/>
      <c r="BP126" s="21"/>
      <c r="BQ126" s="21"/>
      <c r="BR126" s="23"/>
      <c r="BS126" s="23"/>
      <c r="BT126" s="24"/>
      <c r="BU126" s="25"/>
    </row>
    <row r="127" spans="1:73" s="22" customFormat="1" ht="12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8"/>
      <c r="AM127" s="20"/>
      <c r="AN127" s="20"/>
      <c r="AO127" s="21"/>
      <c r="AP127" s="21"/>
      <c r="AQ127" s="21"/>
      <c r="AR127" s="21"/>
      <c r="AS127" s="21"/>
      <c r="AT127" s="198"/>
      <c r="AU127" s="20"/>
      <c r="AV127" s="21"/>
      <c r="AW127" s="21"/>
      <c r="AX127" s="21"/>
      <c r="AY127" s="21"/>
      <c r="AZ127" s="21"/>
      <c r="BA127" s="21"/>
      <c r="BB127" s="21"/>
      <c r="BC127" s="21"/>
      <c r="BD127" s="198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0"/>
      <c r="BO127" s="24"/>
      <c r="BP127" s="21"/>
      <c r="BQ127" s="21"/>
      <c r="BR127" s="23"/>
      <c r="BS127" s="23"/>
      <c r="BT127" s="24"/>
      <c r="BU127" s="25"/>
    </row>
    <row r="128" spans="1:73" s="22" customFormat="1" ht="40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8"/>
      <c r="AM128" s="20"/>
      <c r="AN128" s="20"/>
      <c r="AO128" s="21"/>
      <c r="AP128" s="21"/>
      <c r="AQ128" s="21"/>
      <c r="AR128" s="21"/>
      <c r="AS128" s="21"/>
      <c r="AT128" s="198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8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0"/>
      <c r="BO128" s="24"/>
      <c r="BP128" s="21"/>
      <c r="BQ128" s="21"/>
      <c r="BR128" s="23"/>
      <c r="BS128" s="23"/>
      <c r="BT128" s="24"/>
      <c r="BU128" s="25"/>
    </row>
    <row r="129" spans="1:73" s="22" customFormat="1" ht="237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21"/>
      <c r="BF129" s="20"/>
      <c r="BG129" s="20"/>
      <c r="BH129" s="20"/>
      <c r="BI129" s="23"/>
      <c r="BJ129" s="20"/>
      <c r="BK129" s="21"/>
      <c r="BL129" s="20"/>
      <c r="BM129" s="21"/>
      <c r="BN129" s="180"/>
      <c r="BO129" s="24"/>
      <c r="BP129" s="21"/>
      <c r="BQ129" s="21"/>
      <c r="BR129" s="23"/>
      <c r="BS129" s="23"/>
      <c r="BT129" s="24"/>
      <c r="BU129" s="25"/>
    </row>
    <row r="130" spans="1:73" s="22" customFormat="1" ht="13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23"/>
      <c r="BF130" s="23"/>
      <c r="BG130" s="20"/>
      <c r="BH130" s="20"/>
      <c r="BI130" s="23"/>
      <c r="BJ130" s="20"/>
      <c r="BK130" s="21"/>
      <c r="BL130" s="20"/>
      <c r="BM130" s="21"/>
      <c r="BN130" s="180"/>
      <c r="BO130" s="24"/>
      <c r="BP130" s="21"/>
      <c r="BQ130" s="21"/>
      <c r="BR130" s="23"/>
      <c r="BS130" s="23"/>
      <c r="BT130" s="24"/>
      <c r="BU130" s="25"/>
    </row>
    <row r="131" spans="1:73" s="22" customFormat="1" ht="23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8"/>
      <c r="AM131" s="23"/>
      <c r="AN131" s="23"/>
      <c r="AO131" s="21"/>
      <c r="AP131" s="21"/>
      <c r="AQ131" s="21"/>
      <c r="AR131" s="21"/>
      <c r="AS131" s="21"/>
      <c r="AT131" s="198"/>
      <c r="AU131" s="23"/>
      <c r="AV131" s="21"/>
      <c r="AW131" s="21"/>
      <c r="AX131" s="21"/>
      <c r="AY131" s="21"/>
      <c r="AZ131" s="21"/>
      <c r="BA131" s="21"/>
      <c r="BB131" s="21"/>
      <c r="BC131" s="21"/>
      <c r="BD131" s="198"/>
      <c r="BE131" s="23"/>
      <c r="BF131" s="20"/>
      <c r="BG131" s="21"/>
      <c r="BH131" s="20"/>
      <c r="BI131" s="23"/>
      <c r="BJ131" s="20"/>
      <c r="BK131" s="20"/>
      <c r="BL131" s="23"/>
      <c r="BM131" s="21"/>
      <c r="BN131" s="180"/>
      <c r="BO131" s="24"/>
      <c r="BP131" s="21"/>
      <c r="BQ131" s="21"/>
      <c r="BR131" s="23"/>
      <c r="BS131" s="23"/>
      <c r="BT131" s="24"/>
      <c r="BU131" s="25"/>
    </row>
    <row r="132" spans="1:73" s="22" customFormat="1" ht="12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8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0"/>
      <c r="BO132" s="24"/>
      <c r="BP132" s="21"/>
      <c r="BQ132" s="21"/>
      <c r="BR132" s="23"/>
      <c r="BS132" s="23"/>
      <c r="BT132" s="24"/>
      <c r="BU132" s="25"/>
    </row>
    <row r="133" spans="1:73" s="22" customFormat="1" ht="12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0"/>
      <c r="BO133" s="24"/>
      <c r="BP133" s="21"/>
      <c r="BQ133" s="21"/>
      <c r="BR133" s="23"/>
      <c r="BS133" s="23"/>
      <c r="BT133" s="24"/>
      <c r="BU133" s="25"/>
    </row>
    <row r="134" spans="1:73" s="22" customFormat="1" ht="12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0"/>
      <c r="BO134" s="24"/>
      <c r="BP134" s="21"/>
      <c r="BQ134" s="21"/>
      <c r="BR134" s="23"/>
      <c r="BS134" s="23"/>
      <c r="BT134" s="24"/>
      <c r="BU134" s="25"/>
    </row>
    <row r="135" spans="1:73" s="22" customFormat="1" ht="12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0"/>
      <c r="BO135" s="24"/>
      <c r="BP135" s="21"/>
      <c r="BQ135" s="21"/>
      <c r="BR135" s="23"/>
      <c r="BS135" s="23"/>
      <c r="BT135" s="24"/>
      <c r="BU135" s="25"/>
    </row>
    <row r="136" spans="1:73" s="22" customFormat="1" ht="12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0"/>
      <c r="BO136" s="24"/>
      <c r="BP136" s="21"/>
      <c r="BQ136" s="21"/>
      <c r="BR136" s="23"/>
      <c r="BS136" s="23"/>
      <c r="BT136" s="24"/>
      <c r="BU136" s="25"/>
    </row>
    <row r="137" spans="1:73" s="22" customFormat="1" ht="25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8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0"/>
      <c r="BO137" s="24"/>
      <c r="BP137" s="21"/>
      <c r="BQ137" s="21"/>
      <c r="BR137" s="23"/>
      <c r="BS137" s="23"/>
      <c r="BT137" s="24"/>
      <c r="BU137" s="25"/>
    </row>
    <row r="138" spans="1:73" s="22" customFormat="1" ht="155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0"/>
      <c r="BO138" s="24"/>
      <c r="BP138" s="21"/>
      <c r="BQ138" s="21"/>
      <c r="BR138" s="23"/>
      <c r="BS138" s="23"/>
      <c r="BT138" s="24"/>
      <c r="BU138" s="25"/>
    </row>
    <row r="139" spans="1:73" s="22" customFormat="1" ht="25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1"/>
      <c r="R139" s="21"/>
      <c r="S139" s="21"/>
      <c r="T139" s="21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1"/>
      <c r="BD139" s="198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0"/>
      <c r="BO139" s="24"/>
      <c r="BP139" s="21"/>
      <c r="BQ139" s="21"/>
      <c r="BR139" s="23"/>
      <c r="BS139" s="23"/>
      <c r="BT139" s="24"/>
      <c r="BU139" s="25"/>
    </row>
    <row r="140" spans="1:73" s="22" customFormat="1" ht="162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0"/>
      <c r="BO140" s="24"/>
      <c r="BP140" s="21"/>
      <c r="BQ140" s="21"/>
      <c r="BR140" s="23"/>
      <c r="BS140" s="23"/>
      <c r="BT140" s="24"/>
      <c r="BU140" s="25"/>
    </row>
    <row r="141" spans="1:73" s="22" customFormat="1" ht="162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0"/>
      <c r="BO141" s="24"/>
      <c r="BP141" s="21"/>
      <c r="BQ141" s="21"/>
      <c r="BR141" s="23"/>
      <c r="BS141" s="23"/>
      <c r="BT141" s="24"/>
      <c r="BU141" s="25"/>
    </row>
    <row r="142" spans="1:73" s="22" customFormat="1" ht="294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8"/>
      <c r="AM142" s="23"/>
      <c r="AN142" s="23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0"/>
      <c r="BO142" s="24"/>
      <c r="BP142" s="21"/>
      <c r="BQ142" s="21"/>
      <c r="BR142" s="23"/>
      <c r="BS142" s="23"/>
      <c r="BT142" s="24"/>
      <c r="BU142" s="25"/>
    </row>
    <row r="143" spans="1:73" s="22" customFormat="1" ht="142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0"/>
      <c r="BO143" s="24"/>
      <c r="BP143" s="21"/>
      <c r="BQ143" s="21"/>
      <c r="BR143" s="23"/>
      <c r="BS143" s="23"/>
      <c r="BT143" s="24"/>
      <c r="BU143" s="25"/>
    </row>
    <row r="144" spans="1:73" s="22" customFormat="1" ht="142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0"/>
      <c r="BO144" s="24"/>
      <c r="BP144" s="21"/>
      <c r="BQ144" s="21"/>
      <c r="BR144" s="23"/>
      <c r="BS144" s="23"/>
      <c r="BT144" s="24"/>
      <c r="BU144" s="25"/>
    </row>
    <row r="145" spans="1:73" s="22" customFormat="1" ht="187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0"/>
      <c r="AQ145" s="23"/>
      <c r="AR145" s="20"/>
      <c r="AS145" s="21"/>
      <c r="AT145" s="21"/>
      <c r="AU145" s="21"/>
      <c r="AV145" s="21"/>
      <c r="AW145" s="21"/>
      <c r="AX145" s="21"/>
      <c r="AY145" s="21"/>
      <c r="AZ145" s="21"/>
      <c r="BA145" s="21"/>
      <c r="BB145" s="20"/>
      <c r="BC145" s="23"/>
      <c r="BD145" s="20"/>
      <c r="BE145" s="23"/>
      <c r="BF145" s="20"/>
      <c r="BG145" s="20"/>
      <c r="BH145" s="20"/>
      <c r="BI145" s="23"/>
      <c r="BJ145" s="20"/>
      <c r="BK145" s="20"/>
      <c r="BL145" s="23"/>
      <c r="BM145" s="21"/>
      <c r="BN145" s="180"/>
      <c r="BO145" s="24"/>
      <c r="BP145" s="21"/>
      <c r="BQ145" s="21"/>
      <c r="BR145" s="23"/>
      <c r="BS145" s="23"/>
      <c r="BT145" s="24"/>
      <c r="BU145" s="25"/>
    </row>
    <row r="146" spans="1:73" s="22" customFormat="1" ht="187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198"/>
      <c r="BE146" s="181"/>
      <c r="BF146" s="20"/>
      <c r="BG146" s="20"/>
      <c r="BH146" s="20"/>
      <c r="BI146" s="23"/>
      <c r="BJ146" s="20"/>
      <c r="BK146" s="20"/>
      <c r="BL146" s="23"/>
      <c r="BM146" s="21"/>
      <c r="BN146" s="180"/>
      <c r="BO146" s="24"/>
      <c r="BP146" s="21"/>
      <c r="BQ146" s="21"/>
      <c r="BR146" s="23"/>
      <c r="BS146" s="23"/>
      <c r="BT146" s="24"/>
      <c r="BU146" s="25"/>
    </row>
    <row r="147" spans="1:73" s="22" customFormat="1" ht="187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198"/>
      <c r="BE147" s="181"/>
      <c r="BF147" s="20"/>
      <c r="BG147" s="20"/>
      <c r="BH147" s="20"/>
      <c r="BI147" s="23"/>
      <c r="BJ147" s="20"/>
      <c r="BK147" s="20"/>
      <c r="BL147" s="23"/>
      <c r="BM147" s="21"/>
      <c r="BN147" s="180"/>
      <c r="BO147" s="24"/>
      <c r="BP147" s="21"/>
      <c r="BQ147" s="21"/>
      <c r="BR147" s="23"/>
      <c r="BS147" s="23"/>
      <c r="BT147" s="24"/>
      <c r="BU147" s="25"/>
    </row>
    <row r="148" spans="1:73" s="22" customFormat="1" ht="187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0"/>
      <c r="BO148" s="24"/>
      <c r="BP148" s="21"/>
      <c r="BQ148" s="21"/>
      <c r="BR148" s="23"/>
      <c r="BS148" s="23"/>
      <c r="BT148" s="24"/>
      <c r="BU148" s="25"/>
    </row>
    <row r="149" spans="1:73" s="22" customFormat="1" ht="187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8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98"/>
      <c r="BF149" s="20"/>
      <c r="BG149" s="20"/>
      <c r="BH149" s="20"/>
      <c r="BI149" s="23"/>
      <c r="BJ149" s="20"/>
      <c r="BK149" s="20"/>
      <c r="BL149" s="23"/>
      <c r="BM149" s="21"/>
      <c r="BN149" s="180"/>
      <c r="BO149" s="24"/>
      <c r="BP149" s="21"/>
      <c r="BQ149" s="21"/>
      <c r="BR149" s="23"/>
      <c r="BS149" s="23"/>
      <c r="BT149" s="24"/>
      <c r="BU149" s="25"/>
    </row>
    <row r="150" spans="1:73" s="22" customFormat="1" ht="349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198"/>
      <c r="BF150" s="20"/>
      <c r="BG150" s="20"/>
      <c r="BH150" s="20"/>
      <c r="BI150" s="23"/>
      <c r="BJ150" s="23"/>
      <c r="BK150" s="20"/>
      <c r="BL150" s="23"/>
      <c r="BM150" s="21"/>
      <c r="BN150" s="180"/>
      <c r="BO150" s="24"/>
      <c r="BP150" s="21"/>
      <c r="BQ150" s="21"/>
      <c r="BR150" s="23"/>
      <c r="BS150" s="23"/>
      <c r="BT150" s="24"/>
      <c r="BU150" s="25"/>
    </row>
    <row r="151" spans="1:73" s="22" customFormat="1" ht="167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0"/>
      <c r="AM151" s="21"/>
      <c r="AN151" s="21"/>
      <c r="AO151" s="21"/>
      <c r="AP151" s="21"/>
      <c r="AQ151" s="21"/>
      <c r="AR151" s="21"/>
      <c r="AS151" s="21"/>
      <c r="AT151" s="180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198"/>
      <c r="BF151" s="20"/>
      <c r="BG151" s="20"/>
      <c r="BH151" s="20"/>
      <c r="BI151" s="23"/>
      <c r="BJ151" s="20"/>
      <c r="BK151" s="20"/>
      <c r="BL151" s="23"/>
      <c r="BM151" s="21"/>
      <c r="BN151" s="180"/>
      <c r="BO151" s="24"/>
      <c r="BP151" s="21"/>
      <c r="BQ151" s="21"/>
      <c r="BR151" s="23"/>
      <c r="BS151" s="23"/>
      <c r="BT151" s="24"/>
      <c r="BU151" s="25"/>
    </row>
    <row r="152" spans="1:73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198"/>
      <c r="AM152" s="23"/>
      <c r="AN152" s="20"/>
      <c r="AO152" s="23"/>
      <c r="AP152" s="20"/>
      <c r="AQ152" s="21"/>
      <c r="AR152" s="21"/>
      <c r="AS152" s="21"/>
      <c r="AT152" s="198"/>
      <c r="AU152" s="23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3"/>
      <c r="BF152" s="20"/>
      <c r="BG152" s="23"/>
      <c r="BH152" s="20"/>
      <c r="BI152" s="23"/>
      <c r="BJ152" s="20"/>
      <c r="BK152" s="23"/>
      <c r="BL152" s="23"/>
      <c r="BM152" s="21"/>
      <c r="BN152" s="180"/>
      <c r="BO152" s="24"/>
      <c r="BP152" s="21"/>
      <c r="BQ152" s="21"/>
      <c r="BR152" s="23"/>
      <c r="BS152" s="23"/>
      <c r="BT152" s="24"/>
      <c r="BU152" s="25"/>
    </row>
    <row r="153" spans="1:73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198"/>
      <c r="AM153" s="20"/>
      <c r="AN153" s="20"/>
      <c r="AO153" s="21"/>
      <c r="AP153" s="21"/>
      <c r="AQ153" s="21"/>
      <c r="AR153" s="21"/>
      <c r="AS153" s="21"/>
      <c r="AT153" s="198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3"/>
      <c r="BF153" s="20"/>
      <c r="BG153" s="23"/>
      <c r="BH153" s="20"/>
      <c r="BI153" s="23"/>
      <c r="BJ153" s="20"/>
      <c r="BK153" s="23"/>
      <c r="BL153" s="23"/>
      <c r="BM153" s="21"/>
      <c r="BN153" s="180"/>
      <c r="BO153" s="24"/>
      <c r="BP153" s="21"/>
      <c r="BQ153" s="21"/>
      <c r="BR153" s="23"/>
      <c r="BS153" s="23"/>
      <c r="BT153" s="24"/>
      <c r="BU153" s="25"/>
    </row>
    <row r="154" spans="1:73" s="22" customFormat="1" ht="134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198"/>
      <c r="AM154" s="20"/>
      <c r="AN154" s="20"/>
      <c r="AO154" s="21"/>
      <c r="AP154" s="21"/>
      <c r="AQ154" s="21"/>
      <c r="AR154" s="21"/>
      <c r="AS154" s="21"/>
      <c r="AT154" s="198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3"/>
      <c r="BF154" s="20"/>
      <c r="BG154" s="23"/>
      <c r="BH154" s="20"/>
      <c r="BI154" s="23"/>
      <c r="BJ154" s="20"/>
      <c r="BK154" s="23"/>
      <c r="BL154" s="23"/>
      <c r="BM154" s="21"/>
      <c r="BN154" s="180"/>
      <c r="BO154" s="24"/>
      <c r="BP154" s="21"/>
      <c r="BQ154" s="21"/>
      <c r="BR154" s="23"/>
      <c r="BS154" s="23"/>
      <c r="BT154" s="24"/>
      <c r="BU154" s="25"/>
    </row>
    <row r="155" spans="1:73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98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3"/>
      <c r="BF155" s="20"/>
      <c r="BG155" s="23"/>
      <c r="BH155" s="20"/>
      <c r="BI155" s="23"/>
      <c r="BJ155" s="20"/>
      <c r="BK155" s="23"/>
      <c r="BL155" s="23"/>
      <c r="BM155" s="21"/>
      <c r="BN155" s="180"/>
      <c r="BO155" s="24"/>
      <c r="BP155" s="21"/>
      <c r="BQ155" s="21"/>
      <c r="BR155" s="23"/>
      <c r="BS155" s="23"/>
      <c r="BT155" s="24"/>
      <c r="BU155" s="25"/>
    </row>
    <row r="156" spans="1:73" s="22" customFormat="1" ht="134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0"/>
      <c r="Q156" s="20"/>
      <c r="R156" s="20"/>
      <c r="S156" s="20"/>
      <c r="T156" s="20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0"/>
      <c r="AK156" s="21"/>
      <c r="AL156" s="198"/>
      <c r="AM156" s="20"/>
      <c r="AN156" s="20"/>
      <c r="AO156" s="21"/>
      <c r="AP156" s="21"/>
      <c r="AQ156" s="21"/>
      <c r="AR156" s="21"/>
      <c r="AS156" s="21"/>
      <c r="AT156" s="198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3"/>
      <c r="BF156" s="20"/>
      <c r="BG156" s="23"/>
      <c r="BH156" s="20"/>
      <c r="BI156" s="23"/>
      <c r="BJ156" s="20"/>
      <c r="BK156" s="23"/>
      <c r="BL156" s="23"/>
      <c r="BM156" s="21"/>
      <c r="BN156" s="180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198"/>
      <c r="AM157" s="20"/>
      <c r="AN157" s="20"/>
      <c r="AO157" s="21"/>
      <c r="AP157" s="21"/>
      <c r="AQ157" s="21"/>
      <c r="AR157" s="21"/>
      <c r="AS157" s="21"/>
      <c r="AT157" s="198"/>
      <c r="AU157" s="20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3"/>
      <c r="BF157" s="20"/>
      <c r="BG157" s="23"/>
      <c r="BH157" s="20"/>
      <c r="BI157" s="23"/>
      <c r="BJ157" s="20"/>
      <c r="BK157" s="23"/>
      <c r="BL157" s="23"/>
      <c r="BM157" s="21"/>
      <c r="BN157" s="180"/>
      <c r="BO157" s="24"/>
      <c r="BP157" s="21"/>
      <c r="BQ157" s="21"/>
      <c r="BR157" s="23"/>
      <c r="BS157" s="23"/>
      <c r="BT157" s="24"/>
      <c r="BU157" s="25"/>
    </row>
    <row r="158" spans="1:73" s="22" customFormat="1" ht="409.6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8"/>
      <c r="AM158" s="23"/>
      <c r="AN158" s="23"/>
      <c r="AO158" s="21"/>
      <c r="AP158" s="21"/>
      <c r="AQ158" s="21"/>
      <c r="AR158" s="21"/>
      <c r="AS158" s="21"/>
      <c r="AT158" s="198"/>
      <c r="AU158" s="23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0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198"/>
      <c r="BF159" s="20"/>
      <c r="BG159" s="20"/>
      <c r="BH159" s="20"/>
      <c r="BI159" s="23"/>
      <c r="BJ159" s="20"/>
      <c r="BK159" s="20"/>
      <c r="BL159" s="23"/>
      <c r="BM159" s="21"/>
      <c r="BN159" s="180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98"/>
      <c r="BF160" s="20"/>
      <c r="BG160" s="20"/>
      <c r="BH160" s="20"/>
      <c r="BI160" s="23"/>
      <c r="BJ160" s="20"/>
      <c r="BK160" s="20"/>
      <c r="BL160" s="23"/>
      <c r="BM160" s="21"/>
      <c r="BN160" s="180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0"/>
      <c r="R161" s="20"/>
      <c r="S161" s="20"/>
      <c r="T161" s="20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8"/>
      <c r="BE161" s="198"/>
      <c r="BF161" s="20"/>
      <c r="BG161" s="20"/>
      <c r="BH161" s="20"/>
      <c r="BI161" s="23"/>
      <c r="BJ161" s="20"/>
      <c r="BK161" s="20"/>
      <c r="BL161" s="23"/>
      <c r="BM161" s="21"/>
      <c r="BN161" s="180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198"/>
      <c r="BF162" s="20"/>
      <c r="BG162" s="20"/>
      <c r="BH162" s="20"/>
      <c r="BI162" s="23"/>
      <c r="BJ162" s="20"/>
      <c r="BK162" s="20"/>
      <c r="BL162" s="23"/>
      <c r="BM162" s="21"/>
      <c r="BN162" s="180"/>
      <c r="BO162" s="24"/>
      <c r="BP162" s="21"/>
      <c r="BQ162" s="21"/>
      <c r="BR162" s="23"/>
      <c r="BS162" s="23"/>
      <c r="BT162" s="24"/>
      <c r="BU162" s="25"/>
    </row>
    <row r="163" spans="1:73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0"/>
      <c r="AK163" s="23"/>
      <c r="AL163" s="20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0"/>
      <c r="BO163" s="24"/>
      <c r="BP163" s="21"/>
      <c r="BQ163" s="21"/>
      <c r="BR163" s="23"/>
      <c r="BS163" s="23"/>
      <c r="BT163" s="24"/>
      <c r="BU163" s="25"/>
    </row>
    <row r="164" spans="1:73" s="22" customFormat="1" ht="13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198"/>
      <c r="BF164" s="20"/>
      <c r="BG164" s="20"/>
      <c r="BH164" s="20"/>
      <c r="BI164" s="23"/>
      <c r="BJ164" s="20"/>
      <c r="BK164" s="20"/>
      <c r="BL164" s="23"/>
      <c r="BM164" s="21"/>
      <c r="BN164" s="180"/>
      <c r="BO164" s="24"/>
      <c r="BP164" s="21"/>
      <c r="BQ164" s="21"/>
      <c r="BR164" s="23"/>
      <c r="BS164" s="23"/>
      <c r="BT164" s="24"/>
      <c r="BU164" s="25"/>
    </row>
    <row r="165" spans="1:73" s="22" customFormat="1" ht="13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198"/>
      <c r="BF165" s="20"/>
      <c r="BG165" s="20"/>
      <c r="BH165" s="20"/>
      <c r="BI165" s="23"/>
      <c r="BJ165" s="20"/>
      <c r="BK165" s="20"/>
      <c r="BL165" s="23"/>
      <c r="BM165" s="21"/>
      <c r="BN165" s="180"/>
      <c r="BO165" s="24"/>
      <c r="BP165" s="21"/>
      <c r="BQ165" s="21"/>
      <c r="BR165" s="23"/>
      <c r="BS165" s="23"/>
      <c r="BT165" s="24"/>
      <c r="BU165" s="25"/>
    </row>
    <row r="166" spans="1:73" s="22" customFormat="1" ht="409.6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0"/>
      <c r="BO166" s="24"/>
      <c r="BP166" s="21"/>
      <c r="BQ166" s="21"/>
      <c r="BR166" s="23"/>
      <c r="BS166" s="23"/>
      <c r="BT166" s="24"/>
      <c r="BU166" s="25"/>
    </row>
    <row r="167" spans="1:73" s="22" customFormat="1" ht="169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198"/>
      <c r="BF167" s="20"/>
      <c r="BG167" s="20"/>
      <c r="BH167" s="20"/>
      <c r="BI167" s="23"/>
      <c r="BJ167" s="20"/>
      <c r="BK167" s="20"/>
      <c r="BL167" s="23"/>
      <c r="BM167" s="21"/>
      <c r="BN167" s="180"/>
      <c r="BO167" s="24"/>
      <c r="BP167" s="21"/>
      <c r="BQ167" s="21"/>
      <c r="BR167" s="23"/>
      <c r="BS167" s="23"/>
      <c r="BT167" s="24"/>
      <c r="BU167" s="25"/>
    </row>
    <row r="168" spans="1:73" s="22" customFormat="1" ht="16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198"/>
      <c r="BF168" s="20"/>
      <c r="BG168" s="20"/>
      <c r="BH168" s="20"/>
      <c r="BI168" s="23"/>
      <c r="BJ168" s="20"/>
      <c r="BK168" s="23"/>
      <c r="BL168" s="23"/>
      <c r="BM168" s="21"/>
      <c r="BN168" s="180"/>
      <c r="BO168" s="24"/>
      <c r="BP168" s="21"/>
      <c r="BQ168" s="21"/>
      <c r="BR168" s="23"/>
      <c r="BS168" s="23"/>
      <c r="BT168" s="24"/>
      <c r="BU168" s="25"/>
    </row>
    <row r="169" spans="1:73" s="22" customFormat="1" ht="16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198"/>
      <c r="BF169" s="20"/>
      <c r="BG169" s="20"/>
      <c r="BH169" s="20"/>
      <c r="BI169" s="23"/>
      <c r="BJ169" s="20"/>
      <c r="BK169" s="20"/>
      <c r="BL169" s="23"/>
      <c r="BM169" s="21"/>
      <c r="BN169" s="180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0"/>
      <c r="BO170" s="24"/>
      <c r="BP170" s="21"/>
      <c r="BQ170" s="21"/>
      <c r="BR170" s="23"/>
      <c r="BS170" s="23"/>
      <c r="BT170" s="24"/>
      <c r="BU170" s="25"/>
    </row>
    <row r="171" spans="1:73" s="22" customFormat="1" ht="15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198"/>
      <c r="BF171" s="20"/>
      <c r="BG171" s="20"/>
      <c r="BH171" s="20"/>
      <c r="BI171" s="23"/>
      <c r="BJ171" s="20"/>
      <c r="BK171" s="20"/>
      <c r="BL171" s="23"/>
      <c r="BM171" s="21"/>
      <c r="BN171" s="180"/>
      <c r="BO171" s="24"/>
      <c r="BP171" s="21"/>
      <c r="BQ171" s="21"/>
      <c r="BR171" s="23"/>
      <c r="BS171" s="23"/>
      <c r="BT171" s="24"/>
      <c r="BU171" s="25"/>
    </row>
    <row r="172" spans="1:73" s="22" customFormat="1" ht="186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198"/>
      <c r="BF172" s="20"/>
      <c r="BG172" s="20"/>
      <c r="BH172" s="20"/>
      <c r="BI172" s="23"/>
      <c r="BJ172" s="20"/>
      <c r="BK172" s="20"/>
      <c r="BL172" s="23"/>
      <c r="BM172" s="21"/>
      <c r="BN172" s="180"/>
      <c r="BO172" s="24"/>
      <c r="BP172" s="21"/>
      <c r="BQ172" s="21"/>
      <c r="BR172" s="23"/>
      <c r="BS172" s="23"/>
      <c r="BT172" s="24"/>
      <c r="BU172" s="25"/>
    </row>
    <row r="173" spans="1:73" s="22" customFormat="1" ht="177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0"/>
      <c r="BO173" s="24"/>
      <c r="BP173" s="21"/>
      <c r="BQ173" s="21"/>
      <c r="BR173" s="23"/>
      <c r="BS173" s="23"/>
      <c r="BT173" s="24"/>
      <c r="BU173" s="25"/>
    </row>
    <row r="174" spans="1:73" s="22" customFormat="1" ht="177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181"/>
      <c r="BF174" s="23"/>
      <c r="BG174" s="20"/>
      <c r="BH174" s="20"/>
      <c r="BI174" s="23"/>
      <c r="BJ174" s="20"/>
      <c r="BK174" s="20"/>
      <c r="BL174" s="23"/>
      <c r="BM174" s="21"/>
      <c r="BN174" s="180"/>
      <c r="BO174" s="24"/>
      <c r="BP174" s="21"/>
      <c r="BQ174" s="21"/>
      <c r="BR174" s="23"/>
      <c r="BS174" s="23"/>
      <c r="BT174" s="24"/>
      <c r="BU174" s="25"/>
    </row>
    <row r="175" spans="1:73" s="22" customFormat="1" ht="24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82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0"/>
      <c r="BO175" s="24"/>
      <c r="BP175" s="21"/>
      <c r="BQ175" s="21"/>
      <c r="BR175" s="23"/>
      <c r="BS175" s="23"/>
      <c r="BT175" s="24"/>
      <c r="BU175" s="25"/>
    </row>
    <row r="176" spans="1:73" s="22" customFormat="1" ht="24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181"/>
      <c r="BF176" s="23"/>
      <c r="BG176" s="20"/>
      <c r="BH176" s="20"/>
      <c r="BI176" s="23"/>
      <c r="BJ176" s="20"/>
      <c r="BK176" s="20"/>
      <c r="BL176" s="23"/>
      <c r="BM176" s="21"/>
      <c r="BN176" s="180"/>
      <c r="BO176" s="24"/>
      <c r="BP176" s="21"/>
      <c r="BQ176" s="21"/>
      <c r="BR176" s="23"/>
      <c r="BS176" s="23"/>
      <c r="BT176" s="24"/>
      <c r="BU176" s="25"/>
    </row>
    <row r="177" spans="1:73" s="22" customFormat="1" ht="231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0"/>
      <c r="BO177" s="24"/>
      <c r="BP177" s="21"/>
      <c r="BQ177" s="21"/>
      <c r="BR177" s="23"/>
      <c r="BS177" s="23"/>
      <c r="BT177" s="24"/>
      <c r="BU177" s="25"/>
    </row>
    <row r="178" spans="1:73" s="22" customFormat="1" ht="231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1"/>
      <c r="S178" s="20"/>
      <c r="T178" s="21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0"/>
      <c r="AQ178" s="20"/>
      <c r="AR178" s="20"/>
      <c r="AS178" s="21"/>
      <c r="AT178" s="21"/>
      <c r="AU178" s="21"/>
      <c r="AV178" s="21"/>
      <c r="AW178" s="21"/>
      <c r="AX178" s="21"/>
      <c r="AY178" s="21"/>
      <c r="AZ178" s="21"/>
      <c r="BA178" s="21"/>
      <c r="BB178" s="20"/>
      <c r="BC178" s="20"/>
      <c r="BD178" s="20"/>
      <c r="BE178" s="198"/>
      <c r="BF178" s="20"/>
      <c r="BG178" s="20"/>
      <c r="BH178" s="20"/>
      <c r="BI178" s="23"/>
      <c r="BJ178" s="20"/>
      <c r="BK178" s="20"/>
      <c r="BL178" s="23"/>
      <c r="BM178" s="21"/>
      <c r="BN178" s="180"/>
      <c r="BO178" s="24"/>
      <c r="BP178" s="21"/>
      <c r="BQ178" s="21"/>
      <c r="BR178" s="23"/>
      <c r="BS178" s="23"/>
      <c r="BT178" s="24"/>
      <c r="BU178" s="25"/>
    </row>
    <row r="179" spans="1:73" s="22" customFormat="1" ht="159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1"/>
      <c r="S179" s="20"/>
      <c r="T179" s="21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198"/>
      <c r="BF179" s="20"/>
      <c r="BG179" s="20"/>
      <c r="BH179" s="20"/>
      <c r="BI179" s="23"/>
      <c r="BJ179" s="20"/>
      <c r="BK179" s="20"/>
      <c r="BL179" s="23"/>
      <c r="BM179" s="21"/>
      <c r="BN179" s="180"/>
      <c r="BO179" s="24"/>
      <c r="BP179" s="21"/>
      <c r="BQ179" s="21"/>
      <c r="BR179" s="23"/>
      <c r="BS179" s="23"/>
      <c r="BT179" s="24"/>
      <c r="BU179" s="25"/>
    </row>
    <row r="180" spans="1:73" s="22" customFormat="1" ht="159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198"/>
      <c r="BF180" s="20"/>
      <c r="BG180" s="20"/>
      <c r="BH180" s="20"/>
      <c r="BI180" s="23"/>
      <c r="BJ180" s="20"/>
      <c r="BK180" s="20"/>
      <c r="BL180" s="23"/>
      <c r="BM180" s="21"/>
      <c r="BN180" s="180"/>
      <c r="BO180" s="24"/>
      <c r="BP180" s="21"/>
      <c r="BQ180" s="21"/>
      <c r="BR180" s="23"/>
      <c r="BS180" s="23"/>
      <c r="BT180" s="24"/>
      <c r="BU180" s="25"/>
    </row>
    <row r="181" spans="1:73" s="22" customFormat="1" ht="408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198"/>
      <c r="AM181" s="21"/>
      <c r="AN181" s="20"/>
      <c r="AO181" s="21"/>
      <c r="AP181" s="20"/>
      <c r="AQ181" s="21"/>
      <c r="AR181" s="21"/>
      <c r="AS181" s="21"/>
      <c r="AT181" s="198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21"/>
      <c r="BF181" s="20"/>
      <c r="BG181" s="20"/>
      <c r="BH181" s="20"/>
      <c r="BI181" s="23"/>
      <c r="BJ181" s="20"/>
      <c r="BK181" s="20"/>
      <c r="BL181" s="23"/>
      <c r="BM181" s="21"/>
      <c r="BN181" s="180"/>
      <c r="BO181" s="24"/>
      <c r="BP181" s="21"/>
      <c r="BQ181" s="21"/>
      <c r="BR181" s="23"/>
      <c r="BS181" s="23"/>
      <c r="BT181" s="24"/>
      <c r="BU181" s="25"/>
    </row>
    <row r="182" spans="1:73" s="22" customFormat="1" ht="138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1"/>
      <c r="R182" s="21"/>
      <c r="S182" s="21"/>
      <c r="T182" s="21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0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198"/>
      <c r="BF182" s="20"/>
      <c r="BG182" s="20"/>
      <c r="BH182" s="20"/>
      <c r="BI182" s="23"/>
      <c r="BJ182" s="20"/>
      <c r="BK182" s="20"/>
      <c r="BL182" s="23"/>
      <c r="BM182" s="21"/>
      <c r="BN182" s="180"/>
      <c r="BO182" s="24"/>
      <c r="BP182" s="21"/>
      <c r="BQ182" s="21"/>
      <c r="BR182" s="23"/>
      <c r="BS182" s="23"/>
      <c r="BT182" s="24"/>
      <c r="BU182" s="25"/>
    </row>
    <row r="183" spans="1:73" s="22" customFormat="1" ht="138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0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98"/>
      <c r="BF183" s="20"/>
      <c r="BG183" s="20"/>
      <c r="BH183" s="20"/>
      <c r="BI183" s="23"/>
      <c r="BJ183" s="20"/>
      <c r="BK183" s="20"/>
      <c r="BL183" s="23"/>
      <c r="BM183" s="21"/>
      <c r="BN183" s="180"/>
      <c r="BO183" s="24"/>
      <c r="BP183" s="21"/>
      <c r="BQ183" s="21"/>
      <c r="BR183" s="23"/>
      <c r="BS183" s="23"/>
      <c r="BT183" s="24"/>
      <c r="BU183" s="25"/>
    </row>
    <row r="184" spans="1:73" s="22" customFormat="1" ht="138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0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198"/>
      <c r="BF184" s="20"/>
      <c r="BG184" s="20"/>
      <c r="BH184" s="20"/>
      <c r="BI184" s="23"/>
      <c r="BJ184" s="20"/>
      <c r="BK184" s="20"/>
      <c r="BL184" s="23"/>
      <c r="BM184" s="21"/>
      <c r="BN184" s="180"/>
      <c r="BO184" s="24"/>
      <c r="BP184" s="21"/>
      <c r="BQ184" s="21"/>
      <c r="BR184" s="23"/>
      <c r="BS184" s="23"/>
      <c r="BT184" s="24"/>
      <c r="BU184" s="25"/>
    </row>
    <row r="185" spans="1:73" s="22" customFormat="1" ht="138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0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198"/>
      <c r="BF185" s="20"/>
      <c r="BG185" s="20"/>
      <c r="BH185" s="20"/>
      <c r="BI185" s="23"/>
      <c r="BJ185" s="20"/>
      <c r="BK185" s="20"/>
      <c r="BL185" s="23"/>
      <c r="BM185" s="21"/>
      <c r="BN185" s="180"/>
      <c r="BO185" s="24"/>
      <c r="BP185" s="21"/>
      <c r="BQ185" s="21"/>
      <c r="BR185" s="23"/>
      <c r="BS185" s="23"/>
      <c r="BT185" s="24"/>
      <c r="BU185" s="25"/>
    </row>
    <row r="186" spans="1:73" s="22" customFormat="1" ht="13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0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198"/>
      <c r="BF186" s="20"/>
      <c r="BG186" s="20"/>
      <c r="BH186" s="20"/>
      <c r="BI186" s="23"/>
      <c r="BJ186" s="20"/>
      <c r="BK186" s="20"/>
      <c r="BL186" s="23"/>
      <c r="BM186" s="21"/>
      <c r="BN186" s="180"/>
      <c r="BO186" s="24"/>
      <c r="BP186" s="21"/>
      <c r="BQ186" s="21"/>
      <c r="BR186" s="23"/>
      <c r="BS186" s="23"/>
      <c r="BT186" s="24"/>
      <c r="BU186" s="25"/>
    </row>
    <row r="187" spans="1:73" s="22" customFormat="1" ht="28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1"/>
      <c r="AJ187" s="20"/>
      <c r="AK187" s="21"/>
      <c r="AL187" s="198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0"/>
      <c r="BD187" s="20"/>
      <c r="BE187" s="23"/>
      <c r="BF187" s="23"/>
      <c r="BG187" s="20"/>
      <c r="BH187" s="20"/>
      <c r="BI187" s="21"/>
      <c r="BJ187" s="20"/>
      <c r="BK187" s="23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37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3"/>
      <c r="BF188" s="23"/>
      <c r="BG188" s="20"/>
      <c r="BH188" s="20"/>
      <c r="BI188" s="23"/>
      <c r="BJ188" s="20"/>
      <c r="BK188" s="23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2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3"/>
      <c r="BG189" s="20"/>
      <c r="BH189" s="20"/>
      <c r="BI189" s="23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2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197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3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2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8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1"/>
      <c r="BF192" s="21"/>
      <c r="BG192" s="20"/>
      <c r="BH192" s="20"/>
      <c r="BI192" s="23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8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04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8"/>
      <c r="BE195" s="20"/>
      <c r="BF195" s="20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01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0"/>
      <c r="AM196" s="21"/>
      <c r="AN196" s="21"/>
      <c r="AO196" s="21"/>
      <c r="AP196" s="21"/>
      <c r="AQ196" s="21"/>
      <c r="AR196" s="21"/>
      <c r="AS196" s="21"/>
      <c r="AT196" s="180"/>
      <c r="AU196" s="21"/>
      <c r="AV196" s="180"/>
      <c r="AW196" s="21"/>
      <c r="AX196" s="21"/>
      <c r="AY196" s="21"/>
      <c r="AZ196" s="21"/>
      <c r="BA196" s="21"/>
      <c r="BB196" s="21"/>
      <c r="BC196" s="21"/>
      <c r="BD196" s="198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40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1"/>
      <c r="AJ197" s="21"/>
      <c r="AK197" s="21"/>
      <c r="AL197" s="198"/>
      <c r="AM197" s="21"/>
      <c r="AN197" s="20"/>
      <c r="AO197" s="21"/>
      <c r="AP197" s="21"/>
      <c r="AQ197" s="21"/>
      <c r="AR197" s="21"/>
      <c r="AS197" s="21"/>
      <c r="AT197" s="198"/>
      <c r="AU197" s="21"/>
      <c r="AV197" s="180"/>
      <c r="AW197" s="21"/>
      <c r="AX197" s="21"/>
      <c r="AY197" s="21"/>
      <c r="AZ197" s="21"/>
      <c r="BA197" s="21"/>
      <c r="BB197" s="21"/>
      <c r="BC197" s="21"/>
      <c r="BD197" s="198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0"/>
      <c r="AM198" s="21"/>
      <c r="AN198" s="21"/>
      <c r="AO198" s="21"/>
      <c r="AP198" s="21"/>
      <c r="AQ198" s="21"/>
      <c r="AR198" s="21"/>
      <c r="AS198" s="21"/>
      <c r="AT198" s="180"/>
      <c r="AU198" s="21"/>
      <c r="AV198" s="180"/>
      <c r="AW198" s="21"/>
      <c r="AX198" s="21"/>
      <c r="AY198" s="21"/>
      <c r="AZ198" s="21"/>
      <c r="BA198" s="21"/>
      <c r="BB198" s="21"/>
      <c r="BC198" s="21"/>
      <c r="BD198" s="198"/>
      <c r="BE198" s="181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0"/>
      <c r="AM199" s="21"/>
      <c r="AN199" s="21"/>
      <c r="AO199" s="21"/>
      <c r="AP199" s="21"/>
      <c r="AQ199" s="21"/>
      <c r="AR199" s="21"/>
      <c r="AS199" s="21"/>
      <c r="AT199" s="180"/>
      <c r="AU199" s="21"/>
      <c r="AV199" s="180"/>
      <c r="AW199" s="21"/>
      <c r="AX199" s="21"/>
      <c r="AY199" s="21"/>
      <c r="AZ199" s="21"/>
      <c r="BA199" s="21"/>
      <c r="BB199" s="21"/>
      <c r="BC199" s="21"/>
      <c r="BD199" s="198"/>
      <c r="BE199" s="181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0"/>
      <c r="AM200" s="21"/>
      <c r="AN200" s="21"/>
      <c r="AO200" s="21"/>
      <c r="AP200" s="21"/>
      <c r="AQ200" s="21"/>
      <c r="AR200" s="21"/>
      <c r="AS200" s="21"/>
      <c r="AT200" s="180"/>
      <c r="AU200" s="21"/>
      <c r="AV200" s="180"/>
      <c r="AW200" s="21"/>
      <c r="AX200" s="21"/>
      <c r="AY200" s="21"/>
      <c r="AZ200" s="21"/>
      <c r="BA200" s="21"/>
      <c r="BB200" s="21"/>
      <c r="BC200" s="21"/>
      <c r="BD200" s="198"/>
      <c r="BE200" s="181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0"/>
      <c r="AM201" s="21"/>
      <c r="AN201" s="21"/>
      <c r="AO201" s="21"/>
      <c r="AP201" s="21"/>
      <c r="AQ201" s="21"/>
      <c r="AR201" s="21"/>
      <c r="AS201" s="21"/>
      <c r="AT201" s="180"/>
      <c r="AU201" s="21"/>
      <c r="AV201" s="180"/>
      <c r="AW201" s="21"/>
      <c r="AX201" s="21"/>
      <c r="AY201" s="21"/>
      <c r="AZ201" s="21"/>
      <c r="BA201" s="21"/>
      <c r="BB201" s="21"/>
      <c r="BC201" s="21"/>
      <c r="BD201" s="198"/>
      <c r="BE201" s="181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0"/>
      <c r="AM202" s="21"/>
      <c r="AN202" s="21"/>
      <c r="AO202" s="21"/>
      <c r="AP202" s="21"/>
      <c r="AQ202" s="21"/>
      <c r="AR202" s="21"/>
      <c r="AS202" s="21"/>
      <c r="AT202" s="180"/>
      <c r="AU202" s="21"/>
      <c r="AV202" s="180"/>
      <c r="AW202" s="21"/>
      <c r="AX202" s="21"/>
      <c r="AY202" s="21"/>
      <c r="AZ202" s="21"/>
      <c r="BA202" s="21"/>
      <c r="BB202" s="21"/>
      <c r="BC202" s="21"/>
      <c r="BD202" s="198"/>
      <c r="BE202" s="181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409.6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1"/>
      <c r="AJ203" s="21"/>
      <c r="AK203" s="21"/>
      <c r="AL203" s="198"/>
      <c r="AM203" s="21"/>
      <c r="AN203" s="21"/>
      <c r="AO203" s="21"/>
      <c r="AP203" s="21"/>
      <c r="AQ203" s="21"/>
      <c r="AR203" s="21"/>
      <c r="AS203" s="21"/>
      <c r="AT203" s="198"/>
      <c r="AU203" s="21"/>
      <c r="AV203" s="198"/>
      <c r="AW203" s="23"/>
      <c r="AX203" s="21"/>
      <c r="AY203" s="21"/>
      <c r="AZ203" s="21"/>
      <c r="BA203" s="21"/>
      <c r="BB203" s="21"/>
      <c r="BC203" s="21"/>
      <c r="BD203" s="198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198"/>
      <c r="AM204" s="23"/>
      <c r="AN204" s="20"/>
      <c r="AO204" s="21"/>
      <c r="AP204" s="21"/>
      <c r="AQ204" s="21"/>
      <c r="AR204" s="21"/>
      <c r="AS204" s="21"/>
      <c r="AT204" s="198"/>
      <c r="AU204" s="23"/>
      <c r="AV204" s="198"/>
      <c r="AW204" s="23"/>
      <c r="AX204" s="21"/>
      <c r="AY204" s="21"/>
      <c r="AZ204" s="21"/>
      <c r="BA204" s="21"/>
      <c r="BB204" s="21"/>
      <c r="BC204" s="21"/>
      <c r="BD204" s="198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198"/>
      <c r="AM205" s="23"/>
      <c r="AN205" s="20"/>
      <c r="AO205" s="21"/>
      <c r="AP205" s="21"/>
      <c r="AQ205" s="21"/>
      <c r="AR205" s="21"/>
      <c r="AS205" s="21"/>
      <c r="AT205" s="198"/>
      <c r="AU205" s="23"/>
      <c r="AV205" s="198"/>
      <c r="AW205" s="23"/>
      <c r="AX205" s="21"/>
      <c r="AY205" s="21"/>
      <c r="AZ205" s="21"/>
      <c r="BA205" s="21"/>
      <c r="BB205" s="21"/>
      <c r="BC205" s="21"/>
      <c r="BD205" s="198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198"/>
      <c r="AM206" s="23"/>
      <c r="AN206" s="20"/>
      <c r="AO206" s="21"/>
      <c r="AP206" s="21"/>
      <c r="AQ206" s="21"/>
      <c r="AR206" s="21"/>
      <c r="AS206" s="21"/>
      <c r="AT206" s="198"/>
      <c r="AU206" s="23"/>
      <c r="AV206" s="198"/>
      <c r="AW206" s="23"/>
      <c r="AX206" s="21"/>
      <c r="AY206" s="21"/>
      <c r="AZ206" s="21"/>
      <c r="BA206" s="21"/>
      <c r="BB206" s="21"/>
      <c r="BC206" s="21"/>
      <c r="BD206" s="198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0"/>
      <c r="AK207" s="21"/>
      <c r="AL207" s="198"/>
      <c r="AM207" s="23"/>
      <c r="AN207" s="20"/>
      <c r="AO207" s="21"/>
      <c r="AP207" s="21"/>
      <c r="AQ207" s="21"/>
      <c r="AR207" s="21"/>
      <c r="AS207" s="21"/>
      <c r="AT207" s="198"/>
      <c r="AU207" s="23"/>
      <c r="AV207" s="198"/>
      <c r="AW207" s="23"/>
      <c r="AX207" s="21"/>
      <c r="AY207" s="21"/>
      <c r="AZ207" s="21"/>
      <c r="BA207" s="21"/>
      <c r="BB207" s="21"/>
      <c r="BC207" s="21"/>
      <c r="BD207" s="198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349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3"/>
      <c r="AK208" s="21"/>
      <c r="AL208" s="198"/>
      <c r="AM208" s="20"/>
      <c r="AN208" s="20"/>
      <c r="AO208" s="21"/>
      <c r="AP208" s="21"/>
      <c r="AQ208" s="21"/>
      <c r="AR208" s="21"/>
      <c r="AS208" s="21"/>
      <c r="AT208" s="198"/>
      <c r="AU208" s="23"/>
      <c r="AV208" s="198"/>
      <c r="AW208" s="20"/>
      <c r="AX208" s="21"/>
      <c r="AY208" s="21"/>
      <c r="AZ208" s="21"/>
      <c r="BA208" s="21"/>
      <c r="BB208" s="21"/>
      <c r="BC208" s="21"/>
      <c r="BD208" s="198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37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3"/>
      <c r="R209" s="23"/>
      <c r="S209" s="20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1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9.6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198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80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80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81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0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21"/>
      <c r="BF213" s="20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0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81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44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336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81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"/>
      <c r="BC218" s="20"/>
      <c r="BD218" s="20"/>
      <c r="BE218" s="181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81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2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52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0"/>
      <c r="AM221" s="21"/>
      <c r="AN221" s="21"/>
      <c r="AO221" s="21"/>
      <c r="AP221" s="21"/>
      <c r="AQ221" s="21"/>
      <c r="AR221" s="21"/>
      <c r="AS221" s="21"/>
      <c r="AT221" s="180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181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49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3"/>
      <c r="AK222" s="21"/>
      <c r="AL222" s="198"/>
      <c r="AM222" s="23"/>
      <c r="AN222" s="20"/>
      <c r="AO222" s="21"/>
      <c r="AP222" s="21"/>
      <c r="AQ222" s="21"/>
      <c r="AR222" s="21"/>
      <c r="AS222" s="21"/>
      <c r="AT222" s="198"/>
      <c r="AU222" s="23"/>
      <c r="AV222" s="21"/>
      <c r="AW222" s="21"/>
      <c r="AX222" s="21"/>
      <c r="AY222" s="21"/>
      <c r="AZ222" s="21"/>
      <c r="BA222" s="21"/>
      <c r="BB222" s="21"/>
      <c r="BC222" s="21"/>
      <c r="BD222" s="198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4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198"/>
      <c r="AM223" s="23"/>
      <c r="AN223" s="20"/>
      <c r="AO223" s="21"/>
      <c r="AP223" s="21"/>
      <c r="AQ223" s="21"/>
      <c r="AR223" s="21"/>
      <c r="AS223" s="21"/>
      <c r="AT223" s="198"/>
      <c r="AU223" s="23"/>
      <c r="AV223" s="21"/>
      <c r="AW223" s="21"/>
      <c r="AX223" s="21"/>
      <c r="AY223" s="21"/>
      <c r="AZ223" s="21"/>
      <c r="BA223" s="21"/>
      <c r="BB223" s="21"/>
      <c r="BC223" s="21"/>
      <c r="BD223" s="198"/>
      <c r="BE223" s="181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34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47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181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181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4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181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4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1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1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181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0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0"/>
      <c r="BD232" s="198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24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181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24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181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181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4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181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37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7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181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0"/>
      <c r="BC241" s="20"/>
      <c r="BD241" s="198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181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181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4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23"/>
      <c r="BF244" s="23"/>
      <c r="BG244" s="20"/>
      <c r="BH244" s="20"/>
      <c r="BI244" s="23"/>
      <c r="BJ244" s="20"/>
      <c r="BK244" s="23"/>
      <c r="BL244" s="20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27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0"/>
      <c r="AQ245" s="23"/>
      <c r="AR245" s="20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1"/>
      <c r="BD245" s="198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0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0"/>
      <c r="AQ246" s="23"/>
      <c r="AR246" s="20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8"/>
      <c r="BE246" s="181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42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0"/>
      <c r="AQ247" s="23"/>
      <c r="AR247" s="20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0"/>
      <c r="BD247" s="198"/>
      <c r="BE247" s="181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198"/>
      <c r="AU248" s="20"/>
      <c r="AV248" s="21"/>
      <c r="AW248" s="21"/>
      <c r="AX248" s="21"/>
      <c r="AY248" s="21"/>
      <c r="AZ248" s="21"/>
      <c r="BA248" s="21"/>
      <c r="BB248" s="21"/>
      <c r="BC248" s="21"/>
      <c r="BD248" s="198"/>
      <c r="BE248" s="181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3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181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4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181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6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181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6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181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09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8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09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0"/>
      <c r="AM256" s="21"/>
      <c r="AN256" s="21"/>
      <c r="AO256" s="21"/>
      <c r="AP256" s="21"/>
      <c r="AQ256" s="21"/>
      <c r="AR256" s="21"/>
      <c r="AS256" s="21"/>
      <c r="AT256" s="180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8"/>
      <c r="BE256" s="181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9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198"/>
      <c r="AM257" s="20"/>
      <c r="AN257" s="20"/>
      <c r="AO257" s="21"/>
      <c r="AP257" s="21"/>
      <c r="AQ257" s="21"/>
      <c r="AR257" s="21"/>
      <c r="AS257" s="21"/>
      <c r="AT257" s="198"/>
      <c r="AU257" s="23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9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198"/>
      <c r="AM258" s="20"/>
      <c r="AN258" s="20"/>
      <c r="AO258" s="21"/>
      <c r="AP258" s="21"/>
      <c r="AQ258" s="21"/>
      <c r="AR258" s="21"/>
      <c r="AS258" s="21"/>
      <c r="AT258" s="198"/>
      <c r="AU258" s="23"/>
      <c r="AV258" s="21"/>
      <c r="AW258" s="21"/>
      <c r="AX258" s="21"/>
      <c r="AY258" s="21"/>
      <c r="AZ258" s="21"/>
      <c r="BA258" s="21"/>
      <c r="BB258" s="21"/>
      <c r="BC258" s="21"/>
      <c r="BD258" s="198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0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4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81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181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8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181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8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181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6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1"/>
      <c r="AJ264" s="21"/>
      <c r="AK264" s="21"/>
      <c r="AL264" s="198"/>
      <c r="AM264" s="21"/>
      <c r="AN264" s="21"/>
      <c r="AO264" s="21"/>
      <c r="AP264" s="21"/>
      <c r="AQ264" s="21"/>
      <c r="AR264" s="21"/>
      <c r="AS264" s="21"/>
      <c r="AT264" s="198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81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181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181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81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81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8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81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21"/>
      <c r="BF272" s="20"/>
      <c r="BG272" s="20"/>
      <c r="BH272" s="20"/>
      <c r="BI272" s="23"/>
      <c r="BJ272" s="20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181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0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81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1"/>
      <c r="AJ275" s="21"/>
      <c r="AK275" s="21"/>
      <c r="AL275" s="198"/>
      <c r="AM275" s="21"/>
      <c r="AN275" s="20"/>
      <c r="AO275" s="21"/>
      <c r="AP275" s="21"/>
      <c r="AQ275" s="21"/>
      <c r="AR275" s="21"/>
      <c r="AS275" s="21"/>
      <c r="AT275" s="198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181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1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181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1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8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181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8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181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98"/>
      <c r="AM282" s="21"/>
      <c r="AN282" s="20"/>
      <c r="AO282" s="21"/>
      <c r="AP282" s="21"/>
      <c r="AQ282" s="21"/>
      <c r="AR282" s="21"/>
      <c r="AS282" s="21"/>
      <c r="AT282" s="198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181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181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181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8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1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8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81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198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181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23"/>
      <c r="BF289" s="23"/>
      <c r="BG289" s="20"/>
      <c r="BH289" s="20"/>
      <c r="BI289" s="23"/>
      <c r="BJ289" s="20"/>
      <c r="BK289" s="23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6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14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0"/>
      <c r="AK293" s="21"/>
      <c r="AL293" s="198"/>
      <c r="AM293" s="23"/>
      <c r="AN293" s="20"/>
      <c r="AO293" s="21"/>
      <c r="AP293" s="21"/>
      <c r="AQ293" s="21"/>
      <c r="AR293" s="21"/>
      <c r="AS293" s="21"/>
      <c r="AT293" s="198"/>
      <c r="AU293" s="23"/>
      <c r="AV293" s="21"/>
      <c r="AW293" s="21"/>
      <c r="AX293" s="21"/>
      <c r="AY293" s="21"/>
      <c r="AZ293" s="21"/>
      <c r="BA293" s="21"/>
      <c r="BB293" s="21"/>
      <c r="BC293" s="21"/>
      <c r="BD293" s="198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8"/>
      <c r="BE294" s="181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6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181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6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66"/>
      <c r="M296" s="66"/>
      <c r="N296" s="66"/>
      <c r="O296" s="28"/>
      <c r="P296" s="66"/>
      <c r="Q296" s="66"/>
      <c r="R296" s="66"/>
      <c r="S296" s="66"/>
      <c r="T296" s="66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181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26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81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3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0"/>
      <c r="AM299" s="21"/>
      <c r="AN299" s="21"/>
      <c r="AO299" s="21"/>
      <c r="AP299" s="21"/>
      <c r="AQ299" s="21"/>
      <c r="AR299" s="21"/>
      <c r="AS299" s="21"/>
      <c r="AT299" s="180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181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1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198"/>
      <c r="AM300" s="20"/>
      <c r="AN300" s="20"/>
      <c r="AO300" s="21"/>
      <c r="AP300" s="21"/>
      <c r="AQ300" s="21"/>
      <c r="AR300" s="21"/>
      <c r="AS300" s="21"/>
      <c r="AT300" s="198"/>
      <c r="AU300" s="23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1"/>
      <c r="AJ301" s="21"/>
      <c r="AK301" s="21"/>
      <c r="AL301" s="198"/>
      <c r="AM301" s="21"/>
      <c r="AN301" s="21"/>
      <c r="AO301" s="21"/>
      <c r="AP301" s="21"/>
      <c r="AQ301" s="21"/>
      <c r="AR301" s="21"/>
      <c r="AS301" s="21"/>
      <c r="AT301" s="198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6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1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181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36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23"/>
      <c r="BF304" s="23"/>
      <c r="BG304" s="20"/>
      <c r="BH304" s="20"/>
      <c r="BI304" s="23"/>
      <c r="BJ304" s="20"/>
      <c r="BK304" s="23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181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11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8"/>
      <c r="BE306" s="181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14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8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8"/>
      <c r="BE307" s="181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89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198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198"/>
      <c r="AU309" s="20"/>
      <c r="AV309" s="21"/>
      <c r="AW309" s="21"/>
      <c r="AX309" s="21"/>
      <c r="AY309" s="21"/>
      <c r="AZ309" s="21"/>
      <c r="BA309" s="21"/>
      <c r="BB309" s="21"/>
      <c r="BC309" s="21"/>
      <c r="BD309" s="198"/>
      <c r="BE309" s="181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4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198"/>
      <c r="AU310" s="20"/>
      <c r="AV310" s="21"/>
      <c r="AW310" s="21"/>
      <c r="AX310" s="21"/>
      <c r="AY310" s="21"/>
      <c r="AZ310" s="21"/>
      <c r="BA310" s="21"/>
      <c r="BB310" s="21"/>
      <c r="BC310" s="21"/>
      <c r="BD310" s="198"/>
      <c r="BE310" s="181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64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1"/>
      <c r="BF311" s="23"/>
      <c r="BG311" s="20"/>
      <c r="BH311" s="20"/>
      <c r="BI311" s="23"/>
      <c r="BJ311" s="20"/>
      <c r="BK311" s="21"/>
      <c r="BL311" s="20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198"/>
      <c r="AU312" s="20"/>
      <c r="AV312" s="21"/>
      <c r="AW312" s="21"/>
      <c r="AX312" s="21"/>
      <c r="AY312" s="21"/>
      <c r="AZ312" s="21"/>
      <c r="BA312" s="21"/>
      <c r="BB312" s="21"/>
      <c r="BC312" s="21"/>
      <c r="BD312" s="198"/>
      <c r="BE312" s="181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1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31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0"/>
      <c r="BC314" s="20"/>
      <c r="BD314" s="20"/>
      <c r="BE314" s="181"/>
      <c r="BF314" s="23"/>
      <c r="BG314" s="20"/>
      <c r="BH314" s="20"/>
      <c r="BI314" s="29"/>
      <c r="BJ314" s="20"/>
      <c r="BK314" s="29"/>
      <c r="BL314" s="20"/>
      <c r="BM314" s="20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31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8"/>
      <c r="BE315" s="181"/>
      <c r="BF315" s="23"/>
      <c r="BG315" s="20"/>
      <c r="BH315" s="20"/>
      <c r="BI315" s="29"/>
      <c r="BJ315" s="20"/>
      <c r="BK315" s="29"/>
      <c r="BL315" s="20"/>
      <c r="BM315" s="20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82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198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2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0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0"/>
      <c r="BC317" s="20"/>
      <c r="BD317" s="198"/>
      <c r="BE317" s="181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77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0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0"/>
      <c r="BC318" s="20"/>
      <c r="BD318" s="198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77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0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81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77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0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81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67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0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198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67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0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1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7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0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181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8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0"/>
      <c r="AJ324" s="20"/>
      <c r="AK324" s="21"/>
      <c r="AL324" s="198"/>
      <c r="AM324" s="20"/>
      <c r="AN324" s="20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23"/>
      <c r="BF324" s="20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38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180"/>
      <c r="AE325" s="21"/>
      <c r="AF325" s="21"/>
      <c r="AG325" s="21"/>
      <c r="AH325" s="20"/>
      <c r="AI325" s="20"/>
      <c r="AJ325" s="20"/>
      <c r="AK325" s="21"/>
      <c r="AL325" s="198"/>
      <c r="AM325" s="20"/>
      <c r="AN325" s="20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3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180"/>
      <c r="AE326" s="21"/>
      <c r="AF326" s="21"/>
      <c r="AG326" s="21"/>
      <c r="AH326" s="20"/>
      <c r="AI326" s="20"/>
      <c r="AJ326" s="20"/>
      <c r="AK326" s="21"/>
      <c r="AL326" s="198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181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8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180"/>
      <c r="AE327" s="21"/>
      <c r="AF327" s="21"/>
      <c r="AG327" s="21"/>
      <c r="AH327" s="21"/>
      <c r="AI327" s="21"/>
      <c r="AJ327" s="21"/>
      <c r="AK327" s="21"/>
      <c r="AL327" s="180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181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8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98"/>
      <c r="AE328" s="23"/>
      <c r="AF328" s="23"/>
      <c r="AG328" s="23"/>
      <c r="AH328" s="20"/>
      <c r="AI328" s="21"/>
      <c r="AJ328" s="21"/>
      <c r="AK328" s="21"/>
      <c r="AL328" s="198"/>
      <c r="AM328" s="20"/>
      <c r="AN328" s="20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181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0"/>
      <c r="BC329" s="20"/>
      <c r="BD329" s="198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59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181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9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181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1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181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8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198"/>
      <c r="AE333" s="23"/>
      <c r="AF333" s="23"/>
      <c r="AG333" s="23"/>
      <c r="AH333" s="23"/>
      <c r="AI333" s="21"/>
      <c r="AJ333" s="21"/>
      <c r="AK333" s="21"/>
      <c r="AL333" s="198"/>
      <c r="AM333" s="20"/>
      <c r="AN333" s="20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8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63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8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198"/>
      <c r="AE334" s="23"/>
      <c r="AF334" s="23"/>
      <c r="AG334" s="23"/>
      <c r="AH334" s="23"/>
      <c r="AI334" s="21"/>
      <c r="AJ334" s="21"/>
      <c r="AK334" s="21"/>
      <c r="AL334" s="198"/>
      <c r="AM334" s="20"/>
      <c r="AN334" s="20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20"/>
      <c r="BF334" s="20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3"/>
      <c r="AJ335" s="23"/>
      <c r="AK335" s="21"/>
      <c r="AL335" s="198"/>
      <c r="AM335" s="23"/>
      <c r="AN335" s="23"/>
      <c r="AO335" s="21"/>
      <c r="AP335" s="21"/>
      <c r="AQ335" s="21"/>
      <c r="AR335" s="21"/>
      <c r="AS335" s="21"/>
      <c r="AT335" s="198"/>
      <c r="AU335" s="23"/>
      <c r="AV335" s="21"/>
      <c r="AW335" s="21"/>
      <c r="AX335" s="21"/>
      <c r="AY335" s="21"/>
      <c r="AZ335" s="21"/>
      <c r="BA335" s="21"/>
      <c r="BB335" s="21"/>
      <c r="BC335" s="21"/>
      <c r="BD335" s="198"/>
      <c r="BE335" s="20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3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3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20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3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0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3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4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9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31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8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9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71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8"/>
      <c r="BE345" s="20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6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8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69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0"/>
      <c r="AM347" s="21"/>
      <c r="AN347" s="21"/>
      <c r="AO347" s="21"/>
      <c r="AP347" s="21"/>
      <c r="AQ347" s="21"/>
      <c r="AR347" s="21"/>
      <c r="AS347" s="21"/>
      <c r="AT347" s="180"/>
      <c r="AU347" s="21"/>
      <c r="AV347" s="180"/>
      <c r="AW347" s="21"/>
      <c r="AX347" s="21"/>
      <c r="AY347" s="21"/>
      <c r="AZ347" s="21"/>
      <c r="BA347" s="21"/>
      <c r="BB347" s="21"/>
      <c r="BC347" s="21"/>
      <c r="BD347" s="198"/>
      <c r="BE347" s="181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34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0"/>
      <c r="AM348" s="21"/>
      <c r="AN348" s="21"/>
      <c r="AO348" s="21"/>
      <c r="AP348" s="21"/>
      <c r="AQ348" s="21"/>
      <c r="AR348" s="21"/>
      <c r="AS348" s="21"/>
      <c r="AT348" s="180"/>
      <c r="AU348" s="21"/>
      <c r="AV348" s="180"/>
      <c r="AW348" s="21"/>
      <c r="AX348" s="21"/>
      <c r="AY348" s="21"/>
      <c r="AZ348" s="21"/>
      <c r="BA348" s="21"/>
      <c r="BB348" s="21"/>
      <c r="BC348" s="21"/>
      <c r="BD348" s="198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2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0"/>
      <c r="AM349" s="21"/>
      <c r="AN349" s="21"/>
      <c r="AO349" s="21"/>
      <c r="AP349" s="21"/>
      <c r="AQ349" s="21"/>
      <c r="AR349" s="21"/>
      <c r="AS349" s="21"/>
      <c r="AT349" s="180"/>
      <c r="AU349" s="21"/>
      <c r="AV349" s="180"/>
      <c r="AW349" s="21"/>
      <c r="AX349" s="21"/>
      <c r="AY349" s="21"/>
      <c r="AZ349" s="21"/>
      <c r="BA349" s="21"/>
      <c r="BB349" s="21"/>
      <c r="BC349" s="21"/>
      <c r="BD349" s="198"/>
      <c r="BE349" s="198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7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0"/>
      <c r="AM350" s="21"/>
      <c r="AN350" s="21"/>
      <c r="AO350" s="21"/>
      <c r="AP350" s="21"/>
      <c r="AQ350" s="21"/>
      <c r="AR350" s="21"/>
      <c r="AS350" s="21"/>
      <c r="AT350" s="180"/>
      <c r="AU350" s="21"/>
      <c r="AV350" s="180"/>
      <c r="AW350" s="21"/>
      <c r="AX350" s="21"/>
      <c r="AY350" s="21"/>
      <c r="AZ350" s="21"/>
      <c r="BA350" s="21"/>
      <c r="BB350" s="20"/>
      <c r="BC350" s="20"/>
      <c r="BD350" s="198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4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0"/>
      <c r="AM351" s="21"/>
      <c r="AN351" s="21"/>
      <c r="AO351" s="21"/>
      <c r="AP351" s="21"/>
      <c r="AQ351" s="21"/>
      <c r="AR351" s="21"/>
      <c r="AS351" s="21"/>
      <c r="AT351" s="180"/>
      <c r="AU351" s="21"/>
      <c r="AV351" s="180"/>
      <c r="AW351" s="21"/>
      <c r="AX351" s="21"/>
      <c r="AY351" s="21"/>
      <c r="AZ351" s="21"/>
      <c r="BA351" s="21"/>
      <c r="BB351" s="20"/>
      <c r="BC351" s="20"/>
      <c r="BD351" s="198"/>
      <c r="BE351" s="198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0"/>
      <c r="AM352" s="21"/>
      <c r="AN352" s="21"/>
      <c r="AO352" s="21"/>
      <c r="AP352" s="21"/>
      <c r="AQ352" s="21"/>
      <c r="AR352" s="21"/>
      <c r="AS352" s="21"/>
      <c r="AT352" s="180"/>
      <c r="AU352" s="21"/>
      <c r="AV352" s="180"/>
      <c r="AW352" s="21"/>
      <c r="AX352" s="21"/>
      <c r="AY352" s="21"/>
      <c r="AZ352" s="21"/>
      <c r="BA352" s="21"/>
      <c r="BB352" s="21"/>
      <c r="BC352" s="21"/>
      <c r="BD352" s="198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6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0"/>
      <c r="AM353" s="21"/>
      <c r="AN353" s="21"/>
      <c r="AO353" s="21"/>
      <c r="AP353" s="21"/>
      <c r="AQ353" s="21"/>
      <c r="AR353" s="21"/>
      <c r="AS353" s="21"/>
      <c r="AT353" s="180"/>
      <c r="AU353" s="21"/>
      <c r="AV353" s="180"/>
      <c r="AW353" s="21"/>
      <c r="AX353" s="21"/>
      <c r="AY353" s="21"/>
      <c r="AZ353" s="21"/>
      <c r="BA353" s="21"/>
      <c r="BB353" s="21"/>
      <c r="BC353" s="21"/>
      <c r="BD353" s="198"/>
      <c r="BE353" s="181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54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0"/>
      <c r="AM354" s="21"/>
      <c r="AN354" s="21"/>
      <c r="AO354" s="21"/>
      <c r="AP354" s="21"/>
      <c r="AQ354" s="21"/>
      <c r="AR354" s="21"/>
      <c r="AS354" s="21"/>
      <c r="AT354" s="180"/>
      <c r="AU354" s="21"/>
      <c r="AV354" s="180"/>
      <c r="AW354" s="21"/>
      <c r="AX354" s="21"/>
      <c r="AY354" s="21"/>
      <c r="AZ354" s="21"/>
      <c r="BA354" s="21"/>
      <c r="BB354" s="21"/>
      <c r="BC354" s="21"/>
      <c r="BD354" s="198"/>
      <c r="BE354" s="23"/>
      <c r="BF354" s="20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6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0"/>
      <c r="AM355" s="21"/>
      <c r="AN355" s="21"/>
      <c r="AO355" s="21"/>
      <c r="AP355" s="21"/>
      <c r="AQ355" s="21"/>
      <c r="AR355" s="21"/>
      <c r="AS355" s="21"/>
      <c r="AT355" s="180"/>
      <c r="AU355" s="21"/>
      <c r="AV355" s="180"/>
      <c r="AW355" s="21"/>
      <c r="AX355" s="21"/>
      <c r="AY355" s="21"/>
      <c r="AZ355" s="21"/>
      <c r="BA355" s="21"/>
      <c r="BB355" s="21"/>
      <c r="BC355" s="21"/>
      <c r="BD355" s="198"/>
      <c r="BE355" s="181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0"/>
      <c r="T356" s="20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0"/>
      <c r="AM356" s="21"/>
      <c r="AN356" s="21"/>
      <c r="AO356" s="21"/>
      <c r="AP356" s="21"/>
      <c r="AQ356" s="21"/>
      <c r="AR356" s="21"/>
      <c r="AS356" s="21"/>
      <c r="AT356" s="180"/>
      <c r="AU356" s="21"/>
      <c r="AV356" s="180"/>
      <c r="AW356" s="21"/>
      <c r="AX356" s="21"/>
      <c r="AY356" s="21"/>
      <c r="AZ356" s="21"/>
      <c r="BA356" s="21"/>
      <c r="BB356" s="21"/>
      <c r="BC356" s="21"/>
      <c r="BD356" s="198"/>
      <c r="BE356" s="181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71" customFormat="1" ht="197.25" customHeight="1" x14ac:dyDescent="0.25">
      <c r="A357" s="17"/>
      <c r="B357" s="18"/>
      <c r="C357" s="18"/>
      <c r="D357" s="19"/>
      <c r="E357" s="19"/>
      <c r="F357" s="66"/>
      <c r="G357" s="18"/>
      <c r="H357" s="18"/>
      <c r="I357" s="18"/>
      <c r="J357" s="18"/>
      <c r="K357" s="18"/>
      <c r="L357" s="66"/>
      <c r="M357" s="66"/>
      <c r="N357" s="66"/>
      <c r="O357" s="19"/>
      <c r="P357" s="19"/>
      <c r="Q357" s="19"/>
      <c r="R357" s="19"/>
      <c r="S357" s="19"/>
      <c r="T357" s="19"/>
      <c r="U357" s="19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  <c r="AX357" s="27"/>
      <c r="AY357" s="27"/>
      <c r="AZ357" s="27"/>
      <c r="BA357" s="27"/>
      <c r="BB357" s="27"/>
      <c r="BC357" s="27"/>
      <c r="BD357" s="182"/>
      <c r="BE357" s="182"/>
      <c r="BF357" s="66"/>
      <c r="BG357" s="66"/>
      <c r="BH357" s="66"/>
      <c r="BI357" s="28"/>
      <c r="BJ357" s="66"/>
      <c r="BK357" s="66"/>
      <c r="BL357" s="28"/>
      <c r="BM357" s="27"/>
      <c r="BN357" s="27"/>
      <c r="BO357" s="17"/>
      <c r="BP357" s="27"/>
      <c r="BQ357" s="27"/>
      <c r="BR357" s="28"/>
      <c r="BS357" s="28"/>
      <c r="BT357" s="17"/>
      <c r="BU357" s="70"/>
    </row>
    <row r="358" spans="1:73" s="22" customFormat="1" ht="136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3"/>
      <c r="R358" s="23"/>
      <c r="S358" s="23"/>
      <c r="T358" s="23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8"/>
      <c r="BE358" s="198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43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3"/>
      <c r="R359" s="23"/>
      <c r="S359" s="23"/>
      <c r="T359" s="23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20"/>
      <c r="BF359" s="20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3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3"/>
      <c r="R360" s="23"/>
      <c r="S360" s="23"/>
      <c r="T360" s="23"/>
      <c r="U360" s="20"/>
      <c r="V360" s="21"/>
      <c r="W360" s="21"/>
      <c r="X360" s="21"/>
      <c r="Y360" s="21"/>
      <c r="Z360" s="21"/>
      <c r="AA360" s="21"/>
      <c r="AB360" s="21"/>
      <c r="AC360" s="21"/>
      <c r="AD360" s="180"/>
      <c r="AE360" s="21"/>
      <c r="AF360" s="21"/>
      <c r="AG360" s="21"/>
      <c r="AH360" s="21"/>
      <c r="AI360" s="21"/>
      <c r="AJ360" s="21"/>
      <c r="AK360" s="21"/>
      <c r="AL360" s="180"/>
      <c r="AM360" s="21"/>
      <c r="AN360" s="21"/>
      <c r="AO360" s="21"/>
      <c r="AP360" s="21"/>
      <c r="AQ360" s="21"/>
      <c r="AR360" s="21"/>
      <c r="AS360" s="21"/>
      <c r="AT360" s="180"/>
      <c r="AU360" s="21"/>
      <c r="AV360" s="180"/>
      <c r="AW360" s="21"/>
      <c r="AX360" s="21"/>
      <c r="AY360" s="21"/>
      <c r="AZ360" s="21"/>
      <c r="BA360" s="21"/>
      <c r="BB360" s="21"/>
      <c r="BC360" s="21"/>
      <c r="BD360" s="198"/>
      <c r="BE360" s="198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79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8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180"/>
      <c r="AE361" s="21"/>
      <c r="AF361" s="21"/>
      <c r="AG361" s="21"/>
      <c r="AH361" s="20"/>
      <c r="AI361" s="29"/>
      <c r="AJ361" s="29"/>
      <c r="AK361" s="21"/>
      <c r="AL361" s="198"/>
      <c r="AM361" s="29"/>
      <c r="AN361" s="29"/>
      <c r="AO361" s="21"/>
      <c r="AP361" s="21"/>
      <c r="AQ361" s="21"/>
      <c r="AR361" s="21"/>
      <c r="AS361" s="21"/>
      <c r="AT361" s="198"/>
      <c r="AU361" s="29"/>
      <c r="AV361" s="198"/>
      <c r="AW361" s="29"/>
      <c r="AX361" s="21"/>
      <c r="AY361" s="21"/>
      <c r="AZ361" s="21"/>
      <c r="BA361" s="21"/>
      <c r="BB361" s="20"/>
      <c r="BC361" s="23"/>
      <c r="BD361" s="198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64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198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9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181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6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0"/>
      <c r="AM364" s="21"/>
      <c r="AN364" s="21"/>
      <c r="AO364" s="21"/>
      <c r="AP364" s="21"/>
      <c r="AQ364" s="21"/>
      <c r="AR364" s="21"/>
      <c r="AS364" s="21"/>
      <c r="AT364" s="180"/>
      <c r="AU364" s="21"/>
      <c r="AV364" s="180"/>
      <c r="AW364" s="21"/>
      <c r="AX364" s="21"/>
      <c r="AY364" s="21"/>
      <c r="AZ364" s="21"/>
      <c r="BA364" s="21"/>
      <c r="BB364" s="20"/>
      <c r="BC364" s="29"/>
      <c r="BD364" s="29"/>
      <c r="BE364" s="29"/>
      <c r="BF364" s="29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92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0"/>
      <c r="AE365" s="23"/>
      <c r="AF365" s="23"/>
      <c r="AG365" s="23"/>
      <c r="AH365" s="23"/>
      <c r="AI365" s="29"/>
      <c r="AJ365" s="29"/>
      <c r="AK365" s="21"/>
      <c r="AL365" s="198"/>
      <c r="AM365" s="23"/>
      <c r="AN365" s="23"/>
      <c r="AO365" s="21"/>
      <c r="AP365" s="21"/>
      <c r="AQ365" s="21"/>
      <c r="AR365" s="21"/>
      <c r="AS365" s="21"/>
      <c r="AT365" s="198"/>
      <c r="AU365" s="23"/>
      <c r="AV365" s="198"/>
      <c r="AW365" s="23"/>
      <c r="AX365" s="21"/>
      <c r="AY365" s="21"/>
      <c r="AZ365" s="21"/>
      <c r="BA365" s="21"/>
      <c r="BB365" s="20"/>
      <c r="BC365" s="23"/>
      <c r="BD365" s="198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23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80"/>
      <c r="AE366" s="21"/>
      <c r="AF366" s="21"/>
      <c r="AG366" s="21"/>
      <c r="AH366" s="20"/>
      <c r="AI366" s="29"/>
      <c r="AJ366" s="29"/>
      <c r="AK366" s="21"/>
      <c r="AL366" s="198"/>
      <c r="AM366" s="29"/>
      <c r="AN366" s="29"/>
      <c r="AO366" s="21"/>
      <c r="AP366" s="21"/>
      <c r="AQ366" s="21"/>
      <c r="AR366" s="21"/>
      <c r="AS366" s="21"/>
      <c r="AT366" s="198"/>
      <c r="AU366" s="29"/>
      <c r="AV366" s="198"/>
      <c r="AW366" s="29"/>
      <c r="AX366" s="21"/>
      <c r="AY366" s="21"/>
      <c r="AZ366" s="21"/>
      <c r="BA366" s="21"/>
      <c r="BB366" s="20"/>
      <c r="BC366" s="23"/>
      <c r="BD366" s="198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23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8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80"/>
      <c r="AE367" s="21"/>
      <c r="AF367" s="21"/>
      <c r="AG367" s="21"/>
      <c r="AH367" s="20"/>
      <c r="AI367" s="29"/>
      <c r="AJ367" s="29"/>
      <c r="AK367" s="21"/>
      <c r="AL367" s="198"/>
      <c r="AM367" s="29"/>
      <c r="AN367" s="29"/>
      <c r="AO367" s="21"/>
      <c r="AP367" s="21"/>
      <c r="AQ367" s="21"/>
      <c r="AR367" s="21"/>
      <c r="AS367" s="21"/>
      <c r="AT367" s="198"/>
      <c r="AU367" s="29"/>
      <c r="AV367" s="198"/>
      <c r="AW367" s="29"/>
      <c r="AX367" s="21"/>
      <c r="AY367" s="21"/>
      <c r="AZ367" s="21"/>
      <c r="BA367" s="21"/>
      <c r="BB367" s="20"/>
      <c r="BC367" s="23"/>
      <c r="BD367" s="198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80"/>
      <c r="AE368" s="21"/>
      <c r="AF368" s="21"/>
      <c r="AG368" s="21"/>
      <c r="AH368" s="20"/>
      <c r="AI368" s="29"/>
      <c r="AJ368" s="29"/>
      <c r="AK368" s="21"/>
      <c r="AL368" s="198"/>
      <c r="AM368" s="29"/>
      <c r="AN368" s="29"/>
      <c r="AO368" s="21"/>
      <c r="AP368" s="21"/>
      <c r="AQ368" s="21"/>
      <c r="AR368" s="21"/>
      <c r="AS368" s="21"/>
      <c r="AT368" s="198"/>
      <c r="AU368" s="29"/>
      <c r="AV368" s="198"/>
      <c r="AW368" s="29"/>
      <c r="AX368" s="21"/>
      <c r="AY368" s="21"/>
      <c r="AZ368" s="21"/>
      <c r="BA368" s="21"/>
      <c r="BB368" s="20"/>
      <c r="BC368" s="23"/>
      <c r="BD368" s="198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8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80"/>
      <c r="AE369" s="21"/>
      <c r="AF369" s="21"/>
      <c r="AG369" s="21"/>
      <c r="AH369" s="20"/>
      <c r="AI369" s="29"/>
      <c r="AJ369" s="29"/>
      <c r="AK369" s="21"/>
      <c r="AL369" s="198"/>
      <c r="AM369" s="29"/>
      <c r="AN369" s="29"/>
      <c r="AO369" s="21"/>
      <c r="AP369" s="21"/>
      <c r="AQ369" s="21"/>
      <c r="AR369" s="21"/>
      <c r="AS369" s="21"/>
      <c r="AT369" s="198"/>
      <c r="AU369" s="29"/>
      <c r="AV369" s="198"/>
      <c r="AW369" s="29"/>
      <c r="AX369" s="21"/>
      <c r="AY369" s="21"/>
      <c r="AZ369" s="21"/>
      <c r="BA369" s="21"/>
      <c r="BB369" s="20"/>
      <c r="BC369" s="23"/>
      <c r="BD369" s="198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6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8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180"/>
      <c r="AE370" s="21"/>
      <c r="AF370" s="21"/>
      <c r="AG370" s="21"/>
      <c r="AH370" s="20"/>
      <c r="AI370" s="29"/>
      <c r="AJ370" s="29"/>
      <c r="AK370" s="21"/>
      <c r="AL370" s="198"/>
      <c r="AM370" s="29"/>
      <c r="AN370" s="29"/>
      <c r="AO370" s="21"/>
      <c r="AP370" s="21"/>
      <c r="AQ370" s="21"/>
      <c r="AR370" s="21"/>
      <c r="AS370" s="21"/>
      <c r="AT370" s="198"/>
      <c r="AU370" s="29"/>
      <c r="AV370" s="198"/>
      <c r="AW370" s="29"/>
      <c r="AX370" s="21"/>
      <c r="AY370" s="21"/>
      <c r="AZ370" s="21"/>
      <c r="BA370" s="21"/>
      <c r="BB370" s="20"/>
      <c r="BC370" s="23"/>
      <c r="BD370" s="198"/>
      <c r="BE370" s="29"/>
      <c r="BF370" s="29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1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8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180"/>
      <c r="AE371" s="21"/>
      <c r="AF371" s="21"/>
      <c r="AG371" s="21"/>
      <c r="AH371" s="20"/>
      <c r="AI371" s="29"/>
      <c r="AJ371" s="29"/>
      <c r="AK371" s="21"/>
      <c r="AL371" s="198"/>
      <c r="AM371" s="29"/>
      <c r="AN371" s="29"/>
      <c r="AO371" s="21"/>
      <c r="AP371" s="21"/>
      <c r="AQ371" s="21"/>
      <c r="AR371" s="21"/>
      <c r="AS371" s="21"/>
      <c r="AT371" s="198"/>
      <c r="AU371" s="29"/>
      <c r="AV371" s="198"/>
      <c r="AW371" s="29"/>
      <c r="AX371" s="21"/>
      <c r="AY371" s="21"/>
      <c r="AZ371" s="21"/>
      <c r="BA371" s="21"/>
      <c r="BB371" s="20"/>
      <c r="BC371" s="23"/>
      <c r="BD371" s="198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54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98"/>
      <c r="AE372" s="29"/>
      <c r="AF372" s="29"/>
      <c r="AG372" s="29"/>
      <c r="AH372" s="29"/>
      <c r="AI372" s="21"/>
      <c r="AJ372" s="21"/>
      <c r="AK372" s="21"/>
      <c r="AL372" s="198"/>
      <c r="AM372" s="29"/>
      <c r="AN372" s="29"/>
      <c r="AO372" s="21"/>
      <c r="AP372" s="21"/>
      <c r="AQ372" s="21"/>
      <c r="AR372" s="21"/>
      <c r="AS372" s="21"/>
      <c r="AT372" s="198"/>
      <c r="AU372" s="29"/>
      <c r="AV372" s="198"/>
      <c r="AW372" s="29"/>
      <c r="AX372" s="21"/>
      <c r="AY372" s="21"/>
      <c r="AZ372" s="21"/>
      <c r="BA372" s="21"/>
      <c r="BB372" s="20"/>
      <c r="BC372" s="23"/>
      <c r="BD372" s="198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7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8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98"/>
      <c r="AE373" s="29"/>
      <c r="AF373" s="29"/>
      <c r="AG373" s="29"/>
      <c r="AH373" s="29"/>
      <c r="AI373" s="21"/>
      <c r="AJ373" s="21"/>
      <c r="AK373" s="21"/>
      <c r="AL373" s="198"/>
      <c r="AM373" s="29"/>
      <c r="AN373" s="29"/>
      <c r="AO373" s="21"/>
      <c r="AP373" s="21"/>
      <c r="AQ373" s="21"/>
      <c r="AR373" s="21"/>
      <c r="AS373" s="21"/>
      <c r="AT373" s="198"/>
      <c r="AU373" s="29"/>
      <c r="AV373" s="198"/>
      <c r="AW373" s="29"/>
      <c r="AX373" s="21"/>
      <c r="AY373" s="21"/>
      <c r="AZ373" s="21"/>
      <c r="BA373" s="21"/>
      <c r="BB373" s="20"/>
      <c r="BC373" s="23"/>
      <c r="BD373" s="198"/>
      <c r="BE373" s="29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98"/>
      <c r="AE374" s="63"/>
      <c r="AF374" s="63"/>
      <c r="AG374" s="63"/>
      <c r="AH374" s="63"/>
      <c r="AI374" s="21"/>
      <c r="AJ374" s="21"/>
      <c r="AK374" s="21"/>
      <c r="AL374" s="198"/>
      <c r="AM374" s="63"/>
      <c r="AN374" s="63"/>
      <c r="AO374" s="21"/>
      <c r="AP374" s="21"/>
      <c r="AQ374" s="21"/>
      <c r="AR374" s="21"/>
      <c r="AS374" s="21"/>
      <c r="AT374" s="198"/>
      <c r="AU374" s="29"/>
      <c r="AV374" s="198"/>
      <c r="AW374" s="23"/>
      <c r="AX374" s="21"/>
      <c r="AY374" s="21"/>
      <c r="AZ374" s="21"/>
      <c r="BA374" s="21"/>
      <c r="BB374" s="20"/>
      <c r="BC374" s="23"/>
      <c r="BD374" s="198"/>
      <c r="BE374" s="23"/>
      <c r="BF374" s="23"/>
      <c r="BG374" s="21"/>
      <c r="BH374" s="20"/>
      <c r="BI374" s="23"/>
      <c r="BJ374" s="20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0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98"/>
      <c r="AE375" s="63"/>
      <c r="AF375" s="63"/>
      <c r="AG375" s="63"/>
      <c r="AH375" s="63"/>
      <c r="AI375" s="21"/>
      <c r="AJ375" s="21"/>
      <c r="AK375" s="21"/>
      <c r="AL375" s="198"/>
      <c r="AM375" s="63"/>
      <c r="AN375" s="63"/>
      <c r="AO375" s="21"/>
      <c r="AP375" s="21"/>
      <c r="AQ375" s="21"/>
      <c r="AR375" s="21"/>
      <c r="AS375" s="21"/>
      <c r="AT375" s="198"/>
      <c r="AU375" s="29"/>
      <c r="AV375" s="198"/>
      <c r="AW375" s="23"/>
      <c r="AX375" s="21"/>
      <c r="AY375" s="21"/>
      <c r="AZ375" s="21"/>
      <c r="BA375" s="21"/>
      <c r="BB375" s="20"/>
      <c r="BC375" s="23"/>
      <c r="BD375" s="198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44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198"/>
      <c r="AE376" s="63"/>
      <c r="AF376" s="63"/>
      <c r="AG376" s="63"/>
      <c r="AH376" s="63"/>
      <c r="AI376" s="21"/>
      <c r="AJ376" s="21"/>
      <c r="AK376" s="21"/>
      <c r="AL376" s="198"/>
      <c r="AM376" s="63"/>
      <c r="AN376" s="63"/>
      <c r="AO376" s="21"/>
      <c r="AP376" s="21"/>
      <c r="AQ376" s="21"/>
      <c r="AR376" s="21"/>
      <c r="AS376" s="21"/>
      <c r="AT376" s="198"/>
      <c r="AU376" s="29"/>
      <c r="AV376" s="198"/>
      <c r="AW376" s="23"/>
      <c r="AX376" s="21"/>
      <c r="AY376" s="21"/>
      <c r="AZ376" s="21"/>
      <c r="BA376" s="21"/>
      <c r="BB376" s="20"/>
      <c r="BC376" s="23"/>
      <c r="BD376" s="198"/>
      <c r="BE376" s="23"/>
      <c r="BF376" s="23"/>
      <c r="BG376" s="21"/>
      <c r="BH376" s="20"/>
      <c r="BI376" s="23"/>
      <c r="BJ376" s="23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4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198"/>
      <c r="AE377" s="63"/>
      <c r="AF377" s="63"/>
      <c r="AG377" s="63"/>
      <c r="AH377" s="63"/>
      <c r="AI377" s="21"/>
      <c r="AJ377" s="21"/>
      <c r="AK377" s="21"/>
      <c r="AL377" s="198"/>
      <c r="AM377" s="63"/>
      <c r="AN377" s="63"/>
      <c r="AO377" s="21"/>
      <c r="AP377" s="21"/>
      <c r="AQ377" s="21"/>
      <c r="AR377" s="21"/>
      <c r="AS377" s="21"/>
      <c r="AT377" s="198"/>
      <c r="AU377" s="29"/>
      <c r="AV377" s="198"/>
      <c r="AW377" s="23"/>
      <c r="AX377" s="21"/>
      <c r="AY377" s="21"/>
      <c r="AZ377" s="21"/>
      <c r="BA377" s="21"/>
      <c r="BB377" s="20"/>
      <c r="BC377" s="23"/>
      <c r="BD377" s="198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0"/>
      <c r="R378" s="20"/>
      <c r="S378" s="20"/>
      <c r="T378" s="20"/>
      <c r="U378" s="23"/>
      <c r="V378" s="21"/>
      <c r="W378" s="21"/>
      <c r="X378" s="21"/>
      <c r="Y378" s="21"/>
      <c r="Z378" s="21"/>
      <c r="AA378" s="21"/>
      <c r="AB378" s="21"/>
      <c r="AC378" s="21"/>
      <c r="AD378" s="198"/>
      <c r="AE378" s="63"/>
      <c r="AF378" s="63"/>
      <c r="AG378" s="63"/>
      <c r="AH378" s="63"/>
      <c r="AI378" s="21"/>
      <c r="AJ378" s="21"/>
      <c r="AK378" s="21"/>
      <c r="AL378" s="198"/>
      <c r="AM378" s="63"/>
      <c r="AN378" s="63"/>
      <c r="AO378" s="21"/>
      <c r="AP378" s="21"/>
      <c r="AQ378" s="21"/>
      <c r="AR378" s="21"/>
      <c r="AS378" s="21"/>
      <c r="AT378" s="198"/>
      <c r="AU378" s="29"/>
      <c r="AV378" s="198"/>
      <c r="AW378" s="23"/>
      <c r="AX378" s="21"/>
      <c r="AY378" s="21"/>
      <c r="AZ378" s="21"/>
      <c r="BA378" s="21"/>
      <c r="BB378" s="20"/>
      <c r="BC378" s="23"/>
      <c r="BD378" s="198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6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198"/>
      <c r="AE379" s="63"/>
      <c r="AF379" s="63"/>
      <c r="AG379" s="63"/>
      <c r="AH379" s="63"/>
      <c r="AI379" s="21"/>
      <c r="AJ379" s="21"/>
      <c r="AK379" s="21"/>
      <c r="AL379" s="198"/>
      <c r="AM379" s="63"/>
      <c r="AN379" s="63"/>
      <c r="AO379" s="21"/>
      <c r="AP379" s="21"/>
      <c r="AQ379" s="21"/>
      <c r="AR379" s="21"/>
      <c r="AS379" s="21"/>
      <c r="AT379" s="198"/>
      <c r="AU379" s="29"/>
      <c r="AV379" s="198"/>
      <c r="AW379" s="23"/>
      <c r="AX379" s="21"/>
      <c r="AY379" s="21"/>
      <c r="AZ379" s="21"/>
      <c r="BA379" s="21"/>
      <c r="BB379" s="20"/>
      <c r="BC379" s="23"/>
      <c r="BD379" s="198"/>
      <c r="BE379" s="23"/>
      <c r="BF379" s="20"/>
      <c r="BG379" s="21"/>
      <c r="BH379" s="20"/>
      <c r="BI379" s="23"/>
      <c r="BJ379" s="23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5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98"/>
      <c r="AE380" s="63"/>
      <c r="AF380" s="63"/>
      <c r="AG380" s="63"/>
      <c r="AH380" s="20"/>
      <c r="AI380" s="21"/>
      <c r="AJ380" s="21"/>
      <c r="AK380" s="21"/>
      <c r="AL380" s="198"/>
      <c r="AM380" s="63"/>
      <c r="AN380" s="20"/>
      <c r="AO380" s="21"/>
      <c r="AP380" s="21"/>
      <c r="AQ380" s="21"/>
      <c r="AR380" s="21"/>
      <c r="AS380" s="21"/>
      <c r="AT380" s="198"/>
      <c r="AU380" s="23"/>
      <c r="AV380" s="198"/>
      <c r="AW380" s="23"/>
      <c r="AX380" s="21"/>
      <c r="AY380" s="21"/>
      <c r="AZ380" s="21"/>
      <c r="BA380" s="21"/>
      <c r="BB380" s="20"/>
      <c r="BC380" s="23"/>
      <c r="BD380" s="198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1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8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198"/>
      <c r="AE381" s="63"/>
      <c r="AF381" s="63"/>
      <c r="AG381" s="63"/>
      <c r="AH381" s="20"/>
      <c r="AI381" s="21"/>
      <c r="AJ381" s="21"/>
      <c r="AK381" s="21"/>
      <c r="AL381" s="198"/>
      <c r="AM381" s="63"/>
      <c r="AN381" s="20"/>
      <c r="AO381" s="21"/>
      <c r="AP381" s="21"/>
      <c r="AQ381" s="21"/>
      <c r="AR381" s="21"/>
      <c r="AS381" s="21"/>
      <c r="AT381" s="198"/>
      <c r="AU381" s="23"/>
      <c r="AV381" s="198"/>
      <c r="AW381" s="23"/>
      <c r="AX381" s="21"/>
      <c r="AY381" s="21"/>
      <c r="AZ381" s="21"/>
      <c r="BA381" s="21"/>
      <c r="BB381" s="20"/>
      <c r="BC381" s="23"/>
      <c r="BD381" s="198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91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98"/>
      <c r="AE382" s="63"/>
      <c r="AF382" s="63"/>
      <c r="AG382" s="63"/>
      <c r="AH382" s="20"/>
      <c r="AI382" s="21"/>
      <c r="AJ382" s="21"/>
      <c r="AK382" s="21"/>
      <c r="AL382" s="198"/>
      <c r="AM382" s="63"/>
      <c r="AN382" s="20"/>
      <c r="AO382" s="21"/>
      <c r="AP382" s="21"/>
      <c r="AQ382" s="21"/>
      <c r="AR382" s="21"/>
      <c r="AS382" s="21"/>
      <c r="AT382" s="198"/>
      <c r="AU382" s="23"/>
      <c r="AV382" s="198"/>
      <c r="AW382" s="23"/>
      <c r="AX382" s="21"/>
      <c r="AY382" s="21"/>
      <c r="AZ382" s="21"/>
      <c r="BA382" s="21"/>
      <c r="BB382" s="20"/>
      <c r="BC382" s="23"/>
      <c r="BD382" s="198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91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8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198"/>
      <c r="AE383" s="63"/>
      <c r="AF383" s="63"/>
      <c r="AG383" s="63"/>
      <c r="AH383" s="20"/>
      <c r="AI383" s="21"/>
      <c r="AJ383" s="21"/>
      <c r="AK383" s="21"/>
      <c r="AL383" s="198"/>
      <c r="AM383" s="63"/>
      <c r="AN383" s="20"/>
      <c r="AO383" s="21"/>
      <c r="AP383" s="21"/>
      <c r="AQ383" s="21"/>
      <c r="AR383" s="21"/>
      <c r="AS383" s="21"/>
      <c r="AT383" s="198"/>
      <c r="AU383" s="23"/>
      <c r="AV383" s="198"/>
      <c r="AW383" s="23"/>
      <c r="AX383" s="21"/>
      <c r="AY383" s="21"/>
      <c r="AZ383" s="21"/>
      <c r="BA383" s="21"/>
      <c r="BB383" s="20"/>
      <c r="BC383" s="23"/>
      <c r="BD383" s="198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7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8"/>
      <c r="O384" s="23"/>
      <c r="P384" s="23"/>
      <c r="Q384" s="23"/>
      <c r="R384" s="23"/>
      <c r="S384" s="23"/>
      <c r="T384" s="23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0"/>
      <c r="AM384" s="21"/>
      <c r="AN384" s="21"/>
      <c r="AO384" s="21"/>
      <c r="AP384" s="21"/>
      <c r="AQ384" s="21"/>
      <c r="AR384" s="21"/>
      <c r="AS384" s="21"/>
      <c r="AT384" s="180"/>
      <c r="AU384" s="21"/>
      <c r="AV384" s="180"/>
      <c r="AW384" s="21"/>
      <c r="AX384" s="21"/>
      <c r="AY384" s="21"/>
      <c r="AZ384" s="21"/>
      <c r="BA384" s="21"/>
      <c r="BB384" s="20"/>
      <c r="BC384" s="23"/>
      <c r="BD384" s="198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71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8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0"/>
      <c r="AM385" s="21"/>
      <c r="AN385" s="21"/>
      <c r="AO385" s="21"/>
      <c r="AP385" s="21"/>
      <c r="AQ385" s="21"/>
      <c r="AR385" s="21"/>
      <c r="AS385" s="21"/>
      <c r="AT385" s="180"/>
      <c r="AU385" s="21"/>
      <c r="AV385" s="180"/>
      <c r="AW385" s="21"/>
      <c r="AX385" s="21"/>
      <c r="AY385" s="21"/>
      <c r="AZ385" s="21"/>
      <c r="BA385" s="21"/>
      <c r="BB385" s="20"/>
      <c r="BC385" s="23"/>
      <c r="BD385" s="198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61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8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0"/>
      <c r="AM386" s="21"/>
      <c r="AN386" s="21"/>
      <c r="AO386" s="21"/>
      <c r="AP386" s="21"/>
      <c r="AQ386" s="21"/>
      <c r="AR386" s="21"/>
      <c r="AS386" s="21"/>
      <c r="AT386" s="180"/>
      <c r="AU386" s="21"/>
      <c r="AV386" s="180"/>
      <c r="AW386" s="21"/>
      <c r="AX386" s="21"/>
      <c r="AY386" s="21"/>
      <c r="AZ386" s="21"/>
      <c r="BA386" s="21"/>
      <c r="BB386" s="20"/>
      <c r="BC386" s="23"/>
      <c r="BD386" s="198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4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0"/>
      <c r="AM387" s="21"/>
      <c r="AN387" s="21"/>
      <c r="AO387" s="21"/>
      <c r="AP387" s="21"/>
      <c r="AQ387" s="21"/>
      <c r="AR387" s="21"/>
      <c r="AS387" s="21"/>
      <c r="AT387" s="180"/>
      <c r="AU387" s="21"/>
      <c r="AV387" s="180"/>
      <c r="AW387" s="21"/>
      <c r="AX387" s="21"/>
      <c r="AY387" s="21"/>
      <c r="AZ387" s="21"/>
      <c r="BA387" s="21"/>
      <c r="BB387" s="20"/>
      <c r="BC387" s="23"/>
      <c r="BD387" s="198"/>
      <c r="BE387" s="20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4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8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0"/>
      <c r="AM388" s="21"/>
      <c r="AN388" s="21"/>
      <c r="AO388" s="21"/>
      <c r="AP388" s="21"/>
      <c r="AQ388" s="21"/>
      <c r="AR388" s="21"/>
      <c r="AS388" s="21"/>
      <c r="AT388" s="180"/>
      <c r="AU388" s="21"/>
      <c r="AV388" s="180"/>
      <c r="AW388" s="21"/>
      <c r="AX388" s="21"/>
      <c r="AY388" s="21"/>
      <c r="AZ388" s="21"/>
      <c r="BA388" s="21"/>
      <c r="BB388" s="20"/>
      <c r="BC388" s="23"/>
      <c r="BD388" s="198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4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8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0"/>
      <c r="AM389" s="21"/>
      <c r="AN389" s="21"/>
      <c r="AO389" s="21"/>
      <c r="AP389" s="21"/>
      <c r="AQ389" s="21"/>
      <c r="AR389" s="21"/>
      <c r="AS389" s="21"/>
      <c r="AT389" s="180"/>
      <c r="AU389" s="21"/>
      <c r="AV389" s="180"/>
      <c r="AW389" s="21"/>
      <c r="AX389" s="21"/>
      <c r="AY389" s="21"/>
      <c r="AZ389" s="21"/>
      <c r="BA389" s="21"/>
      <c r="BB389" s="20"/>
      <c r="BC389" s="23"/>
      <c r="BD389" s="198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83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0"/>
      <c r="AM390" s="21"/>
      <c r="AN390" s="21"/>
      <c r="AO390" s="21"/>
      <c r="AP390" s="21"/>
      <c r="AQ390" s="21"/>
      <c r="AR390" s="21"/>
      <c r="AS390" s="21"/>
      <c r="AT390" s="180"/>
      <c r="AU390" s="21"/>
      <c r="AV390" s="180"/>
      <c r="AW390" s="21"/>
      <c r="AX390" s="21"/>
      <c r="AY390" s="21"/>
      <c r="AZ390" s="21"/>
      <c r="BA390" s="21"/>
      <c r="BB390" s="20"/>
      <c r="BC390" s="23"/>
      <c r="BD390" s="198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9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198"/>
      <c r="AM391" s="23"/>
      <c r="AN391" s="23"/>
      <c r="AO391" s="21"/>
      <c r="AP391" s="21"/>
      <c r="AQ391" s="21"/>
      <c r="AR391" s="21"/>
      <c r="AS391" s="21"/>
      <c r="AT391" s="198"/>
      <c r="AU391" s="23"/>
      <c r="AV391" s="198"/>
      <c r="AW391" s="23"/>
      <c r="AX391" s="21"/>
      <c r="AY391" s="21"/>
      <c r="AZ391" s="21"/>
      <c r="BA391" s="21"/>
      <c r="BB391" s="20"/>
      <c r="BC391" s="23"/>
      <c r="BD391" s="198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1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0"/>
      <c r="AM392" s="21"/>
      <c r="AN392" s="21"/>
      <c r="AO392" s="21"/>
      <c r="AP392" s="21"/>
      <c r="AQ392" s="21"/>
      <c r="AR392" s="21"/>
      <c r="AS392" s="21"/>
      <c r="AT392" s="180"/>
      <c r="AU392" s="21"/>
      <c r="AV392" s="180"/>
      <c r="AW392" s="21"/>
      <c r="AX392" s="21"/>
      <c r="AY392" s="21"/>
      <c r="AZ392" s="21"/>
      <c r="BA392" s="21"/>
      <c r="BB392" s="20"/>
      <c r="BC392" s="23"/>
      <c r="BD392" s="198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14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8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0"/>
      <c r="AM393" s="21"/>
      <c r="AN393" s="21"/>
      <c r="AO393" s="21"/>
      <c r="AP393" s="21"/>
      <c r="AQ393" s="21"/>
      <c r="AR393" s="21"/>
      <c r="AS393" s="21"/>
      <c r="AT393" s="180"/>
      <c r="AU393" s="21"/>
      <c r="AV393" s="180"/>
      <c r="AW393" s="21"/>
      <c r="AX393" s="21"/>
      <c r="AY393" s="21"/>
      <c r="AZ393" s="21"/>
      <c r="BA393" s="21"/>
      <c r="BB393" s="20"/>
      <c r="BC393" s="23"/>
      <c r="BD393" s="198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1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8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0"/>
      <c r="AM394" s="21"/>
      <c r="AN394" s="21"/>
      <c r="AO394" s="21"/>
      <c r="AP394" s="21"/>
      <c r="AQ394" s="21"/>
      <c r="AR394" s="21"/>
      <c r="AS394" s="21"/>
      <c r="AT394" s="180"/>
      <c r="AU394" s="21"/>
      <c r="AV394" s="180"/>
      <c r="AW394" s="21"/>
      <c r="AX394" s="21"/>
      <c r="AY394" s="21"/>
      <c r="AZ394" s="21"/>
      <c r="BA394" s="21"/>
      <c r="BB394" s="20"/>
      <c r="BC394" s="23"/>
      <c r="BD394" s="198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14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8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0"/>
      <c r="AM395" s="21"/>
      <c r="AN395" s="21"/>
      <c r="AO395" s="21"/>
      <c r="AP395" s="21"/>
      <c r="AQ395" s="21"/>
      <c r="AR395" s="21"/>
      <c r="AS395" s="21"/>
      <c r="AT395" s="180"/>
      <c r="AU395" s="21"/>
      <c r="AV395" s="180"/>
      <c r="AW395" s="21"/>
      <c r="AX395" s="21"/>
      <c r="AY395" s="21"/>
      <c r="AZ395" s="21"/>
      <c r="BA395" s="21"/>
      <c r="BB395" s="20"/>
      <c r="BC395" s="23"/>
      <c r="BD395" s="198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1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8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0"/>
      <c r="AM396" s="21"/>
      <c r="AN396" s="21"/>
      <c r="AO396" s="21"/>
      <c r="AP396" s="21"/>
      <c r="AQ396" s="21"/>
      <c r="AR396" s="21"/>
      <c r="AS396" s="21"/>
      <c r="AT396" s="180"/>
      <c r="AU396" s="21"/>
      <c r="AV396" s="180"/>
      <c r="AW396" s="21"/>
      <c r="AX396" s="21"/>
      <c r="AY396" s="21"/>
      <c r="AZ396" s="21"/>
      <c r="BA396" s="21"/>
      <c r="BB396" s="20"/>
      <c r="BC396" s="23"/>
      <c r="BD396" s="198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04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0"/>
      <c r="AM397" s="21"/>
      <c r="AN397" s="21"/>
      <c r="AO397" s="21"/>
      <c r="AP397" s="21"/>
      <c r="AQ397" s="21"/>
      <c r="AR397" s="21"/>
      <c r="AS397" s="21"/>
      <c r="AT397" s="180"/>
      <c r="AU397" s="21"/>
      <c r="AV397" s="180"/>
      <c r="AW397" s="21"/>
      <c r="AX397" s="21"/>
      <c r="AY397" s="21"/>
      <c r="AZ397" s="21"/>
      <c r="BA397" s="21"/>
      <c r="BB397" s="20"/>
      <c r="BC397" s="23"/>
      <c r="BD397" s="198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04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8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0"/>
      <c r="AM398" s="21"/>
      <c r="AN398" s="21"/>
      <c r="AO398" s="21"/>
      <c r="AP398" s="21"/>
      <c r="AQ398" s="21"/>
      <c r="AR398" s="21"/>
      <c r="AS398" s="21"/>
      <c r="AT398" s="180"/>
      <c r="AU398" s="21"/>
      <c r="AV398" s="180"/>
      <c r="AW398" s="21"/>
      <c r="AX398" s="21"/>
      <c r="AY398" s="21"/>
      <c r="AZ398" s="21"/>
      <c r="BA398" s="21"/>
      <c r="BB398" s="20"/>
      <c r="BC398" s="23"/>
      <c r="BD398" s="198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1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0"/>
      <c r="AK399" s="63"/>
      <c r="AL399" s="180"/>
      <c r="AM399" s="21"/>
      <c r="AN399" s="21"/>
      <c r="AO399" s="21"/>
      <c r="AP399" s="21"/>
      <c r="AQ399" s="21"/>
      <c r="AR399" s="21"/>
      <c r="AS399" s="21"/>
      <c r="AT399" s="180"/>
      <c r="AU399" s="21"/>
      <c r="AV399" s="180"/>
      <c r="AW399" s="21"/>
      <c r="AX399" s="21"/>
      <c r="AY399" s="21"/>
      <c r="AZ399" s="21"/>
      <c r="BA399" s="21"/>
      <c r="BB399" s="20"/>
      <c r="BC399" s="63"/>
      <c r="BD399" s="198"/>
      <c r="BE399" s="6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58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63"/>
      <c r="P400" s="63"/>
      <c r="Q400" s="63"/>
      <c r="R400" s="63"/>
      <c r="S400" s="63"/>
      <c r="T400" s="63"/>
      <c r="U400" s="6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0"/>
      <c r="AM400" s="21"/>
      <c r="AN400" s="21"/>
      <c r="AO400" s="21"/>
      <c r="AP400" s="21"/>
      <c r="AQ400" s="21"/>
      <c r="AR400" s="21"/>
      <c r="AS400" s="21"/>
      <c r="AT400" s="180"/>
      <c r="AU400" s="21"/>
      <c r="AV400" s="180"/>
      <c r="AW400" s="21"/>
      <c r="AX400" s="21"/>
      <c r="AY400" s="21"/>
      <c r="AZ400" s="21"/>
      <c r="BA400" s="21"/>
      <c r="BB400" s="20"/>
      <c r="BC400" s="23"/>
      <c r="BD400" s="198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41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63"/>
      <c r="P401" s="63"/>
      <c r="Q401" s="63"/>
      <c r="R401" s="63"/>
      <c r="S401" s="63"/>
      <c r="T401" s="63"/>
      <c r="U401" s="6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0"/>
      <c r="AM401" s="21"/>
      <c r="AN401" s="21"/>
      <c r="AO401" s="21"/>
      <c r="AP401" s="21"/>
      <c r="AQ401" s="21"/>
      <c r="AR401" s="21"/>
      <c r="AS401" s="21"/>
      <c r="AT401" s="180"/>
      <c r="AU401" s="21"/>
      <c r="AV401" s="180"/>
      <c r="AW401" s="21"/>
      <c r="AX401" s="21"/>
      <c r="AY401" s="21"/>
      <c r="AZ401" s="21"/>
      <c r="BA401" s="21"/>
      <c r="BB401" s="20"/>
      <c r="BC401" s="23"/>
      <c r="BD401" s="198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56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198"/>
      <c r="AM402" s="23"/>
      <c r="AN402" s="23"/>
      <c r="AO402" s="21"/>
      <c r="AP402" s="21"/>
      <c r="AQ402" s="21"/>
      <c r="AR402" s="21"/>
      <c r="AS402" s="21"/>
      <c r="AT402" s="198"/>
      <c r="AU402" s="29"/>
      <c r="AV402" s="198"/>
      <c r="AW402" s="23"/>
      <c r="AX402" s="21"/>
      <c r="AY402" s="21"/>
      <c r="AZ402" s="21"/>
      <c r="BA402" s="21"/>
      <c r="BB402" s="20"/>
      <c r="BC402" s="23"/>
      <c r="BD402" s="198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53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3"/>
      <c r="AK403" s="21"/>
      <c r="AL403" s="198"/>
      <c r="AM403" s="23"/>
      <c r="AN403" s="23"/>
      <c r="AO403" s="21"/>
      <c r="AP403" s="21"/>
      <c r="AQ403" s="21"/>
      <c r="AR403" s="21"/>
      <c r="AS403" s="21"/>
      <c r="AT403" s="198"/>
      <c r="AU403" s="29"/>
      <c r="AV403" s="198"/>
      <c r="AW403" s="23"/>
      <c r="AX403" s="21"/>
      <c r="AY403" s="21"/>
      <c r="AZ403" s="21"/>
      <c r="BA403" s="21"/>
      <c r="BB403" s="20"/>
      <c r="BC403" s="23"/>
      <c r="BD403" s="198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64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8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198"/>
      <c r="AM404" s="23"/>
      <c r="AN404" s="23"/>
      <c r="AO404" s="21"/>
      <c r="AP404" s="21"/>
      <c r="AQ404" s="21"/>
      <c r="AR404" s="21"/>
      <c r="AS404" s="21"/>
      <c r="AT404" s="198"/>
      <c r="AU404" s="29"/>
      <c r="AV404" s="198"/>
      <c r="AW404" s="23"/>
      <c r="AX404" s="21"/>
      <c r="AY404" s="21"/>
      <c r="AZ404" s="21"/>
      <c r="BA404" s="21"/>
      <c r="BB404" s="20"/>
      <c r="BC404" s="23"/>
      <c r="BD404" s="198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389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9"/>
      <c r="AJ405" s="29"/>
      <c r="AK405" s="21"/>
      <c r="AL405" s="198"/>
      <c r="AM405" s="29"/>
      <c r="AN405" s="29"/>
      <c r="AO405" s="21"/>
      <c r="AP405" s="21"/>
      <c r="AQ405" s="21"/>
      <c r="AR405" s="21"/>
      <c r="AS405" s="21"/>
      <c r="AT405" s="198"/>
      <c r="AU405" s="29"/>
      <c r="AV405" s="198"/>
      <c r="AW405" s="29"/>
      <c r="AX405" s="21"/>
      <c r="AY405" s="21"/>
      <c r="AZ405" s="21"/>
      <c r="BA405" s="21"/>
      <c r="BB405" s="20"/>
      <c r="BC405" s="23"/>
      <c r="BD405" s="198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2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198"/>
      <c r="AM406" s="23"/>
      <c r="AN406" s="23"/>
      <c r="AO406" s="21"/>
      <c r="AP406" s="21"/>
      <c r="AQ406" s="21"/>
      <c r="AR406" s="21"/>
      <c r="AS406" s="21"/>
      <c r="AT406" s="198"/>
      <c r="AU406" s="23"/>
      <c r="AV406" s="198"/>
      <c r="AW406" s="23"/>
      <c r="AX406" s="21"/>
      <c r="AY406" s="21"/>
      <c r="AZ406" s="21"/>
      <c r="BA406" s="21"/>
      <c r="BB406" s="20"/>
      <c r="BC406" s="23"/>
      <c r="BD406" s="198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21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198"/>
      <c r="AM407" s="23"/>
      <c r="AN407" s="23"/>
      <c r="AO407" s="21"/>
      <c r="AP407" s="21"/>
      <c r="AQ407" s="21"/>
      <c r="AR407" s="21"/>
      <c r="AS407" s="21"/>
      <c r="AT407" s="198"/>
      <c r="AU407" s="23"/>
      <c r="AV407" s="198"/>
      <c r="AW407" s="23"/>
      <c r="AX407" s="21"/>
      <c r="AY407" s="21"/>
      <c r="AZ407" s="21"/>
      <c r="BA407" s="21"/>
      <c r="BB407" s="20"/>
      <c r="BC407" s="23"/>
      <c r="BD407" s="198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21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198"/>
      <c r="AM408" s="23"/>
      <c r="AN408" s="23"/>
      <c r="AO408" s="21"/>
      <c r="AP408" s="21"/>
      <c r="AQ408" s="21"/>
      <c r="AR408" s="21"/>
      <c r="AS408" s="21"/>
      <c r="AT408" s="198"/>
      <c r="AU408" s="23"/>
      <c r="AV408" s="198"/>
      <c r="AW408" s="23"/>
      <c r="AX408" s="21"/>
      <c r="AY408" s="21"/>
      <c r="AZ408" s="21"/>
      <c r="BA408" s="21"/>
      <c r="BB408" s="20"/>
      <c r="BC408" s="23"/>
      <c r="BD408" s="198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2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198"/>
      <c r="AM409" s="23"/>
      <c r="AN409" s="23"/>
      <c r="AO409" s="21"/>
      <c r="AP409" s="21"/>
      <c r="AQ409" s="21"/>
      <c r="AR409" s="21"/>
      <c r="AS409" s="21"/>
      <c r="AT409" s="198"/>
      <c r="AU409" s="23"/>
      <c r="AV409" s="198"/>
      <c r="AW409" s="23"/>
      <c r="AX409" s="21"/>
      <c r="AY409" s="21"/>
      <c r="AZ409" s="21"/>
      <c r="BA409" s="21"/>
      <c r="BB409" s="20"/>
      <c r="BC409" s="23"/>
      <c r="BD409" s="198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21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198"/>
      <c r="AM410" s="23"/>
      <c r="AN410" s="23"/>
      <c r="AO410" s="21"/>
      <c r="AP410" s="21"/>
      <c r="AQ410" s="21"/>
      <c r="AR410" s="21"/>
      <c r="AS410" s="21"/>
      <c r="AT410" s="198"/>
      <c r="AU410" s="23"/>
      <c r="AV410" s="198"/>
      <c r="AW410" s="23"/>
      <c r="AX410" s="21"/>
      <c r="AY410" s="21"/>
      <c r="AZ410" s="21"/>
      <c r="BA410" s="21"/>
      <c r="BB410" s="20"/>
      <c r="BC410" s="23"/>
      <c r="BD410" s="198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9.6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0"/>
      <c r="AM411" s="21"/>
      <c r="AN411" s="21"/>
      <c r="AO411" s="21"/>
      <c r="AP411" s="21"/>
      <c r="AQ411" s="21"/>
      <c r="AR411" s="21"/>
      <c r="AS411" s="21"/>
      <c r="AT411" s="180"/>
      <c r="AU411" s="21"/>
      <c r="AV411" s="180"/>
      <c r="AW411" s="21"/>
      <c r="AX411" s="21"/>
      <c r="AY411" s="21"/>
      <c r="AZ411" s="21"/>
      <c r="BA411" s="21"/>
      <c r="BB411" s="20"/>
      <c r="BC411" s="23"/>
      <c r="BD411" s="198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6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8"/>
      <c r="O412" s="63"/>
      <c r="P412" s="63"/>
      <c r="Q412" s="63"/>
      <c r="R412" s="63"/>
      <c r="S412" s="63"/>
      <c r="T412" s="63"/>
      <c r="U412" s="6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0"/>
      <c r="AM412" s="21"/>
      <c r="AN412" s="21"/>
      <c r="AO412" s="21"/>
      <c r="AP412" s="21"/>
      <c r="AQ412" s="21"/>
      <c r="AR412" s="21"/>
      <c r="AS412" s="21"/>
      <c r="AT412" s="180"/>
      <c r="AU412" s="21"/>
      <c r="AV412" s="180"/>
      <c r="AW412" s="21"/>
      <c r="AX412" s="21"/>
      <c r="AY412" s="21"/>
      <c r="AZ412" s="21"/>
      <c r="BA412" s="21"/>
      <c r="BB412" s="20"/>
      <c r="BC412" s="23"/>
      <c r="BD412" s="198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9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0"/>
      <c r="AM413" s="21"/>
      <c r="AN413" s="21"/>
      <c r="AO413" s="21"/>
      <c r="AP413" s="21"/>
      <c r="AQ413" s="21"/>
      <c r="AR413" s="21"/>
      <c r="AS413" s="21"/>
      <c r="AT413" s="180"/>
      <c r="AU413" s="21"/>
      <c r="AV413" s="180"/>
      <c r="AW413" s="21"/>
      <c r="AX413" s="21"/>
      <c r="AY413" s="21"/>
      <c r="AZ413" s="21"/>
      <c r="BA413" s="21"/>
      <c r="BB413" s="20"/>
      <c r="BC413" s="23"/>
      <c r="BD413" s="198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409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8"/>
      <c r="BE414" s="20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7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8"/>
      <c r="BE415" s="198"/>
      <c r="BF415" s="20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1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8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1"/>
      <c r="AL416" s="198"/>
      <c r="AM416" s="23"/>
      <c r="AN416" s="23"/>
      <c r="AO416" s="21"/>
      <c r="AP416" s="21"/>
      <c r="AQ416" s="21"/>
      <c r="AR416" s="21"/>
      <c r="AS416" s="21"/>
      <c r="AT416" s="198"/>
      <c r="AU416" s="23"/>
      <c r="AV416" s="198"/>
      <c r="AW416" s="23"/>
      <c r="AX416" s="21"/>
      <c r="AY416" s="21"/>
      <c r="AZ416" s="21"/>
      <c r="BA416" s="21"/>
      <c r="BB416" s="20"/>
      <c r="BC416" s="23"/>
      <c r="BD416" s="198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3"/>
      <c r="AJ417" s="23"/>
      <c r="AK417" s="21"/>
      <c r="AL417" s="198"/>
      <c r="AM417" s="23"/>
      <c r="AN417" s="23"/>
      <c r="AO417" s="21"/>
      <c r="AP417" s="21"/>
      <c r="AQ417" s="21"/>
      <c r="AR417" s="21"/>
      <c r="AS417" s="21"/>
      <c r="AT417" s="198"/>
      <c r="AU417" s="23"/>
      <c r="AV417" s="198"/>
      <c r="AW417" s="23"/>
      <c r="AX417" s="21"/>
      <c r="AY417" s="21"/>
      <c r="AZ417" s="21"/>
      <c r="BA417" s="21"/>
      <c r="BB417" s="20"/>
      <c r="BC417" s="23"/>
      <c r="BD417" s="198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0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1"/>
      <c r="AL418" s="198"/>
      <c r="AM418" s="23"/>
      <c r="AN418" s="23"/>
      <c r="AO418" s="21"/>
      <c r="AP418" s="21"/>
      <c r="AQ418" s="21"/>
      <c r="AR418" s="21"/>
      <c r="AS418" s="21"/>
      <c r="AT418" s="198"/>
      <c r="AU418" s="23"/>
      <c r="AV418" s="198"/>
      <c r="AW418" s="23"/>
      <c r="AX418" s="21"/>
      <c r="AY418" s="21"/>
      <c r="AZ418" s="21"/>
      <c r="BA418" s="21"/>
      <c r="BB418" s="20"/>
      <c r="BC418" s="23"/>
      <c r="BD418" s="198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98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8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0"/>
      <c r="AM419" s="21"/>
      <c r="AN419" s="21"/>
      <c r="AO419" s="21"/>
      <c r="AP419" s="21"/>
      <c r="AQ419" s="21"/>
      <c r="AR419" s="21"/>
      <c r="AS419" s="21"/>
      <c r="AT419" s="180"/>
      <c r="AU419" s="21"/>
      <c r="AV419" s="180"/>
      <c r="AW419" s="21"/>
      <c r="AX419" s="21"/>
      <c r="AY419" s="21"/>
      <c r="AZ419" s="21"/>
      <c r="BA419" s="21"/>
      <c r="BB419" s="20"/>
      <c r="BC419" s="23"/>
      <c r="BD419" s="198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8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8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0"/>
      <c r="AM420" s="21"/>
      <c r="AN420" s="21"/>
      <c r="AO420" s="21"/>
      <c r="AP420" s="21"/>
      <c r="AQ420" s="21"/>
      <c r="AR420" s="21"/>
      <c r="AS420" s="21"/>
      <c r="AT420" s="180"/>
      <c r="AU420" s="21"/>
      <c r="AV420" s="180"/>
      <c r="AW420" s="21"/>
      <c r="AX420" s="21"/>
      <c r="AY420" s="21"/>
      <c r="AZ420" s="21"/>
      <c r="BA420" s="21"/>
      <c r="BB420" s="20"/>
      <c r="BC420" s="23"/>
      <c r="BD420" s="198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4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8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0"/>
      <c r="AM421" s="21"/>
      <c r="AN421" s="21"/>
      <c r="AO421" s="21"/>
      <c r="AP421" s="21"/>
      <c r="AQ421" s="21"/>
      <c r="AR421" s="21"/>
      <c r="AS421" s="21"/>
      <c r="AT421" s="180"/>
      <c r="AU421" s="21"/>
      <c r="AV421" s="180"/>
      <c r="AW421" s="21"/>
      <c r="AX421" s="21"/>
      <c r="AY421" s="21"/>
      <c r="AZ421" s="21"/>
      <c r="BA421" s="21"/>
      <c r="BB421" s="20"/>
      <c r="BC421" s="23"/>
      <c r="BD421" s="198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6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0"/>
      <c r="AM422" s="21"/>
      <c r="AN422" s="21"/>
      <c r="AO422" s="21"/>
      <c r="AP422" s="21"/>
      <c r="AQ422" s="21"/>
      <c r="AR422" s="21"/>
      <c r="AS422" s="21"/>
      <c r="AT422" s="180"/>
      <c r="AU422" s="21"/>
      <c r="AV422" s="180"/>
      <c r="AW422" s="21"/>
      <c r="AX422" s="21"/>
      <c r="AY422" s="21"/>
      <c r="AZ422" s="21"/>
      <c r="BA422" s="21"/>
      <c r="BB422" s="20"/>
      <c r="BC422" s="23"/>
      <c r="BD422" s="198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0"/>
      <c r="AM423" s="21"/>
      <c r="AN423" s="21"/>
      <c r="AO423" s="21"/>
      <c r="AP423" s="21"/>
      <c r="AQ423" s="21"/>
      <c r="AR423" s="21"/>
      <c r="AS423" s="21"/>
      <c r="AT423" s="180"/>
      <c r="AU423" s="21"/>
      <c r="AV423" s="180"/>
      <c r="AW423" s="21"/>
      <c r="AX423" s="21"/>
      <c r="AY423" s="21"/>
      <c r="AZ423" s="21"/>
      <c r="BA423" s="21"/>
      <c r="BB423" s="20"/>
      <c r="BC423" s="23"/>
      <c r="BD423" s="198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49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8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0"/>
      <c r="AM424" s="21"/>
      <c r="AN424" s="21"/>
      <c r="AO424" s="21"/>
      <c r="AP424" s="21"/>
      <c r="AQ424" s="21"/>
      <c r="AR424" s="21"/>
      <c r="AS424" s="21"/>
      <c r="AT424" s="180"/>
      <c r="AU424" s="21"/>
      <c r="AV424" s="180"/>
      <c r="AW424" s="21"/>
      <c r="AX424" s="21"/>
      <c r="AY424" s="21"/>
      <c r="AZ424" s="21"/>
      <c r="BA424" s="21"/>
      <c r="BB424" s="20"/>
      <c r="BC424" s="23"/>
      <c r="BD424" s="198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8"/>
      <c r="O425" s="23"/>
      <c r="P425" s="23"/>
      <c r="Q425" s="23"/>
      <c r="R425" s="23"/>
      <c r="S425" s="23"/>
      <c r="T425" s="23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0"/>
      <c r="AM425" s="21"/>
      <c r="AN425" s="21"/>
      <c r="AO425" s="21"/>
      <c r="AP425" s="21"/>
      <c r="AQ425" s="21"/>
      <c r="AR425" s="21"/>
      <c r="AS425" s="21"/>
      <c r="AT425" s="180"/>
      <c r="AU425" s="21"/>
      <c r="AV425" s="180"/>
      <c r="AW425" s="21"/>
      <c r="AX425" s="21"/>
      <c r="AY425" s="21"/>
      <c r="AZ425" s="21"/>
      <c r="BA425" s="21"/>
      <c r="BB425" s="20"/>
      <c r="BC425" s="23"/>
      <c r="BD425" s="198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9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8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0"/>
      <c r="AM426" s="21"/>
      <c r="AN426" s="21"/>
      <c r="AO426" s="21"/>
      <c r="AP426" s="21"/>
      <c r="AQ426" s="21"/>
      <c r="AR426" s="21"/>
      <c r="AS426" s="21"/>
      <c r="AT426" s="180"/>
      <c r="AU426" s="21"/>
      <c r="AV426" s="180"/>
      <c r="AW426" s="21"/>
      <c r="AX426" s="21"/>
      <c r="AY426" s="21"/>
      <c r="AZ426" s="21"/>
      <c r="BA426" s="21"/>
      <c r="BB426" s="20"/>
      <c r="BC426" s="23"/>
      <c r="BD426" s="198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9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8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0"/>
      <c r="AM427" s="21"/>
      <c r="AN427" s="21"/>
      <c r="AO427" s="21"/>
      <c r="AP427" s="21"/>
      <c r="AQ427" s="21"/>
      <c r="AR427" s="21"/>
      <c r="AS427" s="21"/>
      <c r="AT427" s="180"/>
      <c r="AU427" s="21"/>
      <c r="AV427" s="180"/>
      <c r="AW427" s="21"/>
      <c r="AX427" s="21"/>
      <c r="AY427" s="21"/>
      <c r="AZ427" s="21"/>
      <c r="BA427" s="21"/>
      <c r="BB427" s="20"/>
      <c r="BC427" s="23"/>
      <c r="BD427" s="198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67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0"/>
      <c r="AM428" s="21"/>
      <c r="AN428" s="21"/>
      <c r="AO428" s="21"/>
      <c r="AP428" s="21"/>
      <c r="AQ428" s="21"/>
      <c r="AR428" s="21"/>
      <c r="AS428" s="21"/>
      <c r="AT428" s="180"/>
      <c r="AU428" s="21"/>
      <c r="AV428" s="180"/>
      <c r="AW428" s="21"/>
      <c r="AX428" s="21"/>
      <c r="AY428" s="21"/>
      <c r="AZ428" s="21"/>
      <c r="BA428" s="21"/>
      <c r="BB428" s="20"/>
      <c r="BC428" s="23"/>
      <c r="BD428" s="198"/>
      <c r="BE428" s="23"/>
      <c r="BF428" s="23"/>
      <c r="BG428" s="21"/>
      <c r="BH428" s="21"/>
      <c r="BI428" s="21"/>
      <c r="BJ428" s="20"/>
      <c r="BK428" s="23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54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0"/>
      <c r="AM429" s="21"/>
      <c r="AN429" s="21"/>
      <c r="AO429" s="21"/>
      <c r="AP429" s="21"/>
      <c r="AQ429" s="21"/>
      <c r="AR429" s="21"/>
      <c r="AS429" s="21"/>
      <c r="AT429" s="180"/>
      <c r="AU429" s="21"/>
      <c r="AV429" s="180"/>
      <c r="AW429" s="21"/>
      <c r="AX429" s="21"/>
      <c r="AY429" s="21"/>
      <c r="AZ429" s="21"/>
      <c r="BA429" s="21"/>
      <c r="BB429" s="20"/>
      <c r="BC429" s="23"/>
      <c r="BD429" s="198"/>
      <c r="BE429" s="63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0"/>
      <c r="AM430" s="21"/>
      <c r="AN430" s="21"/>
      <c r="AO430" s="21"/>
      <c r="AP430" s="21"/>
      <c r="AQ430" s="21"/>
      <c r="AR430" s="21"/>
      <c r="AS430" s="21"/>
      <c r="AT430" s="180"/>
      <c r="AU430" s="21"/>
      <c r="AV430" s="180"/>
      <c r="AW430" s="21"/>
      <c r="AX430" s="21"/>
      <c r="AY430" s="21"/>
      <c r="AZ430" s="21"/>
      <c r="BA430" s="21"/>
      <c r="BB430" s="20"/>
      <c r="BC430" s="23"/>
      <c r="BD430" s="198"/>
      <c r="BE430" s="63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9.6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0"/>
      <c r="AM431" s="21"/>
      <c r="AN431" s="21"/>
      <c r="AO431" s="21"/>
      <c r="AP431" s="21"/>
      <c r="AQ431" s="21"/>
      <c r="AR431" s="21"/>
      <c r="AS431" s="21"/>
      <c r="AT431" s="180"/>
      <c r="AU431" s="21"/>
      <c r="AV431" s="180"/>
      <c r="AW431" s="21"/>
      <c r="AX431" s="21"/>
      <c r="AY431" s="21"/>
      <c r="AZ431" s="21"/>
      <c r="BA431" s="21"/>
      <c r="BB431" s="20"/>
      <c r="BC431" s="20"/>
      <c r="BD431" s="20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52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0"/>
      <c r="AM432" s="21"/>
      <c r="AN432" s="21"/>
      <c r="AO432" s="21"/>
      <c r="AP432" s="21"/>
      <c r="AQ432" s="21"/>
      <c r="AR432" s="21"/>
      <c r="AS432" s="21"/>
      <c r="AT432" s="180"/>
      <c r="AU432" s="21"/>
      <c r="AV432" s="180"/>
      <c r="AW432" s="21"/>
      <c r="AX432" s="21"/>
      <c r="AY432" s="21"/>
      <c r="AZ432" s="21"/>
      <c r="BA432" s="21"/>
      <c r="BB432" s="20"/>
      <c r="BC432" s="23"/>
      <c r="BD432" s="198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0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0"/>
      <c r="AM433" s="21"/>
      <c r="AN433" s="21"/>
      <c r="AO433" s="21"/>
      <c r="AP433" s="21"/>
      <c r="AQ433" s="21"/>
      <c r="AR433" s="21"/>
      <c r="AS433" s="21"/>
      <c r="AT433" s="180"/>
      <c r="AU433" s="21"/>
      <c r="AV433" s="180"/>
      <c r="AW433" s="21"/>
      <c r="AX433" s="21"/>
      <c r="AY433" s="21"/>
      <c r="AZ433" s="21"/>
      <c r="BA433" s="21"/>
      <c r="BB433" s="20"/>
      <c r="BC433" s="23"/>
      <c r="BD433" s="198"/>
      <c r="BE433" s="29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20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0"/>
      <c r="AM434" s="21"/>
      <c r="AN434" s="21"/>
      <c r="AO434" s="21"/>
      <c r="AP434" s="21"/>
      <c r="AQ434" s="21"/>
      <c r="AR434" s="21"/>
      <c r="AS434" s="21"/>
      <c r="AT434" s="180"/>
      <c r="AU434" s="21"/>
      <c r="AV434" s="180"/>
      <c r="AW434" s="21"/>
      <c r="AX434" s="21"/>
      <c r="AY434" s="21"/>
      <c r="AZ434" s="21"/>
      <c r="BA434" s="21"/>
      <c r="BB434" s="20"/>
      <c r="BC434" s="23"/>
      <c r="BD434" s="198"/>
      <c r="BE434" s="20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20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0"/>
      <c r="AM435" s="21"/>
      <c r="AN435" s="21"/>
      <c r="AO435" s="21"/>
      <c r="AP435" s="21"/>
      <c r="AQ435" s="21"/>
      <c r="AR435" s="21"/>
      <c r="AS435" s="21"/>
      <c r="AT435" s="180"/>
      <c r="AU435" s="21"/>
      <c r="AV435" s="180"/>
      <c r="AW435" s="21"/>
      <c r="AX435" s="21"/>
      <c r="AY435" s="21"/>
      <c r="AZ435" s="21"/>
      <c r="BA435" s="21"/>
      <c r="BB435" s="20"/>
      <c r="BC435" s="23"/>
      <c r="BD435" s="198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9"/>
      <c r="AJ436" s="29"/>
      <c r="AK436" s="21"/>
      <c r="AL436" s="198"/>
      <c r="AM436" s="29"/>
      <c r="AN436" s="29"/>
      <c r="AO436" s="21"/>
      <c r="AP436" s="21"/>
      <c r="AQ436" s="21"/>
      <c r="AR436" s="21"/>
      <c r="AS436" s="21"/>
      <c r="AT436" s="198"/>
      <c r="AU436" s="29"/>
      <c r="AV436" s="198"/>
      <c r="AW436" s="29"/>
      <c r="AX436" s="21"/>
      <c r="AY436" s="21"/>
      <c r="AZ436" s="21"/>
      <c r="BA436" s="21"/>
      <c r="BB436" s="20"/>
      <c r="BC436" s="23"/>
      <c r="BD436" s="198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9"/>
      <c r="AJ437" s="29"/>
      <c r="AK437" s="21"/>
      <c r="AL437" s="198"/>
      <c r="AM437" s="29"/>
      <c r="AN437" s="29"/>
      <c r="AO437" s="21"/>
      <c r="AP437" s="21"/>
      <c r="AQ437" s="21"/>
      <c r="AR437" s="21"/>
      <c r="AS437" s="21"/>
      <c r="AT437" s="198"/>
      <c r="AU437" s="29"/>
      <c r="AV437" s="198"/>
      <c r="AW437" s="29"/>
      <c r="AX437" s="21"/>
      <c r="AY437" s="21"/>
      <c r="AZ437" s="21"/>
      <c r="BA437" s="21"/>
      <c r="BB437" s="20"/>
      <c r="BC437" s="23"/>
      <c r="BD437" s="198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198"/>
      <c r="AM438" s="29"/>
      <c r="AN438" s="29"/>
      <c r="AO438" s="21"/>
      <c r="AP438" s="21"/>
      <c r="AQ438" s="21"/>
      <c r="AR438" s="21"/>
      <c r="AS438" s="21"/>
      <c r="AT438" s="198"/>
      <c r="AU438" s="29"/>
      <c r="AV438" s="198"/>
      <c r="AW438" s="29"/>
      <c r="AX438" s="21"/>
      <c r="AY438" s="21"/>
      <c r="AZ438" s="21"/>
      <c r="BA438" s="21"/>
      <c r="BB438" s="20"/>
      <c r="BC438" s="23"/>
      <c r="BD438" s="198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198"/>
      <c r="AM439" s="29"/>
      <c r="AN439" s="29"/>
      <c r="AO439" s="21"/>
      <c r="AP439" s="21"/>
      <c r="AQ439" s="21"/>
      <c r="AR439" s="21"/>
      <c r="AS439" s="21"/>
      <c r="AT439" s="198"/>
      <c r="AU439" s="29"/>
      <c r="AV439" s="198"/>
      <c r="AW439" s="29"/>
      <c r="AX439" s="21"/>
      <c r="AY439" s="21"/>
      <c r="AZ439" s="21"/>
      <c r="BA439" s="21"/>
      <c r="BB439" s="20"/>
      <c r="BC439" s="23"/>
      <c r="BD439" s="198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198"/>
      <c r="AM440" s="29"/>
      <c r="AN440" s="29"/>
      <c r="AO440" s="21"/>
      <c r="AP440" s="21"/>
      <c r="AQ440" s="21"/>
      <c r="AR440" s="21"/>
      <c r="AS440" s="21"/>
      <c r="AT440" s="198"/>
      <c r="AU440" s="29"/>
      <c r="AV440" s="198"/>
      <c r="AW440" s="29"/>
      <c r="AX440" s="21"/>
      <c r="AY440" s="21"/>
      <c r="AZ440" s="21"/>
      <c r="BA440" s="21"/>
      <c r="BB440" s="20"/>
      <c r="BC440" s="23"/>
      <c r="BD440" s="198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198"/>
      <c r="AM441" s="29"/>
      <c r="AN441" s="29"/>
      <c r="AO441" s="21"/>
      <c r="AP441" s="21"/>
      <c r="AQ441" s="21"/>
      <c r="AR441" s="21"/>
      <c r="AS441" s="21"/>
      <c r="AT441" s="198"/>
      <c r="AU441" s="29"/>
      <c r="AV441" s="198"/>
      <c r="AW441" s="29"/>
      <c r="AX441" s="21"/>
      <c r="AY441" s="21"/>
      <c r="AZ441" s="21"/>
      <c r="BA441" s="21"/>
      <c r="BB441" s="20"/>
      <c r="BC441" s="23"/>
      <c r="BD441" s="198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409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0"/>
      <c r="AM442" s="21"/>
      <c r="AN442" s="21"/>
      <c r="AO442" s="21"/>
      <c r="AP442" s="21"/>
      <c r="AQ442" s="21"/>
      <c r="AR442" s="21"/>
      <c r="AS442" s="21"/>
      <c r="AT442" s="180"/>
      <c r="AU442" s="21"/>
      <c r="AV442" s="180"/>
      <c r="AW442" s="21"/>
      <c r="AX442" s="21"/>
      <c r="AY442" s="21"/>
      <c r="AZ442" s="21"/>
      <c r="BA442" s="21"/>
      <c r="BB442" s="20"/>
      <c r="BC442" s="23"/>
      <c r="BD442" s="198"/>
      <c r="BE442" s="63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0"/>
      <c r="AM443" s="21"/>
      <c r="AN443" s="21"/>
      <c r="AO443" s="21"/>
      <c r="AP443" s="21"/>
      <c r="AQ443" s="21"/>
      <c r="AR443" s="21"/>
      <c r="AS443" s="21"/>
      <c r="AT443" s="180"/>
      <c r="AU443" s="21"/>
      <c r="AV443" s="180"/>
      <c r="AW443" s="21"/>
      <c r="AX443" s="21"/>
      <c r="AY443" s="21"/>
      <c r="AZ443" s="21"/>
      <c r="BA443" s="21"/>
      <c r="BB443" s="20"/>
      <c r="BC443" s="23"/>
      <c r="BD443" s="198"/>
      <c r="BE443" s="20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6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0"/>
      <c r="AM444" s="21"/>
      <c r="AN444" s="21"/>
      <c r="AO444" s="21"/>
      <c r="AP444" s="21"/>
      <c r="AQ444" s="21"/>
      <c r="AR444" s="21"/>
      <c r="AS444" s="21"/>
      <c r="AT444" s="180"/>
      <c r="AU444" s="21"/>
      <c r="AV444" s="180"/>
      <c r="AW444" s="21"/>
      <c r="AX444" s="21"/>
      <c r="AY444" s="21"/>
      <c r="AZ444" s="21"/>
      <c r="BA444" s="21"/>
      <c r="BB444" s="20"/>
      <c r="BC444" s="23"/>
      <c r="BD444" s="198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8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0"/>
      <c r="AM445" s="21"/>
      <c r="AN445" s="21"/>
      <c r="AO445" s="21"/>
      <c r="AP445" s="21"/>
      <c r="AQ445" s="21"/>
      <c r="AR445" s="21"/>
      <c r="AS445" s="21"/>
      <c r="AT445" s="180"/>
      <c r="AU445" s="21"/>
      <c r="AV445" s="180"/>
      <c r="AW445" s="21"/>
      <c r="AX445" s="21"/>
      <c r="AY445" s="21"/>
      <c r="AZ445" s="21"/>
      <c r="BA445" s="21"/>
      <c r="BB445" s="20"/>
      <c r="BC445" s="23"/>
      <c r="BD445" s="198"/>
      <c r="BE445" s="20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56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0"/>
      <c r="AM446" s="21"/>
      <c r="AN446" s="21"/>
      <c r="AO446" s="21"/>
      <c r="AP446" s="21"/>
      <c r="AQ446" s="21"/>
      <c r="AR446" s="21"/>
      <c r="AS446" s="21"/>
      <c r="AT446" s="180"/>
      <c r="AU446" s="21"/>
      <c r="AV446" s="180"/>
      <c r="AW446" s="21"/>
      <c r="AX446" s="21"/>
      <c r="AY446" s="21"/>
      <c r="AZ446" s="21"/>
      <c r="BA446" s="21"/>
      <c r="BB446" s="20"/>
      <c r="BC446" s="23"/>
      <c r="BD446" s="198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32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0"/>
      <c r="AM447" s="21"/>
      <c r="AN447" s="21"/>
      <c r="AO447" s="21"/>
      <c r="AP447" s="21"/>
      <c r="AQ447" s="21"/>
      <c r="AR447" s="21"/>
      <c r="AS447" s="21"/>
      <c r="AT447" s="180"/>
      <c r="AU447" s="21"/>
      <c r="AV447" s="180"/>
      <c r="AW447" s="21"/>
      <c r="AX447" s="21"/>
      <c r="AY447" s="21"/>
      <c r="AZ447" s="21"/>
      <c r="BA447" s="21"/>
      <c r="BB447" s="20"/>
      <c r="BC447" s="23"/>
      <c r="BD447" s="198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32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0"/>
      <c r="AM448" s="21"/>
      <c r="AN448" s="21"/>
      <c r="AO448" s="21"/>
      <c r="AP448" s="21"/>
      <c r="AQ448" s="21"/>
      <c r="AR448" s="21"/>
      <c r="AS448" s="21"/>
      <c r="AT448" s="180"/>
      <c r="AU448" s="21"/>
      <c r="AV448" s="180"/>
      <c r="AW448" s="21"/>
      <c r="AX448" s="21"/>
      <c r="AY448" s="21"/>
      <c r="AZ448" s="21"/>
      <c r="BA448" s="21"/>
      <c r="BB448" s="20"/>
      <c r="BC448" s="23"/>
      <c r="BD448" s="198"/>
      <c r="BE448" s="63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46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0"/>
      <c r="AM449" s="21"/>
      <c r="AN449" s="21"/>
      <c r="AO449" s="21"/>
      <c r="AP449" s="21"/>
      <c r="AQ449" s="21"/>
      <c r="AR449" s="21"/>
      <c r="AS449" s="21"/>
      <c r="AT449" s="180"/>
      <c r="AU449" s="21"/>
      <c r="AV449" s="180"/>
      <c r="AW449" s="21"/>
      <c r="AX449" s="21"/>
      <c r="AY449" s="21"/>
      <c r="AZ449" s="21"/>
      <c r="BA449" s="21"/>
      <c r="BB449" s="20"/>
      <c r="BC449" s="23"/>
      <c r="BD449" s="198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0"/>
      <c r="AM450" s="21"/>
      <c r="AN450" s="21"/>
      <c r="AO450" s="21"/>
      <c r="AP450" s="21"/>
      <c r="AQ450" s="21"/>
      <c r="AR450" s="21"/>
      <c r="AS450" s="21"/>
      <c r="AT450" s="180"/>
      <c r="AU450" s="21"/>
      <c r="AV450" s="180"/>
      <c r="AW450" s="21"/>
      <c r="AX450" s="21"/>
      <c r="AY450" s="21"/>
      <c r="AZ450" s="21"/>
      <c r="BA450" s="21"/>
      <c r="BB450" s="20"/>
      <c r="BC450" s="23"/>
      <c r="BD450" s="183"/>
      <c r="BE450" s="184"/>
      <c r="BF450" s="29"/>
      <c r="BG450" s="21"/>
      <c r="BH450" s="21"/>
      <c r="BI450" s="21"/>
      <c r="BJ450" s="21"/>
      <c r="BK450" s="21"/>
      <c r="BL450" s="21"/>
      <c r="BM450" s="21"/>
      <c r="BN450" s="194"/>
      <c r="BO450" s="24"/>
      <c r="BP450" s="21"/>
      <c r="BQ450" s="21"/>
      <c r="BR450" s="23"/>
      <c r="BS450" s="23"/>
      <c r="BT450" s="24"/>
      <c r="BU450" s="25"/>
    </row>
    <row r="451" spans="1:73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198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0"/>
      <c r="AM451" s="21"/>
      <c r="AN451" s="21"/>
      <c r="AO451" s="21"/>
      <c r="AP451" s="21"/>
      <c r="AQ451" s="21"/>
      <c r="AR451" s="21"/>
      <c r="AS451" s="21"/>
      <c r="AT451" s="180"/>
      <c r="AU451" s="21"/>
      <c r="AV451" s="180"/>
      <c r="AW451" s="21"/>
      <c r="AX451" s="21"/>
      <c r="AY451" s="21"/>
      <c r="AZ451" s="21"/>
      <c r="BA451" s="21"/>
      <c r="BB451" s="20"/>
      <c r="BC451" s="23"/>
      <c r="BD451" s="183"/>
      <c r="BE451" s="184"/>
      <c r="BF451" s="29"/>
      <c r="BG451" s="21"/>
      <c r="BH451" s="21"/>
      <c r="BI451" s="21"/>
      <c r="BJ451" s="21"/>
      <c r="BK451" s="21"/>
      <c r="BL451" s="21"/>
      <c r="BM451" s="21"/>
      <c r="BN451" s="194"/>
      <c r="BO451" s="24"/>
      <c r="BP451" s="21"/>
      <c r="BQ451" s="21"/>
      <c r="BR451" s="23"/>
      <c r="BS451" s="23"/>
      <c r="BT451" s="24"/>
      <c r="BU451" s="25"/>
    </row>
    <row r="452" spans="1:73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0"/>
      <c r="AM452" s="21"/>
      <c r="AN452" s="21"/>
      <c r="AO452" s="21"/>
      <c r="AP452" s="21"/>
      <c r="AQ452" s="21"/>
      <c r="AR452" s="21"/>
      <c r="AS452" s="21"/>
      <c r="AT452" s="180"/>
      <c r="AU452" s="21"/>
      <c r="AV452" s="180"/>
      <c r="AW452" s="21"/>
      <c r="AX452" s="21"/>
      <c r="AY452" s="21"/>
      <c r="AZ452" s="21"/>
      <c r="BA452" s="21"/>
      <c r="BB452" s="20"/>
      <c r="BC452" s="23"/>
      <c r="BD452" s="198"/>
      <c r="BE452" s="20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0"/>
      <c r="AM453" s="21"/>
      <c r="AN453" s="21"/>
      <c r="AO453" s="21"/>
      <c r="AP453" s="21"/>
      <c r="AQ453" s="21"/>
      <c r="AR453" s="21"/>
      <c r="AS453" s="21"/>
      <c r="AT453" s="180"/>
      <c r="AU453" s="21"/>
      <c r="AV453" s="180"/>
      <c r="AW453" s="21"/>
      <c r="AX453" s="21"/>
      <c r="AY453" s="21"/>
      <c r="AZ453" s="21"/>
      <c r="BA453" s="21"/>
      <c r="BB453" s="20"/>
      <c r="BC453" s="23"/>
      <c r="BD453" s="183"/>
      <c r="BE453" s="184"/>
      <c r="BF453" s="20"/>
      <c r="BG453" s="21"/>
      <c r="BH453" s="21"/>
      <c r="BI453" s="21"/>
      <c r="BJ453" s="21"/>
      <c r="BK453" s="21"/>
      <c r="BL453" s="21"/>
      <c r="BM453" s="21"/>
      <c r="BN453" s="194"/>
      <c r="BO453" s="24"/>
      <c r="BP453" s="21"/>
      <c r="BQ453" s="21"/>
      <c r="BR453" s="23"/>
      <c r="BS453" s="23"/>
      <c r="BT453" s="24"/>
      <c r="BU453" s="25"/>
    </row>
    <row r="454" spans="1:73" s="22" customFormat="1" ht="189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63"/>
      <c r="P454" s="63"/>
      <c r="Q454" s="63"/>
      <c r="R454" s="63"/>
      <c r="S454" s="63"/>
      <c r="T454" s="63"/>
      <c r="U454" s="6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0"/>
      <c r="AM454" s="21"/>
      <c r="AN454" s="21"/>
      <c r="AO454" s="21"/>
      <c r="AP454" s="21"/>
      <c r="AQ454" s="21"/>
      <c r="AR454" s="21"/>
      <c r="AS454" s="21"/>
      <c r="AT454" s="180"/>
      <c r="AU454" s="21"/>
      <c r="AV454" s="180"/>
      <c r="AW454" s="21"/>
      <c r="AX454" s="21"/>
      <c r="AY454" s="21"/>
      <c r="AZ454" s="21"/>
      <c r="BA454" s="21"/>
      <c r="BB454" s="20"/>
      <c r="BC454" s="23"/>
      <c r="BD454" s="183"/>
      <c r="BE454" s="184"/>
      <c r="BF454" s="20"/>
      <c r="BG454" s="21"/>
      <c r="BH454" s="21"/>
      <c r="BI454" s="21"/>
      <c r="BJ454" s="21"/>
      <c r="BK454" s="21"/>
      <c r="BL454" s="21"/>
      <c r="BM454" s="21"/>
      <c r="BN454" s="194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0"/>
      <c r="AM455" s="21"/>
      <c r="AN455" s="21"/>
      <c r="AO455" s="21"/>
      <c r="AP455" s="21"/>
      <c r="AQ455" s="21"/>
      <c r="AR455" s="21"/>
      <c r="AS455" s="21"/>
      <c r="AT455" s="180"/>
      <c r="AU455" s="21"/>
      <c r="AV455" s="180"/>
      <c r="AW455" s="21"/>
      <c r="AX455" s="21"/>
      <c r="AY455" s="21"/>
      <c r="AZ455" s="21"/>
      <c r="BA455" s="21"/>
      <c r="BB455" s="20"/>
      <c r="BC455" s="23"/>
      <c r="BD455" s="198"/>
      <c r="BE455" s="20"/>
      <c r="BF455" s="20"/>
      <c r="BG455" s="21"/>
      <c r="BH455" s="21"/>
      <c r="BI455" s="21"/>
      <c r="BJ455" s="20"/>
      <c r="BK455" s="23"/>
      <c r="BL455" s="23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0"/>
      <c r="AM456" s="21"/>
      <c r="AN456" s="21"/>
      <c r="AO456" s="21"/>
      <c r="AP456" s="21"/>
      <c r="AQ456" s="21"/>
      <c r="AR456" s="21"/>
      <c r="AS456" s="21"/>
      <c r="AT456" s="180"/>
      <c r="AU456" s="21"/>
      <c r="AV456" s="180"/>
      <c r="AW456" s="21"/>
      <c r="AX456" s="21"/>
      <c r="AY456" s="21"/>
      <c r="AZ456" s="21"/>
      <c r="BA456" s="21"/>
      <c r="BB456" s="20"/>
      <c r="BC456" s="23"/>
      <c r="BD456" s="185"/>
      <c r="BE456" s="184"/>
      <c r="BF456" s="20"/>
      <c r="BG456" s="21"/>
      <c r="BH456" s="21"/>
      <c r="BI456" s="21"/>
      <c r="BJ456" s="20"/>
      <c r="BK456" s="23"/>
      <c r="BL456" s="23"/>
      <c r="BM456" s="21"/>
      <c r="BN456" s="194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0"/>
      <c r="AM457" s="21"/>
      <c r="AN457" s="21"/>
      <c r="AO457" s="21"/>
      <c r="AP457" s="21"/>
      <c r="AQ457" s="21"/>
      <c r="AR457" s="21"/>
      <c r="AS457" s="21"/>
      <c r="AT457" s="180"/>
      <c r="AU457" s="21"/>
      <c r="AV457" s="180"/>
      <c r="AW457" s="21"/>
      <c r="AX457" s="21"/>
      <c r="AY457" s="21"/>
      <c r="AZ457" s="21"/>
      <c r="BA457" s="21"/>
      <c r="BB457" s="20"/>
      <c r="BC457" s="23"/>
      <c r="BD457" s="198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0"/>
      <c r="AM458" s="21"/>
      <c r="AN458" s="21"/>
      <c r="AO458" s="21"/>
      <c r="AP458" s="21"/>
      <c r="AQ458" s="21"/>
      <c r="AR458" s="21"/>
      <c r="AS458" s="21"/>
      <c r="AT458" s="180"/>
      <c r="AU458" s="21"/>
      <c r="AV458" s="180"/>
      <c r="AW458" s="21"/>
      <c r="AX458" s="21"/>
      <c r="AY458" s="21"/>
      <c r="AZ458" s="21"/>
      <c r="BA458" s="21"/>
      <c r="BB458" s="20"/>
      <c r="BC458" s="23"/>
      <c r="BD458" s="198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8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0"/>
      <c r="AM459" s="21"/>
      <c r="AN459" s="21"/>
      <c r="AO459" s="21"/>
      <c r="AP459" s="21"/>
      <c r="AQ459" s="21"/>
      <c r="AR459" s="21"/>
      <c r="AS459" s="21"/>
      <c r="AT459" s="180"/>
      <c r="AU459" s="21"/>
      <c r="AV459" s="180"/>
      <c r="AW459" s="21"/>
      <c r="AX459" s="21"/>
      <c r="AY459" s="21"/>
      <c r="AZ459" s="21"/>
      <c r="BA459" s="21"/>
      <c r="BB459" s="20"/>
      <c r="BC459" s="23"/>
      <c r="BD459" s="198"/>
      <c r="BE459" s="29"/>
      <c r="BF459" s="29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0"/>
      <c r="AM460" s="21"/>
      <c r="AN460" s="21"/>
      <c r="AO460" s="21"/>
      <c r="AP460" s="21"/>
      <c r="AQ460" s="21"/>
      <c r="AR460" s="21"/>
      <c r="AS460" s="21"/>
      <c r="AT460" s="180"/>
      <c r="AU460" s="21"/>
      <c r="AV460" s="180"/>
      <c r="AW460" s="21"/>
      <c r="AX460" s="21"/>
      <c r="AY460" s="21"/>
      <c r="AZ460" s="21"/>
      <c r="BA460" s="21"/>
      <c r="BB460" s="20"/>
      <c r="BC460" s="23"/>
      <c r="BD460" s="198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12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3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98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86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198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0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22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8"/>
      <c r="BE464" s="23"/>
      <c r="BF464" s="23"/>
      <c r="BG464" s="21"/>
      <c r="BH464" s="21"/>
      <c r="BI464" s="21"/>
      <c r="BJ464" s="21"/>
      <c r="BK464" s="21"/>
      <c r="BL464" s="20"/>
      <c r="BM464" s="23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22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0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22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0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57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8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82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8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0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9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0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3"/>
      <c r="AJ470" s="23"/>
      <c r="AK470" s="23"/>
      <c r="AL470" s="198"/>
      <c r="AM470" s="23"/>
      <c r="AN470" s="23"/>
      <c r="AO470" s="21"/>
      <c r="AP470" s="21"/>
      <c r="AQ470" s="21"/>
      <c r="AR470" s="21"/>
      <c r="AS470" s="21"/>
      <c r="AT470" s="198"/>
      <c r="AU470" s="23"/>
      <c r="AV470" s="198"/>
      <c r="AW470" s="23"/>
      <c r="AX470" s="21"/>
      <c r="AY470" s="21"/>
      <c r="AZ470" s="21"/>
      <c r="BA470" s="21"/>
      <c r="BB470" s="20"/>
      <c r="BC470" s="23"/>
      <c r="BD470" s="198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0"/>
      <c r="AK471" s="23"/>
      <c r="AL471" s="23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0"/>
      <c r="BC471" s="23"/>
      <c r="BD471" s="198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198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0"/>
      <c r="AK472" s="23"/>
      <c r="AL472" s="23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0"/>
      <c r="BC472" s="23"/>
      <c r="BD472" s="198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8"/>
      <c r="O473" s="23"/>
      <c r="P473" s="23"/>
      <c r="Q473" s="23"/>
      <c r="R473" s="23"/>
      <c r="S473" s="23"/>
      <c r="T473" s="23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198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198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23"/>
      <c r="AL474" s="23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0"/>
      <c r="BC474" s="23"/>
      <c r="BD474" s="198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8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0"/>
      <c r="AK475" s="23"/>
      <c r="AL475" s="23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0"/>
      <c r="BC475" s="23"/>
      <c r="BD475" s="198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8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8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0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0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8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8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0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0"/>
      <c r="R480" s="20"/>
      <c r="S480" s="20"/>
      <c r="T480" s="20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0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0"/>
      <c r="R481" s="20"/>
      <c r="S481" s="20"/>
      <c r="T481" s="20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0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0"/>
      <c r="AK482" s="23"/>
      <c r="AL482" s="23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0"/>
      <c r="BC482" s="23"/>
      <c r="BD482" s="198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0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0"/>
      <c r="R484" s="20"/>
      <c r="S484" s="20"/>
      <c r="T484" s="20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0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198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0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5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98"/>
      <c r="BE486" s="29"/>
      <c r="BF486" s="29"/>
      <c r="BG486" s="21"/>
      <c r="BH486" s="21"/>
      <c r="BI486" s="21"/>
      <c r="BJ486" s="20"/>
      <c r="BK486" s="63"/>
      <c r="BL486" s="29"/>
      <c r="BM486" s="21"/>
      <c r="BN486" s="194"/>
      <c r="BO486" s="24"/>
      <c r="BP486" s="21"/>
      <c r="BQ486" s="21"/>
      <c r="BR486" s="23"/>
      <c r="BS486" s="23"/>
      <c r="BT486" s="24"/>
      <c r="BU486" s="25"/>
    </row>
    <row r="487" spans="1:73" s="22" customFormat="1" ht="24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98"/>
      <c r="BE487" s="186"/>
      <c r="BF487" s="29"/>
      <c r="BG487" s="21"/>
      <c r="BH487" s="21"/>
      <c r="BI487" s="21"/>
      <c r="BJ487" s="20"/>
      <c r="BK487" s="63"/>
      <c r="BL487" s="29"/>
      <c r="BM487" s="21"/>
      <c r="BN487" s="194"/>
      <c r="BO487" s="24"/>
      <c r="BP487" s="21"/>
      <c r="BQ487" s="21"/>
      <c r="BR487" s="23"/>
      <c r="BS487" s="23"/>
      <c r="BT487" s="24"/>
      <c r="BU487" s="25"/>
    </row>
    <row r="488" spans="1:73" s="22" customFormat="1" ht="21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63"/>
      <c r="P488" s="63"/>
      <c r="Q488" s="63"/>
      <c r="R488" s="63"/>
      <c r="S488" s="63"/>
      <c r="T488" s="63"/>
      <c r="U488" s="6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5"/>
      <c r="BE488" s="187"/>
      <c r="BF488" s="188"/>
      <c r="BG488" s="21"/>
      <c r="BH488" s="21"/>
      <c r="BI488" s="21"/>
      <c r="BJ488" s="21"/>
      <c r="BK488" s="21"/>
      <c r="BL488" s="21"/>
      <c r="BM488" s="21"/>
      <c r="BN488" s="194"/>
      <c r="BO488" s="24"/>
      <c r="BP488" s="21"/>
      <c r="BQ488" s="21"/>
      <c r="BR488" s="23"/>
      <c r="BS488" s="23"/>
      <c r="BT488" s="24"/>
      <c r="BU488" s="25"/>
    </row>
    <row r="489" spans="1:73" s="22" customFormat="1" ht="219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98"/>
      <c r="BE489" s="29"/>
      <c r="BF489" s="29"/>
      <c r="BG489" s="21"/>
      <c r="BH489" s="21"/>
      <c r="BI489" s="21"/>
      <c r="BJ489" s="21"/>
      <c r="BK489" s="21"/>
      <c r="BL489" s="21"/>
      <c r="BM489" s="21"/>
      <c r="BN489" s="194"/>
      <c r="BO489" s="24"/>
      <c r="BP489" s="21"/>
      <c r="BQ489" s="21"/>
      <c r="BR489" s="23"/>
      <c r="BS489" s="23"/>
      <c r="BT489" s="24"/>
      <c r="BU489" s="25"/>
    </row>
    <row r="490" spans="1:73" s="22" customFormat="1" ht="219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5"/>
      <c r="BE490" s="187"/>
      <c r="BF490" s="188"/>
      <c r="BG490" s="21"/>
      <c r="BH490" s="21"/>
      <c r="BI490" s="21"/>
      <c r="BJ490" s="21"/>
      <c r="BK490" s="21"/>
      <c r="BL490" s="21"/>
      <c r="BM490" s="21"/>
      <c r="BN490" s="194"/>
      <c r="BO490" s="24"/>
      <c r="BP490" s="21"/>
      <c r="BQ490" s="21"/>
      <c r="BR490" s="23"/>
      <c r="BS490" s="23"/>
      <c r="BT490" s="24"/>
      <c r="BU490" s="25"/>
    </row>
    <row r="491" spans="1:73" s="22" customFormat="1" ht="409.6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98"/>
      <c r="BE491" s="29"/>
      <c r="BF491" s="20"/>
      <c r="BG491" s="21"/>
      <c r="BH491" s="21"/>
      <c r="BI491" s="21"/>
      <c r="BJ491" s="21"/>
      <c r="BK491" s="21"/>
      <c r="BL491" s="21"/>
      <c r="BM491" s="21"/>
      <c r="BN491" s="194"/>
      <c r="BO491" s="24"/>
      <c r="BP491" s="21"/>
      <c r="BQ491" s="21"/>
      <c r="BR491" s="23"/>
      <c r="BS491" s="23"/>
      <c r="BT491" s="24"/>
      <c r="BU491" s="25"/>
    </row>
    <row r="492" spans="1:73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0"/>
      <c r="AI492" s="29"/>
      <c r="AJ492" s="29"/>
      <c r="AK492" s="21"/>
      <c r="AL492" s="198"/>
      <c r="AM492" s="29"/>
      <c r="AN492" s="29"/>
      <c r="AO492" s="21"/>
      <c r="AP492" s="21"/>
      <c r="AQ492" s="21"/>
      <c r="AR492" s="21"/>
      <c r="AS492" s="21"/>
      <c r="AT492" s="198"/>
      <c r="AU492" s="29"/>
      <c r="AV492" s="198"/>
      <c r="AW492" s="29"/>
      <c r="AX492" s="21"/>
      <c r="AY492" s="21"/>
      <c r="AZ492" s="21"/>
      <c r="BA492" s="21"/>
      <c r="BB492" s="21"/>
      <c r="BC492" s="21"/>
      <c r="BD492" s="198"/>
      <c r="BE492" s="29"/>
      <c r="BF492" s="29"/>
      <c r="BG492" s="21"/>
      <c r="BH492" s="21"/>
      <c r="BI492" s="21"/>
      <c r="BJ492" s="21"/>
      <c r="BK492" s="21"/>
      <c r="BL492" s="21"/>
      <c r="BM492" s="21"/>
      <c r="BN492" s="194"/>
      <c r="BO492" s="24"/>
      <c r="BP492" s="21"/>
      <c r="BQ492" s="21"/>
      <c r="BR492" s="23"/>
      <c r="BS492" s="23"/>
      <c r="BT492" s="24"/>
      <c r="BU492" s="25"/>
    </row>
    <row r="493" spans="1:73" s="22" customFormat="1" ht="137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5"/>
      <c r="BE493" s="187"/>
      <c r="BF493" s="188"/>
      <c r="BG493" s="21"/>
      <c r="BH493" s="21"/>
      <c r="BI493" s="21"/>
      <c r="BJ493" s="21"/>
      <c r="BK493" s="21"/>
      <c r="BL493" s="21"/>
      <c r="BM493" s="21"/>
      <c r="BN493" s="194"/>
      <c r="BO493" s="24"/>
      <c r="BP493" s="21"/>
      <c r="BQ493" s="21"/>
      <c r="BR493" s="23"/>
      <c r="BS493" s="23"/>
      <c r="BT493" s="24"/>
      <c r="BU493" s="25"/>
    </row>
    <row r="494" spans="1:73" s="22" customFormat="1" ht="13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5"/>
      <c r="BE494" s="187"/>
      <c r="BF494" s="188"/>
      <c r="BG494" s="21"/>
      <c r="BH494" s="21"/>
      <c r="BI494" s="21"/>
      <c r="BJ494" s="21"/>
      <c r="BK494" s="21"/>
      <c r="BL494" s="21"/>
      <c r="BM494" s="21"/>
      <c r="BN494" s="194"/>
      <c r="BO494" s="24"/>
      <c r="BP494" s="21"/>
      <c r="BQ494" s="21"/>
      <c r="BR494" s="23"/>
      <c r="BS494" s="23"/>
      <c r="BT494" s="24"/>
      <c r="BU494" s="25"/>
    </row>
    <row r="495" spans="1:73" s="22" customFormat="1" ht="13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5"/>
      <c r="BE495" s="187"/>
      <c r="BF495" s="188"/>
      <c r="BG495" s="21"/>
      <c r="BH495" s="21"/>
      <c r="BI495" s="21"/>
      <c r="BJ495" s="21"/>
      <c r="BK495" s="21"/>
      <c r="BL495" s="21"/>
      <c r="BM495" s="21"/>
      <c r="BN495" s="194"/>
      <c r="BO495" s="24"/>
      <c r="BP495" s="21"/>
      <c r="BQ495" s="21"/>
      <c r="BR495" s="23"/>
      <c r="BS495" s="23"/>
      <c r="BT495" s="24"/>
      <c r="BU495" s="25"/>
    </row>
    <row r="496" spans="1:73" s="22" customFormat="1" ht="13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85"/>
      <c r="BE496" s="187"/>
      <c r="BF496" s="188"/>
      <c r="BG496" s="21"/>
      <c r="BH496" s="21"/>
      <c r="BI496" s="21"/>
      <c r="BJ496" s="21"/>
      <c r="BK496" s="21"/>
      <c r="BL496" s="21"/>
      <c r="BM496" s="21"/>
      <c r="BN496" s="194"/>
      <c r="BO496" s="24"/>
      <c r="BP496" s="21"/>
      <c r="BQ496" s="21"/>
      <c r="BR496" s="23"/>
      <c r="BS496" s="23"/>
      <c r="BT496" s="24"/>
      <c r="BU496" s="25"/>
    </row>
    <row r="497" spans="1:75" s="22" customFormat="1" ht="13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5"/>
      <c r="BE497" s="187"/>
      <c r="BF497" s="188"/>
      <c r="BG497" s="21"/>
      <c r="BH497" s="21"/>
      <c r="BI497" s="21"/>
      <c r="BJ497" s="21"/>
      <c r="BK497" s="21"/>
      <c r="BL497" s="21"/>
      <c r="BM497" s="21"/>
      <c r="BN497" s="194"/>
      <c r="BO497" s="24"/>
      <c r="BP497" s="21"/>
      <c r="BQ497" s="21"/>
      <c r="BR497" s="23"/>
      <c r="BS497" s="23"/>
      <c r="BT497" s="24"/>
      <c r="BU497" s="25"/>
    </row>
    <row r="498" spans="1:75" s="22" customFormat="1" ht="29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0"/>
      <c r="BC498" s="21"/>
      <c r="BD498" s="198"/>
      <c r="BE498" s="29"/>
      <c r="BF498" s="20"/>
      <c r="BG498" s="23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5" s="22" customFormat="1" ht="29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0"/>
      <c r="BC499" s="21"/>
      <c r="BD499" s="198"/>
      <c r="BE499" s="181"/>
      <c r="BF499" s="20"/>
      <c r="BG499" s="23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5" s="22" customFormat="1" ht="19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3"/>
      <c r="Q500" s="23"/>
      <c r="R500" s="23"/>
      <c r="S500" s="23"/>
      <c r="T500" s="23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98"/>
      <c r="BE500" s="20"/>
      <c r="BF500" s="20"/>
      <c r="BG500" s="21"/>
      <c r="BH500" s="21"/>
      <c r="BI500" s="21"/>
      <c r="BJ500" s="21"/>
      <c r="BK500" s="21"/>
      <c r="BL500" s="21"/>
      <c r="BM500" s="21"/>
      <c r="BN500" s="194"/>
      <c r="BO500" s="24"/>
      <c r="BP500" s="21"/>
      <c r="BQ500" s="21"/>
      <c r="BR500" s="23"/>
      <c r="BS500" s="23"/>
      <c r="BT500" s="24"/>
      <c r="BU500" s="25"/>
    </row>
    <row r="501" spans="1:75" s="22" customFormat="1" ht="19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3"/>
      <c r="Q501" s="23"/>
      <c r="R501" s="23"/>
      <c r="S501" s="23"/>
      <c r="T501" s="23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3"/>
      <c r="BE501" s="188"/>
      <c r="BF501" s="188"/>
      <c r="BG501" s="21"/>
      <c r="BH501" s="21"/>
      <c r="BI501" s="21"/>
      <c r="BJ501" s="21"/>
      <c r="BK501" s="21"/>
      <c r="BL501" s="21"/>
      <c r="BM501" s="21"/>
      <c r="BN501" s="194"/>
      <c r="BO501" s="24"/>
      <c r="BP501" s="21"/>
      <c r="BQ501" s="21"/>
      <c r="BR501" s="23"/>
      <c r="BS501" s="23"/>
      <c r="BT501" s="24"/>
      <c r="BU501" s="25"/>
    </row>
    <row r="502" spans="1:75" s="22" customFormat="1" ht="27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189"/>
      <c r="P502" s="189"/>
      <c r="Q502" s="189"/>
      <c r="R502" s="189"/>
      <c r="S502" s="189"/>
      <c r="T502" s="189"/>
      <c r="U502" s="18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98"/>
      <c r="BE502" s="63"/>
      <c r="BF502" s="6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5" s="22" customFormat="1" ht="17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98"/>
      <c r="BE503" s="23"/>
      <c r="BF503" s="23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5" s="22" customFormat="1" ht="12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90"/>
      <c r="BE504" s="29"/>
      <c r="BF504" s="29"/>
      <c r="BG504" s="21"/>
      <c r="BH504" s="21"/>
      <c r="BI504" s="21"/>
      <c r="BJ504" s="21"/>
      <c r="BK504" s="21"/>
      <c r="BL504" s="21"/>
      <c r="BM504" s="21"/>
      <c r="BN504" s="194"/>
      <c r="BO504" s="24"/>
      <c r="BP504" s="21"/>
      <c r="BQ504" s="21"/>
      <c r="BR504" s="23"/>
      <c r="BS504" s="23"/>
      <c r="BT504" s="24"/>
      <c r="BU504" s="25"/>
    </row>
    <row r="505" spans="1:75" s="22" customFormat="1" ht="187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9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98"/>
      <c r="BE505" s="23"/>
      <c r="BF505" s="23"/>
      <c r="BG505" s="21"/>
      <c r="BH505" s="21"/>
      <c r="BI505" s="21"/>
      <c r="BJ505" s="21"/>
      <c r="BK505" s="21"/>
      <c r="BL505" s="21"/>
      <c r="BM505" s="23"/>
      <c r="BN505" s="21"/>
      <c r="BO505" s="24"/>
      <c r="BP505" s="21"/>
      <c r="BQ505" s="21"/>
      <c r="BR505" s="21"/>
      <c r="BS505" s="21"/>
      <c r="BT505" s="23"/>
      <c r="BU505" s="24"/>
      <c r="BV505" s="25"/>
      <c r="BW505" s="30"/>
    </row>
    <row r="506" spans="1:75" s="22" customFormat="1" ht="187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198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409.6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3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3"/>
      <c r="AV507" s="21"/>
      <c r="AW507" s="23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21"/>
      <c r="BR507" s="21"/>
      <c r="BS507" s="21"/>
      <c r="BT507" s="23"/>
      <c r="BU507" s="24"/>
      <c r="BV507" s="25"/>
      <c r="BW507" s="30"/>
    </row>
    <row r="508" spans="1:75" s="22" customFormat="1" ht="409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98"/>
      <c r="BE508" s="23"/>
      <c r="BF508" s="23"/>
      <c r="BG508" s="21"/>
      <c r="BH508" s="21"/>
      <c r="BI508" s="21"/>
      <c r="BJ508" s="21"/>
      <c r="BK508" s="21"/>
      <c r="BL508" s="21"/>
      <c r="BM508" s="23"/>
      <c r="BN508" s="21"/>
      <c r="BO508" s="24"/>
      <c r="BP508" s="25"/>
      <c r="BQ508" s="21"/>
      <c r="BR508" s="21"/>
      <c r="BS508" s="21"/>
      <c r="BT508" s="23"/>
      <c r="BU508" s="24"/>
      <c r="BV508" s="25"/>
      <c r="BW508" s="30"/>
    </row>
    <row r="509" spans="1:75" s="22" customFormat="1" ht="194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8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36"/>
      <c r="BR509" s="36"/>
      <c r="BS509" s="36"/>
      <c r="BT509" s="40"/>
      <c r="BU509" s="26"/>
      <c r="BV509" s="36"/>
      <c r="BW509" s="30"/>
    </row>
    <row r="510" spans="1:75" s="22" customFormat="1" ht="219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5"/>
      <c r="BQ510" s="36"/>
      <c r="BR510" s="36"/>
      <c r="BS510" s="36"/>
      <c r="BT510" s="40"/>
      <c r="BU510" s="26"/>
      <c r="BV510" s="36"/>
      <c r="BW510" s="30"/>
    </row>
    <row r="511" spans="1:75" s="22" customFormat="1" ht="198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181"/>
      <c r="P511" s="181"/>
      <c r="Q511" s="181"/>
      <c r="R511" s="181"/>
      <c r="S511" s="181"/>
      <c r="T511" s="181"/>
      <c r="U511" s="18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198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198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46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22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21"/>
      <c r="BR515" s="21"/>
      <c r="BS515" s="21"/>
      <c r="BT515" s="23"/>
      <c r="BU515" s="24"/>
      <c r="BV515" s="25"/>
      <c r="BW515" s="30"/>
    </row>
    <row r="516" spans="1:75" s="22" customFormat="1" ht="154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8"/>
      <c r="P516" s="2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154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36"/>
      <c r="BR517" s="36"/>
      <c r="BS517" s="36"/>
      <c r="BT517" s="40"/>
      <c r="BU517" s="26"/>
      <c r="BV517" s="36"/>
      <c r="BW517" s="30"/>
    </row>
    <row r="518" spans="1:75" s="22" customFormat="1" ht="182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3"/>
      <c r="P518" s="23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3"/>
      <c r="BM518" s="21"/>
      <c r="BN518" s="21"/>
      <c r="BO518" s="24"/>
      <c r="BP518" s="25"/>
      <c r="BQ518" s="36"/>
      <c r="BR518" s="36"/>
      <c r="BS518" s="36"/>
      <c r="BT518" s="40"/>
      <c r="BU518" s="26"/>
      <c r="BV518" s="36"/>
      <c r="BW518" s="30"/>
    </row>
    <row r="519" spans="1:75" s="22" customFormat="1" ht="182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3"/>
      <c r="P519" s="23"/>
      <c r="Q519" s="23"/>
      <c r="R519" s="23"/>
      <c r="S519" s="23"/>
      <c r="T519" s="23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5"/>
      <c r="BQ519" s="36"/>
      <c r="BR519" s="36"/>
      <c r="BS519" s="36"/>
      <c r="BT519" s="40"/>
      <c r="BU519" s="26"/>
      <c r="BV519" s="36"/>
      <c r="BW519" s="30"/>
    </row>
    <row r="520" spans="1:75" s="22" customFormat="1" ht="312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8"/>
      <c r="P520" s="2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0"/>
      <c r="BE520" s="21"/>
      <c r="BF520" s="21"/>
      <c r="BG520" s="23"/>
      <c r="BH520" s="21"/>
      <c r="BI520" s="21"/>
      <c r="BJ520" s="21"/>
      <c r="BK520" s="21"/>
      <c r="BL520" s="23"/>
      <c r="BM520" s="21"/>
      <c r="BN520" s="21"/>
      <c r="BO520" s="24"/>
      <c r="BP520" s="25"/>
      <c r="BQ520" s="26"/>
    </row>
    <row r="521" spans="1:75" s="22" customFormat="1" ht="174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3"/>
      <c r="BH521" s="21"/>
      <c r="BI521" s="21"/>
      <c r="BJ521" s="21"/>
      <c r="BK521" s="21"/>
      <c r="BL521" s="23"/>
      <c r="BM521" s="21"/>
      <c r="BN521" s="21"/>
      <c r="BO521" s="24"/>
      <c r="BP521" s="25"/>
      <c r="BQ521" s="26"/>
    </row>
    <row r="522" spans="1:75" s="22" customFormat="1" ht="16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0"/>
      <c r="BE522" s="21"/>
      <c r="BF522" s="21"/>
      <c r="BG522" s="23"/>
      <c r="BH522" s="21"/>
      <c r="BI522" s="21"/>
      <c r="BJ522" s="21"/>
      <c r="BK522" s="21"/>
      <c r="BL522" s="23"/>
      <c r="BM522" s="21"/>
      <c r="BN522" s="21"/>
      <c r="BO522" s="24"/>
      <c r="BP522" s="25"/>
      <c r="BQ522" s="26"/>
    </row>
    <row r="523" spans="1:75" s="22" customFormat="1" ht="167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3"/>
      <c r="P523" s="23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3"/>
      <c r="BH523" s="21"/>
      <c r="BI523" s="21"/>
      <c r="BJ523" s="21"/>
      <c r="BK523" s="21"/>
      <c r="BL523" s="23"/>
      <c r="BM523" s="21"/>
      <c r="BN523" s="21"/>
      <c r="BO523" s="24"/>
      <c r="BP523" s="25"/>
      <c r="BQ523" s="26"/>
    </row>
    <row r="524" spans="1:75" s="22" customFormat="1" ht="16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3"/>
      <c r="BH524" s="21"/>
      <c r="BI524" s="21"/>
      <c r="BJ524" s="21"/>
      <c r="BK524" s="21"/>
      <c r="BL524" s="23"/>
      <c r="BM524" s="21"/>
      <c r="BN524" s="21"/>
      <c r="BO524" s="24"/>
      <c r="BP524" s="25"/>
      <c r="BQ524" s="26"/>
    </row>
    <row r="525" spans="1:75" s="22" customFormat="1" ht="372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18"/>
      <c r="P525" s="18"/>
      <c r="Q525" s="18"/>
      <c r="R525" s="18"/>
      <c r="S525" s="18"/>
      <c r="T525" s="18"/>
      <c r="U525" s="1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1"/>
      <c r="BS525" s="21"/>
    </row>
    <row r="526" spans="1:75" s="22" customFormat="1" ht="257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18"/>
      <c r="P526" s="18"/>
      <c r="Q526" s="27"/>
      <c r="R526" s="27"/>
      <c r="S526" s="27"/>
      <c r="T526" s="27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1"/>
      <c r="BS526" s="21"/>
    </row>
    <row r="527" spans="1:75" s="22" customFormat="1" ht="254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18"/>
      <c r="P527" s="18"/>
      <c r="Q527" s="27"/>
      <c r="R527" s="27"/>
      <c r="S527" s="27"/>
      <c r="T527" s="27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1"/>
      <c r="BS527" s="21"/>
    </row>
    <row r="528" spans="1:75" s="22" customFormat="1" ht="319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3"/>
      <c r="R528" s="23"/>
      <c r="S528" s="23"/>
      <c r="T528" s="23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1"/>
      <c r="BS528" s="21"/>
    </row>
    <row r="529" spans="1:73" s="22" customFormat="1" ht="409.6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18"/>
      <c r="N529" s="18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14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3"/>
      <c r="P530" s="23"/>
      <c r="Q530" s="23"/>
      <c r="R530" s="23"/>
      <c r="S530" s="23"/>
      <c r="T530" s="23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14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18"/>
      <c r="O531" s="23"/>
      <c r="P531" s="23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292.5" customHeight="1" x14ac:dyDescent="0.45">
      <c r="A532" s="17"/>
      <c r="B532" s="18"/>
      <c r="C532" s="176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7"/>
      <c r="P532" s="18"/>
      <c r="Q532" s="27"/>
      <c r="R532" s="27"/>
      <c r="S532" s="27"/>
      <c r="T532" s="27"/>
      <c r="U532" s="27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4"/>
      <c r="BT532" s="25"/>
      <c r="BU532" s="26"/>
    </row>
    <row r="533" spans="1:73" s="22" customFormat="1" ht="177" customHeight="1" x14ac:dyDescent="0.45">
      <c r="A533" s="17"/>
      <c r="B533" s="18"/>
      <c r="C533" s="176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18"/>
      <c r="P533" s="18"/>
      <c r="Q533" s="27"/>
      <c r="R533" s="27"/>
      <c r="S533" s="27"/>
      <c r="T533" s="27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1"/>
      <c r="BP533" s="21"/>
      <c r="BQ533" s="21"/>
      <c r="BR533" s="21"/>
      <c r="BS533" s="24"/>
      <c r="BT533" s="25"/>
      <c r="BU533" s="26"/>
    </row>
  </sheetData>
  <autoFilter ref="A2:BW46"/>
  <mergeCells count="6">
    <mergeCell ref="M249:M250"/>
    <mergeCell ref="M6:M7"/>
    <mergeCell ref="J3:J8"/>
    <mergeCell ref="A9:M9"/>
    <mergeCell ref="A1:BT1"/>
    <mergeCell ref="K3:K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2019-04-02T06:38:15Z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