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86_Юго-запад" sheetId="3" r:id="rId1"/>
  </sheets>
  <definedNames>
    <definedName name="_xlnm._FilterDatabase" localSheetId="0" hidden="1">'86_Юго-запад'!$A$2:$BM$557</definedName>
    <definedName name="_xlnm.Print_Titles" localSheetId="0">'86_Юго-запад'!$2:$2</definedName>
    <definedName name="_xlnm.Print_Area" localSheetId="0">'86_Юго-запад'!$A$1:$BM$41</definedName>
  </definedNames>
  <calcPr calcId="145621"/>
</workbook>
</file>

<file path=xl/calcChain.xml><?xml version="1.0" encoding="utf-8"?>
<calcChain xmlns="http://schemas.openxmlformats.org/spreadsheetml/2006/main">
  <c r="BK20" i="3" l="1"/>
  <c r="AR20" i="3"/>
  <c r="T20" i="3"/>
  <c r="T23" i="3"/>
  <c r="BK3" i="3"/>
  <c r="AR3" i="3"/>
  <c r="T6" i="3"/>
  <c r="M23" i="3" l="1"/>
  <c r="BD36" i="3" l="1"/>
  <c r="BB36" i="3"/>
  <c r="AR36" i="3"/>
  <c r="AL36" i="3"/>
  <c r="AJ36" i="3"/>
  <c r="AF36" i="3"/>
  <c r="M9" i="3" l="1"/>
  <c r="M35" i="3" l="1"/>
  <c r="N35" i="3" s="1"/>
  <c r="R34" i="3"/>
  <c r="O34" i="3"/>
  <c r="M33" i="3"/>
  <c r="N33" i="3" s="1"/>
  <c r="T32" i="3"/>
  <c r="N32" i="3"/>
  <c r="M32" i="3"/>
  <c r="AZ31" i="3"/>
  <c r="R31" i="3"/>
  <c r="O31" i="3"/>
  <c r="M30" i="3"/>
  <c r="N30" i="3" s="1"/>
  <c r="R29" i="3"/>
  <c r="O29" i="3"/>
  <c r="T28" i="3"/>
  <c r="N28" i="3"/>
  <c r="M28" i="3"/>
  <c r="N27" i="3"/>
  <c r="S27" i="3" s="1"/>
  <c r="S25" i="3" s="1"/>
  <c r="M27" i="3"/>
  <c r="T26" i="3"/>
  <c r="N26" i="3"/>
  <c r="M26" i="3"/>
  <c r="BD25" i="3"/>
  <c r="AR25" i="3"/>
  <c r="R25" i="3"/>
  <c r="O25" i="3"/>
  <c r="N25" i="3"/>
  <c r="M24" i="3"/>
  <c r="N24" i="3" s="1"/>
  <c r="T22" i="3"/>
  <c r="N22" i="3"/>
  <c r="M22" i="3"/>
  <c r="M21" i="3"/>
  <c r="N21" i="3" s="1"/>
  <c r="AJ20" i="3"/>
  <c r="R20" i="3"/>
  <c r="O20" i="3"/>
  <c r="M19" i="3"/>
  <c r="N19" i="3" s="1"/>
  <c r="R18" i="3"/>
  <c r="O18" i="3"/>
  <c r="M17" i="3"/>
  <c r="N17" i="3" s="1"/>
  <c r="R16" i="3"/>
  <c r="O16" i="3"/>
  <c r="M15" i="3"/>
  <c r="N15" i="3" s="1"/>
  <c r="R14" i="3"/>
  <c r="O14" i="3"/>
  <c r="N14" i="3"/>
  <c r="M13" i="3"/>
  <c r="N13" i="3" s="1"/>
  <c r="T12" i="3"/>
  <c r="N12" i="3"/>
  <c r="M12" i="3"/>
  <c r="N11" i="3"/>
  <c r="S11" i="3" s="1"/>
  <c r="M11" i="3"/>
  <c r="T10" i="3"/>
  <c r="N10" i="3"/>
  <c r="M10" i="3"/>
  <c r="N9" i="3"/>
  <c r="AR8" i="3"/>
  <c r="AJ8" i="3"/>
  <c r="R8" i="3"/>
  <c r="O8" i="3"/>
  <c r="M7" i="3"/>
  <c r="N7" i="3" s="1"/>
  <c r="M6" i="3"/>
  <c r="T5" i="3"/>
  <c r="N5" i="3"/>
  <c r="M5" i="3"/>
  <c r="M4" i="3"/>
  <c r="N4" i="3" s="1"/>
  <c r="AJ3" i="3"/>
  <c r="R3" i="3"/>
  <c r="O3" i="3"/>
  <c r="O36" i="3" l="1"/>
  <c r="R36" i="3"/>
  <c r="S4" i="3"/>
  <c r="Q4" i="3"/>
  <c r="P4" i="3"/>
  <c r="N3" i="3"/>
  <c r="S7" i="3"/>
  <c r="Q7" i="3"/>
  <c r="P7" i="3"/>
  <c r="T7" i="3" s="1"/>
  <c r="BB3" i="3" s="1"/>
  <c r="S9" i="3"/>
  <c r="Q9" i="3"/>
  <c r="P9" i="3"/>
  <c r="N8" i="3"/>
  <c r="S13" i="3"/>
  <c r="Q13" i="3"/>
  <c r="P13" i="3"/>
  <c r="T13" i="3" s="1"/>
  <c r="BB8" i="3" s="1"/>
  <c r="P11" i="3"/>
  <c r="Q11" i="3"/>
  <c r="S15" i="3"/>
  <c r="S14" i="3" s="1"/>
  <c r="Q15" i="3"/>
  <c r="Q14" i="3" s="1"/>
  <c r="P15" i="3"/>
  <c r="S17" i="3"/>
  <c r="S16" i="3" s="1"/>
  <c r="Q17" i="3"/>
  <c r="Q16" i="3" s="1"/>
  <c r="P17" i="3"/>
  <c r="N16" i="3"/>
  <c r="S19" i="3"/>
  <c r="S18" i="3" s="1"/>
  <c r="Q19" i="3"/>
  <c r="Q18" i="3" s="1"/>
  <c r="P19" i="3"/>
  <c r="N18" i="3"/>
  <c r="S21" i="3"/>
  <c r="Q21" i="3"/>
  <c r="P21" i="3"/>
  <c r="N20" i="3"/>
  <c r="N36" i="3" s="1"/>
  <c r="S24" i="3"/>
  <c r="Q24" i="3"/>
  <c r="P24" i="3"/>
  <c r="T24" i="3" s="1"/>
  <c r="BB20" i="3" s="1"/>
  <c r="P27" i="3"/>
  <c r="Q27" i="3"/>
  <c r="Q25" i="3" s="1"/>
  <c r="S30" i="3"/>
  <c r="S29" i="3" s="1"/>
  <c r="Q30" i="3"/>
  <c r="Q29" i="3" s="1"/>
  <c r="P30" i="3"/>
  <c r="N29" i="3"/>
  <c r="S33" i="3"/>
  <c r="S31" i="3" s="1"/>
  <c r="Q33" i="3"/>
  <c r="Q31" i="3" s="1"/>
  <c r="P33" i="3"/>
  <c r="N31" i="3"/>
  <c r="S35" i="3"/>
  <c r="S34" i="3" s="1"/>
  <c r="Q35" i="3"/>
  <c r="Q34" i="3" s="1"/>
  <c r="P35" i="3"/>
  <c r="N34" i="3"/>
  <c r="T35" i="3" l="1"/>
  <c r="P34" i="3"/>
  <c r="T33" i="3"/>
  <c r="P31" i="3"/>
  <c r="T30" i="3"/>
  <c r="P29" i="3"/>
  <c r="T27" i="3"/>
  <c r="P25" i="3"/>
  <c r="T21" i="3"/>
  <c r="P20" i="3"/>
  <c r="Q20" i="3"/>
  <c r="S20" i="3"/>
  <c r="T19" i="3"/>
  <c r="P18" i="3"/>
  <c r="T17" i="3"/>
  <c r="P16" i="3"/>
  <c r="T15" i="3"/>
  <c r="P14" i="3"/>
  <c r="T11" i="3"/>
  <c r="AL8" i="3" s="1"/>
  <c r="T9" i="3"/>
  <c r="P8" i="3"/>
  <c r="Q8" i="3"/>
  <c r="S8" i="3"/>
  <c r="T4" i="3"/>
  <c r="P3" i="3"/>
  <c r="Q3" i="3"/>
  <c r="S3" i="3"/>
  <c r="S36" i="3" l="1"/>
  <c r="Q36" i="3"/>
  <c r="P36" i="3"/>
  <c r="AF3" i="3"/>
  <c r="T3" i="3"/>
  <c r="AF8" i="3"/>
  <c r="BK8" i="3" s="1"/>
  <c r="T8" i="3"/>
  <c r="BB14" i="3"/>
  <c r="BK14" i="3" s="1"/>
  <c r="T14" i="3"/>
  <c r="BB16" i="3"/>
  <c r="BK16" i="3" s="1"/>
  <c r="T16" i="3"/>
  <c r="BB18" i="3"/>
  <c r="BK18" i="3" s="1"/>
  <c r="T18" i="3"/>
  <c r="AF20" i="3"/>
  <c r="T36" i="3"/>
  <c r="BB25" i="3"/>
  <c r="BK25" i="3" s="1"/>
  <c r="T25" i="3"/>
  <c r="BB29" i="3"/>
  <c r="BK29" i="3" s="1"/>
  <c r="T29" i="3"/>
  <c r="BB31" i="3"/>
  <c r="BK31" i="3" s="1"/>
  <c r="T31" i="3"/>
  <c r="BB34" i="3"/>
  <c r="BK34" i="3" s="1"/>
  <c r="T34" i="3"/>
  <c r="BK36" i="3" l="1"/>
</calcChain>
</file>

<file path=xl/sharedStrings.xml><?xml version="1.0" encoding="utf-8"?>
<sst xmlns="http://schemas.openxmlformats.org/spreadsheetml/2006/main" count="173" uniqueCount="139">
  <si>
    <t>Номер (а) договор(ов) ТП</t>
  </si>
  <si>
    <t>Заявитель</t>
  </si>
  <si>
    <t>Район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</si>
  <si>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</si>
  <si>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</si>
  <si>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</si>
  <si>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</si>
  <si>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</si>
  <si>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</si>
  <si>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</si>
  <si>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</si>
  <si>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</si>
  <si>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</si>
  <si>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</si>
  <si>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</si>
  <si>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</si>
  <si>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</si>
  <si>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</si>
  <si>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</si>
  <si>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 xml:space="preserve"> Предварительная стоимость, т.р., без НДС</t>
  </si>
  <si>
    <t>Реконструкция ячейки 10 (6) кВ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</si>
  <si>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</si>
  <si>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</si>
  <si>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</si>
  <si>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</si>
  <si>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</si>
  <si>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</si>
  <si>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</si>
  <si>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</si>
  <si>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</si>
  <si>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</si>
  <si>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</si>
  <si>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</si>
  <si>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</si>
  <si>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</si>
  <si>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</si>
  <si>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</si>
  <si>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КРЭС</t>
  </si>
  <si>
    <t>ОРЭС</t>
  </si>
  <si>
    <t>ЛРЭС</t>
  </si>
  <si>
    <t>Администрация города Льгова</t>
  </si>
  <si>
    <t>ООО "Сельпо-1"</t>
  </si>
  <si>
    <t>Капырин Игорь Николаевич</t>
  </si>
  <si>
    <t>Чернышев Валерий Леонидович</t>
  </si>
  <si>
    <t>Извеков Максим Русланович</t>
  </si>
  <si>
    <t>Общество с ограниченной ответственностью «АвантисСтрой»</t>
  </si>
  <si>
    <t>Захаров Юрий Яковлевич</t>
  </si>
  <si>
    <t>Науменко Сергей Владимирович</t>
  </si>
  <si>
    <t>Конорев Василий Сергеевич</t>
  </si>
  <si>
    <t>Индивидуальный предприниматель Бочаров Геннадий Иванович</t>
  </si>
  <si>
    <t>О.РЭС</t>
  </si>
  <si>
    <t>Курская обл.,  г.Льгов, ул. Литейная</t>
  </si>
  <si>
    <t>Курская обл., г. Льгов, ул. 40 лет Октября, д.10.</t>
  </si>
  <si>
    <t>Курский р-н, д. 1-е Цвветово, уч. 46:11:120102:988</t>
  </si>
  <si>
    <t>305025, г. Курск, ул. 5-я Кислинская, уч. 46:29:103066:158</t>
  </si>
  <si>
    <t>Курская обл., д. Гремячка, уч. 46:11:091203:408</t>
  </si>
  <si>
    <t>307200 Курская обл., Октябрьский р-н, Большедолженковский с/с.</t>
  </si>
  <si>
    <t>Курский р-н, д.Кукуевка, уч.46:11:121202:575</t>
  </si>
  <si>
    <t>Курский р-н, Моковский с/с, д.Гремячка, уч.46:11:091203:411</t>
  </si>
  <si>
    <t>305524, Курский р-н, п.Рышково, ул.Школьная, д.27</t>
  </si>
  <si>
    <t>Курская область, Обоянский район, пос.Пригородный, ул.Заречная, д.5</t>
  </si>
  <si>
    <t>41327557 (ЗЭС-2996/2016)</t>
  </si>
  <si>
    <t>41353356 (ЗЭС-3025/2016)</t>
  </si>
  <si>
    <t>41344259 (ЦЭС-13504/2016)</t>
  </si>
  <si>
    <t>41367513 (ЦЭС-13506/2016)</t>
  </si>
  <si>
    <t>41361295 (ЦЭС-13669/2016)</t>
  </si>
  <si>
    <t>41366960 (ЦЭС-13719/2016)</t>
  </si>
  <si>
    <t>41369805 (ЦЭС-13753/2016)</t>
  </si>
  <si>
    <t>41372554 (ЦЭС-13774/2016)</t>
  </si>
  <si>
    <t>41375207 (ЦЭС-13783/2016)</t>
  </si>
  <si>
    <t>41371950 (ЮЭС-3319/2016)</t>
  </si>
  <si>
    <t>- строительство воздушной линии 10 кВ защищенным проводом – ответвления протяженностью 0,6 км от опоры существующей ВЛ-10 кВ № 559.05 (инв. № 8713)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участка ВЛ-10 кВ № 559.05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СТП-10/0,4 кВ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</si>
  <si>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- строительство ВЛ-10 кВ защищенным проводом - строительство ответвления протяженностью 0,01 км от опоры существующей ВЛ-10 кВ № 412.06 (инв. № 8776)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Ц-5697;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Ц-5697;
строительство ВЛ-0,4 кВ самонесущим изолированным проводом протяженностью 0,38 км от проектируемой ТП-10/0,4 кВ до границы земельного участка заявителя, в т.ч. 0,29 км совместным подвесом по опорам существующей ВЛ-0,4 кВ (инв. № 12013052-00) от ТП-10/0,4 кВ №620 (марку и сечение провода, протяженность уточнить при проектировании).
строительство ТП-10/0,4 кВ с одним силовым трансформатором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</si>
  <si>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0,4 кВ самонесущим изолированным проводом – ответвления протяженностью 0,25 км от опоры № 2 существующей ВЛ-0,4 кВ № 1 (инв. № 000036,0)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</si>
  <si>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112 (инв. № 27004710-00)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</si>
  <si>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111 (инв. № 27004700-00)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</si>
  <si>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</si>
  <si>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замена существующей ТП-10/0,4 кВ № 683/16 (инв. № 13012327-00) на ТП-10/0,4 кВ с одним силовым трансформатором мощностью 100 кВА (тип ТП,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Ц-13387.</t>
  </si>
  <si>
    <t>реконструкция существующей ВЛ-10 кВ № 559.05 (инв. № 8713)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</si>
  <si>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в части переключения существующей ВЛ-0,4 кВ (инв. № 12013052-00) от ТП-10/0,4 кВ №620 на питание от ТП-10/0,4 кВ проектируемой по п. 10.2 настоящих технических условий с установкой подкоса к существующей опоре ВЛ-0,4 кВ (объем реконструкции уточнить при проектировании) – за счет средств тарифа на передачу электроэнергии.</t>
  </si>
  <si>
    <t>замена существующей ТП-10/0,4 кВ № 683/16 (инв. № 13012327-00) на ТП-10/0,4 кВ с одним силовым трансформатором мощностью 63 кВА (тип ТП,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 по техническим условиям Ц-10724.</t>
  </si>
  <si>
    <t>расширение РУ-0,4 кВ ТП-6/0,4 кВ № 12/250 (инв. № 2860)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</si>
  <si>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1 (инв. № 000036,0)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</si>
  <si>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Монтаж АВ-0,4 кВ (до 63 А)</t>
  </si>
  <si>
    <t>КТП 100 кВА</t>
  </si>
  <si>
    <t>0,05 (95 мм2)</t>
  </si>
  <si>
    <t>ВЛ-10 кВ № 111 (инв. № 27004700-00)</t>
  </si>
  <si>
    <t>ВЛ-10 кВ № 112 (инв. № 27004710-00)</t>
  </si>
  <si>
    <t>ВЛ-10 кВ № 412.01 (инв. № 4155)</t>
  </si>
  <si>
    <t>Остальной объем строительства включен в Ц-12920 (Очередь 79 Юго-запад)</t>
  </si>
  <si>
    <t>строительство воздушной линии 0,4 кВ самонесущим изолированным проводом (ВЛИ-0,4 кВ) протяженностью 0,34 км от опоры существующей ВЛ-0,4 кВ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</si>
  <si>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</si>
  <si>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ВЛ-0,4 кВ № 1 (нет инв. №))</t>
  </si>
  <si>
    <t xml:space="preserve"> ТП-10/0,4 кВ № 683/16 (инв. № 13012327-00)</t>
  </si>
  <si>
    <t>Остальной объем строительства включен в Ц-13387 (Очередь 84 Юго-запад)</t>
  </si>
  <si>
    <t>ВЛ-10 кВ № 559.05 (инв. № 8713)</t>
  </si>
  <si>
    <t xml:space="preserve"> Остальной объем строительства включен в Ц-5697 (Лот № 17 ЦЭС (8500003052))</t>
  </si>
  <si>
    <t>реконструкция ВЛ-0,4 кВ в части переключения от ТП-10/0,4 кВ №620 на питание от проектируемой ТП-10/0,4 кВ</t>
  </si>
  <si>
    <t>0,38, в т.ч. 0,29 км совместным подвесом по опорам существующей ВЛ-0,4 кВ</t>
  </si>
  <si>
    <t>КТП 250 кВА</t>
  </si>
  <si>
    <t>ВЛ-0,4 кВ (инв. № 12013052-00)</t>
  </si>
  <si>
    <t xml:space="preserve">ТП-10/0,4 кВ № 683/16 (инв. № 13012327-00) </t>
  </si>
  <si>
    <t>Остальной объем строительства включен в Ц-10724 (Очерерь 47 юго-запад)</t>
  </si>
  <si>
    <t xml:space="preserve"> ТП-6/0,4 кВ № 12/250 (инв. № 2860)</t>
  </si>
  <si>
    <t xml:space="preserve">ВЛ-0,4 кВ № 1 (инв. № 000036,0) </t>
  </si>
  <si>
    <t>ИТОГО:</t>
  </si>
  <si>
    <t>Строительство ВЛИ-0,4 кВ, км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</si>
  <si>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</si>
  <si>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</si>
  <si>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Срок выполнения работ по договору ТП</t>
  </si>
  <si>
    <t>Стоимость, т.р.</t>
  </si>
  <si>
    <t>Реконструкция ВЛ-0,4 кВ с монтажом 2-х дополнительных проводов</t>
  </si>
  <si>
    <t>Реконструкция ВЛ-0,4 кВ с монтажом дополнительного провода</t>
  </si>
  <si>
    <t>Начальник УТП</t>
  </si>
  <si>
    <t>____________________</t>
  </si>
  <si>
    <t>Заместитель директора по КС</t>
  </si>
  <si>
    <t>Начальник УПР</t>
  </si>
  <si>
    <t>И.о. Начальника УИ</t>
  </si>
  <si>
    <t>М.В. Филипкин</t>
  </si>
  <si>
    <t>И.Н. Смахтин</t>
  </si>
  <si>
    <t>В.В. Волошин</t>
  </si>
  <si>
    <t>В.И. Чердак</t>
  </si>
  <si>
    <t>Приложение 1 к Очереди № 86 Юго-запад</t>
  </si>
  <si>
    <t>Реконструкция ВЛ-0,4 кВ</t>
  </si>
  <si>
    <t>строительство воздушной линии 10 кВ защищенным проводом (ответвления протяженностью 0,01 км от опоры № 19 ВЛ-10 кВ № 112 (инв. № 27004710-00)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112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0,04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</si>
  <si>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- по техническим условиям Ц-12920;
монтаж разъединителя 10 кВ на концевой опоре проектируемого ответвления- по техническим условиям Ц-12920;
строительство ВЛ-0,4 кВ самонесущим изолированным проводом протяженностью 0,54 км от проектируемой ТП-10/0,4 кВ до границы земельного участка заявителя.  
Строительство новых подстанций: строительство ТП-10/0,4 кВ с одним силовым трансформатором мощностью 63 кВА - по техническим условиям Ц-12920.</t>
  </si>
  <si>
    <t>строительство воздушной линии 0,4 кВ самонесущим изолированным проводом (ВЛИ-0,4 кВ) протяженностью 0,55 км от ТП-10/0,4 кВ № 683/16 (инв. № 13012327-00) до границы земельного участка заявителя (марку и сечение провода, протяженность уточнить при проектировании) – в том числе 0,25 км по техническим условиям Ц-13387</t>
  </si>
  <si>
    <t>строительство ВЛ-0,4 кВ самонесущим изолированным проводом  протяженностью 0,67 км от ТП-10/0,4 кВ № 683/16 (инв. № 13012327-00) до границы земельного участка заявителя (марку и сечение провода, протяженность уточнить при проектировании) – в том числе  0,63 км по техническим условиям Ц-13663</t>
  </si>
  <si>
    <t>строительство ВЛ-0,4 кВ протяженностью 0,31 км самонесущим изолированным проводом от ТП-6/0,4 кВ № 12/250 (инв. № 2860) до границы земельного участка заявителя (марку и сечение провода, протяженность уточнить при проектировании).</t>
  </si>
  <si>
    <t xml:space="preserve"> строительство воздушной линии 10 кВ защищенным проводом – ответвления протяженностью 0,01 км от опоры № 113 существующей ВЛ-10 кВ № 111 (инв. № 27004700-00). Марку и сечение провода, протяженность уточнить при проектировании.
Монтаж разъединителя 10 кВ на опоре проектируемого ответвления от ВЛ-10 кВ № 111 (тип и технические характеристики уточнить при проектировании).
Строительство кабельной линии 10 кВ протяженностью 0,05 км от опоры проектируемого ответвления ВЛ-10 кВ № 111 до проектируемой ТП-10/0,4 кВ (марку и сечение кабеля, протяженность уточнить при проектировании).
Строительство воздушной линии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</si>
  <si>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Монтаж АВ-0,4 кВ - 1 шт.</t>
  </si>
  <si>
    <t>2,87, в т.ч. 0,29 км совместным подвесом по опорам существующей ВЛ-0,4 кВ</t>
  </si>
  <si>
    <t>Реконструкция ВЛ-0,4 кВ в части переключения от ТП-10/0,4 кВ №620 на питание от проектируемой ТП-10/0,4 кВ</t>
  </si>
  <si>
    <t>Строительство ВЛЗ-10 (6) кВ, км</t>
  </si>
  <si>
    <t>Монтаж разъединителя 10 (6) кВ, шт.</t>
  </si>
  <si>
    <t>Строительство КЛ-10 (6) кВ, км</t>
  </si>
  <si>
    <t>Монтаж ТП 10 (6)/0,4 кВ, шт.</t>
  </si>
  <si>
    <t>1) СТП 63 кВА - 2 шт.
2) КТП 100 кВА - 1 шт.
3) КТП 250 кВА - 1 шт.</t>
  </si>
  <si>
    <t>СТП 63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</si>
</sst>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85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164" fontId="2" fillId="0" borderId="1" xfId="0" applyNumberFormat="1" applyFont="1" applyFill="1" applyBorder="1" applyAlignment="1">
      <alignment vertical="center" wrapText="1"/>
    </xf>
    <xf numFmtId="1" fontId="2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14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85"/>
  <sheetViews>
    <sheetView tabSelected="1" view="pageBreakPreview" topLeftCell="K1" zoomScale="20" zoomScaleNormal="70" zoomScaleSheetLayoutView="20" workbookViewId="0">
      <pane ySplit="2" topLeftCell="A3" activePane="bottomLeft" state="frozen"/>
      <selection pane="bottomLeft" activeCell="BK21" sqref="BK21"/>
    </sheetView>
  </sheetViews>
  <sheetFormatPr defaultColWidth="9.140625" defaultRowHeight="34.5" x14ac:dyDescent="0.45"/>
  <cols>
    <col min="1" max="1" width="25.140625" style="35" customWidth="1"/>
    <col min="2" max="2" width="31.85546875" style="35" customWidth="1"/>
    <col min="3" max="3" width="37.140625" style="35" customWidth="1"/>
    <col min="4" max="4" width="33.42578125" style="35" customWidth="1"/>
    <col min="5" max="5" width="26.7109375" style="35" customWidth="1"/>
    <col min="6" max="6" width="35" style="35" customWidth="1"/>
    <col min="7" max="7" width="23.5703125" style="35" customWidth="1"/>
    <col min="8" max="8" width="39.28515625" style="35" customWidth="1"/>
    <col min="9" max="9" width="114.5703125" style="35" customWidth="1"/>
    <col min="10" max="10" width="89.7109375" style="35" customWidth="1"/>
    <col min="11" max="11" width="32.28515625" style="35" customWidth="1"/>
    <col min="12" max="12" width="42.5703125" style="35" customWidth="1"/>
    <col min="13" max="13" width="49" style="35" customWidth="1"/>
    <col min="14" max="14" width="40.85546875" style="35" customWidth="1"/>
    <col min="15" max="15" width="48.42578125" style="35" hidden="1" customWidth="1"/>
    <col min="16" max="16" width="36.5703125" style="35" customWidth="1"/>
    <col min="17" max="17" width="41.140625" style="35" customWidth="1"/>
    <col min="18" max="18" width="39.140625" style="35" customWidth="1"/>
    <col min="19" max="19" width="37" style="35" customWidth="1"/>
    <col min="20" max="20" width="38.7109375" style="35" customWidth="1"/>
    <col min="21" max="21" width="22.42578125" style="35" hidden="1" customWidth="1"/>
    <col min="22" max="22" width="9.140625" style="35" hidden="1" customWidth="1"/>
    <col min="23" max="23" width="17.28515625" style="35" hidden="1" customWidth="1"/>
    <col min="24" max="24" width="10.140625" style="35" hidden="1" customWidth="1"/>
    <col min="25" max="25" width="29.42578125" style="35" hidden="1" customWidth="1"/>
    <col min="26" max="26" width="17" style="35" hidden="1" customWidth="1"/>
    <col min="27" max="27" width="25.140625" style="35" hidden="1" customWidth="1"/>
    <col min="28" max="28" width="24.85546875" style="35" hidden="1" customWidth="1"/>
    <col min="29" max="29" width="0.140625" style="35" customWidth="1"/>
    <col min="30" max="30" width="19.7109375" style="35" hidden="1" customWidth="1"/>
    <col min="31" max="31" width="24.5703125" style="35" customWidth="1"/>
    <col min="32" max="32" width="31.5703125" style="35" customWidth="1"/>
    <col min="33" max="33" width="0.140625" style="35" customWidth="1"/>
    <col min="34" max="34" width="21" style="35" hidden="1" customWidth="1"/>
    <col min="35" max="35" width="24.85546875" style="41" customWidth="1"/>
    <col min="36" max="36" width="34.85546875" style="35" customWidth="1"/>
    <col min="37" max="37" width="26" style="35" customWidth="1"/>
    <col min="38" max="38" width="31.42578125" style="35" customWidth="1"/>
    <col min="39" max="39" width="20.7109375" style="35" hidden="1" customWidth="1"/>
    <col min="40" max="40" width="22.42578125" style="35" hidden="1" customWidth="1"/>
    <col min="41" max="41" width="20" style="35" hidden="1" customWidth="1"/>
    <col min="42" max="42" width="22" style="35" hidden="1" customWidth="1"/>
    <col min="43" max="43" width="39.5703125" style="35" customWidth="1"/>
    <col min="44" max="44" width="41.42578125" style="35" customWidth="1"/>
    <col min="45" max="45" width="8" style="35" hidden="1" customWidth="1"/>
    <col min="46" max="46" width="6.7109375" style="35" hidden="1" customWidth="1"/>
    <col min="47" max="47" width="8.140625" style="35" hidden="1" customWidth="1"/>
    <col min="48" max="48" width="10.42578125" style="35" hidden="1" customWidth="1"/>
    <col min="49" max="49" width="10" style="35" hidden="1" customWidth="1"/>
    <col min="50" max="50" width="12.42578125" style="35" hidden="1" customWidth="1"/>
    <col min="51" max="51" width="37" style="35" customWidth="1"/>
    <col min="52" max="52" width="24.28515625" style="35" customWidth="1"/>
    <col min="53" max="53" width="36.85546875" style="35" customWidth="1"/>
    <col min="54" max="54" width="42.42578125" style="35" customWidth="1"/>
    <col min="55" max="55" width="52.85546875" style="35" customWidth="1"/>
    <col min="56" max="56" width="29.5703125" style="35" customWidth="1"/>
    <col min="57" max="57" width="31.140625" style="35" hidden="1" customWidth="1"/>
    <col min="58" max="58" width="24.140625" style="35" hidden="1" customWidth="1"/>
    <col min="59" max="59" width="33.7109375" style="35" hidden="1" customWidth="1"/>
    <col min="60" max="60" width="22.7109375" style="35" hidden="1" customWidth="1"/>
    <col min="61" max="61" width="35.28515625" style="35" hidden="1" customWidth="1"/>
    <col min="62" max="62" width="33" style="35" hidden="1" customWidth="1"/>
    <col min="63" max="63" width="36.5703125" style="37" customWidth="1"/>
    <col min="64" max="64" width="37.28515625" style="38" customWidth="1"/>
    <col min="65" max="65" width="72.140625" style="35" customWidth="1"/>
    <col min="66" max="66" width="17.7109375" style="39" customWidth="1"/>
    <col min="67" max="67" width="9.140625" style="35"/>
    <col min="68" max="68" width="16.42578125" style="35" bestFit="1" customWidth="1"/>
    <col min="69" max="16384" width="9.140625" style="35"/>
  </cols>
  <sheetData>
    <row r="1" spans="1:70" ht="69" x14ac:dyDescent="0.95">
      <c r="A1" s="48" t="s">
        <v>122</v>
      </c>
      <c r="C1" s="36"/>
    </row>
    <row r="2" spans="1:70" s="6" customFormat="1" ht="282.75" customHeight="1" x14ac:dyDescent="0.25">
      <c r="A2" s="4" t="s">
        <v>0</v>
      </c>
      <c r="B2" s="4" t="s">
        <v>21</v>
      </c>
      <c r="C2" s="4" t="s">
        <v>22</v>
      </c>
      <c r="D2" s="4" t="s">
        <v>28</v>
      </c>
      <c r="E2" s="4" t="s">
        <v>24</v>
      </c>
      <c r="F2" s="4" t="s">
        <v>1</v>
      </c>
      <c r="G2" s="4" t="s">
        <v>2</v>
      </c>
      <c r="H2" s="4" t="s">
        <v>18</v>
      </c>
      <c r="I2" s="4" t="s">
        <v>107</v>
      </c>
      <c r="J2" s="4" t="s">
        <v>108</v>
      </c>
      <c r="K2" s="4" t="s">
        <v>25</v>
      </c>
      <c r="L2" s="4" t="s">
        <v>29</v>
      </c>
      <c r="M2" s="4" t="s">
        <v>30</v>
      </c>
      <c r="N2" s="4" t="s">
        <v>31</v>
      </c>
      <c r="O2" s="4"/>
      <c r="P2" s="4" t="s">
        <v>32</v>
      </c>
      <c r="Q2" s="4" t="s">
        <v>33</v>
      </c>
      <c r="R2" s="4" t="s">
        <v>34</v>
      </c>
      <c r="S2" s="4" t="s">
        <v>35</v>
      </c>
      <c r="T2" s="4" t="s">
        <v>36</v>
      </c>
      <c r="U2" s="4" t="s">
        <v>3</v>
      </c>
      <c r="V2" s="4"/>
      <c r="W2" s="4" t="s">
        <v>20</v>
      </c>
      <c r="X2" s="4"/>
      <c r="Y2" s="4" t="s">
        <v>26</v>
      </c>
      <c r="Z2" s="4"/>
      <c r="AA2" s="4" t="s">
        <v>4</v>
      </c>
      <c r="AB2" s="4"/>
      <c r="AC2" s="4" t="s">
        <v>5</v>
      </c>
      <c r="AD2" s="4"/>
      <c r="AE2" s="4" t="s">
        <v>133</v>
      </c>
      <c r="AF2" s="4" t="s">
        <v>110</v>
      </c>
      <c r="AG2" s="4" t="s">
        <v>7</v>
      </c>
      <c r="AH2" s="4"/>
      <c r="AI2" s="42" t="s">
        <v>134</v>
      </c>
      <c r="AJ2" s="4" t="s">
        <v>110</v>
      </c>
      <c r="AK2" s="4" t="s">
        <v>135</v>
      </c>
      <c r="AL2" s="4" t="s">
        <v>110</v>
      </c>
      <c r="AM2" s="4" t="s">
        <v>10</v>
      </c>
      <c r="AN2" s="4"/>
      <c r="AO2" s="4" t="s">
        <v>9</v>
      </c>
      <c r="AP2" s="4"/>
      <c r="AQ2" s="4" t="s">
        <v>136</v>
      </c>
      <c r="AR2" s="4" t="s">
        <v>110</v>
      </c>
      <c r="AS2" s="4" t="s">
        <v>23</v>
      </c>
      <c r="AT2" s="4"/>
      <c r="AU2" s="4" t="s">
        <v>12</v>
      </c>
      <c r="AV2" s="4"/>
      <c r="AW2" s="4" t="s">
        <v>13</v>
      </c>
      <c r="AX2" s="4"/>
      <c r="AY2" s="4" t="s">
        <v>14</v>
      </c>
      <c r="AZ2" s="4" t="s">
        <v>110</v>
      </c>
      <c r="BA2" s="4" t="s">
        <v>106</v>
      </c>
      <c r="BB2" s="4" t="s">
        <v>110</v>
      </c>
      <c r="BC2" s="4" t="s">
        <v>123</v>
      </c>
      <c r="BD2" s="4" t="s">
        <v>110</v>
      </c>
      <c r="BE2" s="4" t="s">
        <v>112</v>
      </c>
      <c r="BF2" s="4"/>
      <c r="BG2" s="4" t="s">
        <v>111</v>
      </c>
      <c r="BH2" s="4"/>
      <c r="BI2" s="4" t="s">
        <v>27</v>
      </c>
      <c r="BJ2" s="4"/>
      <c r="BK2" s="13" t="s">
        <v>19</v>
      </c>
      <c r="BL2" s="8" t="s">
        <v>109</v>
      </c>
      <c r="BM2" s="22" t="s">
        <v>17</v>
      </c>
      <c r="BN2" s="23"/>
    </row>
    <row r="3" spans="1:70" s="92" customFormat="1" ht="409.5" customHeight="1" x14ac:dyDescent="0.25">
      <c r="A3" s="80" t="s">
        <v>61</v>
      </c>
      <c r="B3" s="81">
        <v>41327557</v>
      </c>
      <c r="C3" s="82">
        <v>363676.4</v>
      </c>
      <c r="D3" s="82"/>
      <c r="E3" s="83">
        <v>10</v>
      </c>
      <c r="F3" s="81" t="s">
        <v>40</v>
      </c>
      <c r="G3" s="81" t="s">
        <v>39</v>
      </c>
      <c r="H3" s="81" t="s">
        <v>51</v>
      </c>
      <c r="I3" s="97" t="s">
        <v>124</v>
      </c>
      <c r="J3" s="81" t="s">
        <v>74</v>
      </c>
      <c r="K3" s="83" t="s">
        <v>87</v>
      </c>
      <c r="L3" s="83"/>
      <c r="M3" s="83"/>
      <c r="N3" s="84">
        <f>SUM(N4:N7)</f>
        <v>414.51000000000005</v>
      </c>
      <c r="O3" s="84">
        <f t="shared" ref="O3:T3" si="0">SUM(O4:O7)</f>
        <v>0</v>
      </c>
      <c r="P3" s="84">
        <f t="shared" si="0"/>
        <v>19.7668</v>
      </c>
      <c r="Q3" s="84">
        <f t="shared" si="0"/>
        <v>104.45480000000001</v>
      </c>
      <c r="R3" s="84">
        <f t="shared" si="0"/>
        <v>282.39</v>
      </c>
      <c r="S3" s="84">
        <f t="shared" si="0"/>
        <v>7.8984000000000005</v>
      </c>
      <c r="T3" s="84">
        <f t="shared" si="0"/>
        <v>414.51000000000005</v>
      </c>
      <c r="U3" s="84"/>
      <c r="V3" s="84"/>
      <c r="W3" s="84"/>
      <c r="X3" s="84"/>
      <c r="Y3" s="84"/>
      <c r="Z3" s="84"/>
      <c r="AA3" s="84"/>
      <c r="AB3" s="84"/>
      <c r="AC3" s="84"/>
      <c r="AD3" s="84"/>
      <c r="AE3" s="84">
        <v>0.01</v>
      </c>
      <c r="AF3" s="84">
        <f>T4</f>
        <v>14.92</v>
      </c>
      <c r="AG3" s="84"/>
      <c r="AH3" s="84"/>
      <c r="AI3" s="85">
        <v>1</v>
      </c>
      <c r="AJ3" s="84">
        <f>T5</f>
        <v>83.3</v>
      </c>
      <c r="AK3" s="84"/>
      <c r="AL3" s="84"/>
      <c r="AM3" s="84"/>
      <c r="AN3" s="84"/>
      <c r="AO3" s="84"/>
      <c r="AP3" s="84"/>
      <c r="AQ3" s="79" t="s">
        <v>138</v>
      </c>
      <c r="AR3" s="78">
        <f>T6</f>
        <v>272.25</v>
      </c>
      <c r="AS3" s="84"/>
      <c r="AT3" s="84"/>
      <c r="AU3" s="84"/>
      <c r="AV3" s="84"/>
      <c r="AW3" s="84"/>
      <c r="AX3" s="84"/>
      <c r="AY3" s="83"/>
      <c r="AZ3" s="83"/>
      <c r="BA3" s="87">
        <v>0.04</v>
      </c>
      <c r="BB3" s="88">
        <f>T7</f>
        <v>44.040000000000006</v>
      </c>
      <c r="BC3" s="89"/>
      <c r="BD3" s="84"/>
      <c r="BE3" s="83"/>
      <c r="BF3" s="84"/>
      <c r="BG3" s="83"/>
      <c r="BH3" s="89"/>
      <c r="BI3" s="83"/>
      <c r="BJ3" s="84"/>
      <c r="BK3" s="86">
        <f>AF3+AJ3+AR3+BB3</f>
        <v>414.51000000000005</v>
      </c>
      <c r="BL3" s="90">
        <v>42853</v>
      </c>
      <c r="BM3" s="84"/>
      <c r="BN3" s="84"/>
      <c r="BO3" s="89"/>
      <c r="BP3" s="89"/>
      <c r="BQ3" s="90"/>
      <c r="BR3" s="91"/>
    </row>
    <row r="4" spans="1:70" s="6" customFormat="1" ht="156.6" customHeight="1" x14ac:dyDescent="0.25">
      <c r="A4" s="1"/>
      <c r="B4" s="2"/>
      <c r="C4" s="3"/>
      <c r="D4" s="3"/>
      <c r="E4" s="4"/>
      <c r="F4" s="2"/>
      <c r="G4" s="2"/>
      <c r="H4" s="2"/>
      <c r="I4" s="98"/>
      <c r="J4" s="2"/>
      <c r="K4" s="4"/>
      <c r="L4" s="4" t="s">
        <v>6</v>
      </c>
      <c r="M4" s="5">
        <f>AE3</f>
        <v>0.01</v>
      </c>
      <c r="N4" s="5">
        <f>M4*1492</f>
        <v>14.92</v>
      </c>
      <c r="O4" s="5"/>
      <c r="P4" s="5">
        <f>N4*0.08</f>
        <v>1.1936</v>
      </c>
      <c r="Q4" s="5">
        <f>N4*0.87</f>
        <v>12.980399999999999</v>
      </c>
      <c r="R4" s="5">
        <v>0</v>
      </c>
      <c r="S4" s="5">
        <f>N4*0.05</f>
        <v>0.746</v>
      </c>
      <c r="T4" s="5">
        <f t="shared" ref="T4:T7" si="1">SUM(P4:S4)</f>
        <v>14.92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3"/>
      <c r="AJ4" s="5"/>
      <c r="AK4" s="5"/>
      <c r="AL4" s="5"/>
      <c r="AM4" s="5"/>
      <c r="AN4" s="5"/>
      <c r="AO4" s="5"/>
      <c r="AP4" s="5"/>
      <c r="AQ4" s="25"/>
      <c r="AR4" s="5"/>
      <c r="AS4" s="5"/>
      <c r="AT4" s="5"/>
      <c r="AU4" s="5"/>
      <c r="AV4" s="5"/>
      <c r="AW4" s="5"/>
      <c r="AX4" s="5"/>
      <c r="AY4" s="4"/>
      <c r="AZ4" s="4"/>
      <c r="BA4" s="46"/>
      <c r="BB4" s="24"/>
      <c r="BC4" s="7"/>
      <c r="BD4" s="5"/>
      <c r="BE4" s="4"/>
      <c r="BF4" s="5"/>
      <c r="BG4" s="4"/>
      <c r="BH4" s="7"/>
      <c r="BI4" s="4"/>
      <c r="BJ4" s="5"/>
      <c r="BK4" s="25"/>
      <c r="BL4" s="8"/>
      <c r="BM4" s="5"/>
      <c r="BN4" s="5"/>
      <c r="BO4" s="7"/>
      <c r="BP4" s="7"/>
      <c r="BQ4" s="8"/>
      <c r="BR4" s="9"/>
    </row>
    <row r="5" spans="1:70" s="6" customFormat="1" ht="156.6" customHeight="1" x14ac:dyDescent="0.25">
      <c r="A5" s="1"/>
      <c r="B5" s="2"/>
      <c r="C5" s="3"/>
      <c r="D5" s="3"/>
      <c r="E5" s="4"/>
      <c r="F5" s="2"/>
      <c r="G5" s="2"/>
      <c r="H5" s="2"/>
      <c r="I5" s="98"/>
      <c r="J5" s="2"/>
      <c r="K5" s="4"/>
      <c r="L5" s="4" t="s">
        <v>8</v>
      </c>
      <c r="M5" s="42">
        <f>AI3</f>
        <v>1</v>
      </c>
      <c r="N5" s="5">
        <f>T5</f>
        <v>83.3</v>
      </c>
      <c r="O5" s="5"/>
      <c r="P5" s="5">
        <v>6.16</v>
      </c>
      <c r="Q5" s="5">
        <v>10.220000000000001</v>
      </c>
      <c r="R5" s="5">
        <v>64.91</v>
      </c>
      <c r="S5" s="5">
        <v>2.0099999999999998</v>
      </c>
      <c r="T5" s="5">
        <f t="shared" si="1"/>
        <v>83.3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43"/>
      <c r="AJ5" s="5"/>
      <c r="AK5" s="5"/>
      <c r="AL5" s="5"/>
      <c r="AM5" s="5"/>
      <c r="AN5" s="5"/>
      <c r="AO5" s="5"/>
      <c r="AP5" s="5"/>
      <c r="AQ5" s="25"/>
      <c r="AR5" s="5"/>
      <c r="AS5" s="5"/>
      <c r="AT5" s="5"/>
      <c r="AU5" s="5"/>
      <c r="AV5" s="5"/>
      <c r="AW5" s="5"/>
      <c r="AX5" s="5"/>
      <c r="AY5" s="4"/>
      <c r="AZ5" s="4"/>
      <c r="BA5" s="46"/>
      <c r="BB5" s="24"/>
      <c r="BC5" s="7"/>
      <c r="BD5" s="5"/>
      <c r="BE5" s="4"/>
      <c r="BF5" s="5"/>
      <c r="BG5" s="4"/>
      <c r="BH5" s="7"/>
      <c r="BI5" s="4"/>
      <c r="BJ5" s="5"/>
      <c r="BK5" s="25"/>
      <c r="BL5" s="8"/>
      <c r="BM5" s="5"/>
      <c r="BN5" s="5"/>
      <c r="BO5" s="7"/>
      <c r="BP5" s="7"/>
      <c r="BQ5" s="8"/>
      <c r="BR5" s="9"/>
    </row>
    <row r="6" spans="1:70" s="6" customFormat="1" ht="156.6" customHeight="1" x14ac:dyDescent="0.25">
      <c r="A6" s="1"/>
      <c r="B6" s="2"/>
      <c r="C6" s="3"/>
      <c r="D6" s="3"/>
      <c r="E6" s="4"/>
      <c r="F6" s="2"/>
      <c r="G6" s="2"/>
      <c r="H6" s="2"/>
      <c r="I6" s="98"/>
      <c r="J6" s="2"/>
      <c r="K6" s="4"/>
      <c r="L6" s="4" t="s">
        <v>11</v>
      </c>
      <c r="M6" s="5" t="str">
        <f>AQ3</f>
        <v>СТП 63 кВА</v>
      </c>
      <c r="N6" s="5">
        <v>272.25</v>
      </c>
      <c r="O6" s="5"/>
      <c r="P6" s="5">
        <v>8.89</v>
      </c>
      <c r="Q6" s="5">
        <v>43.38</v>
      </c>
      <c r="R6" s="5">
        <v>217.48</v>
      </c>
      <c r="S6" s="5">
        <v>2.5</v>
      </c>
      <c r="T6" s="5">
        <f t="shared" si="1"/>
        <v>272.25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3"/>
      <c r="AJ6" s="5"/>
      <c r="AK6" s="5"/>
      <c r="AL6" s="5"/>
      <c r="AM6" s="5"/>
      <c r="AN6" s="5"/>
      <c r="AO6" s="5"/>
      <c r="AP6" s="5"/>
      <c r="AQ6" s="25"/>
      <c r="AR6" s="5"/>
      <c r="AS6" s="5"/>
      <c r="AT6" s="5"/>
      <c r="AU6" s="5"/>
      <c r="AV6" s="5"/>
      <c r="AW6" s="5"/>
      <c r="AX6" s="5"/>
      <c r="AY6" s="4"/>
      <c r="AZ6" s="4"/>
      <c r="BA6" s="46"/>
      <c r="BB6" s="24"/>
      <c r="BC6" s="7"/>
      <c r="BD6" s="5"/>
      <c r="BE6" s="4"/>
      <c r="BF6" s="5"/>
      <c r="BG6" s="4"/>
      <c r="BH6" s="7"/>
      <c r="BI6" s="4"/>
      <c r="BJ6" s="5"/>
      <c r="BK6" s="25"/>
      <c r="BL6" s="8"/>
      <c r="BM6" s="5"/>
      <c r="BN6" s="5"/>
      <c r="BO6" s="7"/>
      <c r="BP6" s="7"/>
      <c r="BQ6" s="8"/>
      <c r="BR6" s="9"/>
    </row>
    <row r="7" spans="1:70" s="6" customFormat="1" ht="156.6" customHeight="1" x14ac:dyDescent="0.25">
      <c r="A7" s="1"/>
      <c r="B7" s="2"/>
      <c r="C7" s="3"/>
      <c r="D7" s="3"/>
      <c r="E7" s="4"/>
      <c r="F7" s="2"/>
      <c r="G7" s="2"/>
      <c r="H7" s="2"/>
      <c r="I7" s="99"/>
      <c r="J7" s="2"/>
      <c r="K7" s="4"/>
      <c r="L7" s="4" t="s">
        <v>15</v>
      </c>
      <c r="M7" s="4">
        <f>BA3</f>
        <v>0.04</v>
      </c>
      <c r="N7" s="4">
        <f>M7*1101</f>
        <v>44.04</v>
      </c>
      <c r="O7" s="4"/>
      <c r="P7" s="4">
        <f>N7*0.08</f>
        <v>3.5232000000000001</v>
      </c>
      <c r="Q7" s="4">
        <f>N7*0.86</f>
        <v>37.874400000000001</v>
      </c>
      <c r="R7" s="4">
        <v>0</v>
      </c>
      <c r="S7" s="4">
        <f>N7*0.06</f>
        <v>2.6423999999999999</v>
      </c>
      <c r="T7" s="4">
        <f t="shared" si="1"/>
        <v>44.040000000000006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43"/>
      <c r="AJ7" s="5"/>
      <c r="AK7" s="5"/>
      <c r="AL7" s="5"/>
      <c r="AM7" s="5"/>
      <c r="AN7" s="5"/>
      <c r="AO7" s="5"/>
      <c r="AP7" s="5"/>
      <c r="AQ7" s="25"/>
      <c r="AR7" s="5"/>
      <c r="AS7" s="5"/>
      <c r="AT7" s="5"/>
      <c r="AU7" s="5"/>
      <c r="AV7" s="5"/>
      <c r="AW7" s="5"/>
      <c r="AX7" s="5"/>
      <c r="AY7" s="4"/>
      <c r="AZ7" s="4"/>
      <c r="BA7" s="46"/>
      <c r="BB7" s="24"/>
      <c r="BC7" s="7"/>
      <c r="BD7" s="5"/>
      <c r="BE7" s="4"/>
      <c r="BF7" s="5"/>
      <c r="BG7" s="4"/>
      <c r="BH7" s="7"/>
      <c r="BI7" s="4"/>
      <c r="BJ7" s="5"/>
      <c r="BK7" s="25"/>
      <c r="BL7" s="8"/>
      <c r="BM7" s="5"/>
      <c r="BN7" s="5"/>
      <c r="BO7" s="7"/>
      <c r="BP7" s="7"/>
      <c r="BQ7" s="8"/>
      <c r="BR7" s="9"/>
    </row>
    <row r="8" spans="1:70" s="6" customFormat="1" ht="309" customHeight="1" x14ac:dyDescent="0.25">
      <c r="A8" s="1" t="s">
        <v>62</v>
      </c>
      <c r="B8" s="2">
        <v>41353356</v>
      </c>
      <c r="C8" s="3">
        <v>1007198.12</v>
      </c>
      <c r="D8" s="3"/>
      <c r="E8" s="4">
        <v>70</v>
      </c>
      <c r="F8" s="2" t="s">
        <v>41</v>
      </c>
      <c r="G8" s="2" t="s">
        <v>39</v>
      </c>
      <c r="H8" s="2" t="s">
        <v>52</v>
      </c>
      <c r="I8" s="97" t="s">
        <v>129</v>
      </c>
      <c r="J8" s="2" t="s">
        <v>75</v>
      </c>
      <c r="K8" s="4" t="s">
        <v>86</v>
      </c>
      <c r="L8" s="4"/>
      <c r="M8" s="4"/>
      <c r="N8" s="5">
        <f>SUM(N9:N13)</f>
        <v>660</v>
      </c>
      <c r="O8" s="5">
        <f t="shared" ref="O8:T8" si="2">SUM(O9:O13)</f>
        <v>0</v>
      </c>
      <c r="P8" s="5">
        <f t="shared" si="2"/>
        <v>31.606400000000001</v>
      </c>
      <c r="Q8" s="5">
        <f t="shared" si="2"/>
        <v>197.48000000000005</v>
      </c>
      <c r="R8" s="5">
        <f t="shared" si="2"/>
        <v>416.78999999999996</v>
      </c>
      <c r="S8" s="5">
        <f t="shared" si="2"/>
        <v>14.123600000000001</v>
      </c>
      <c r="T8" s="5">
        <f t="shared" si="2"/>
        <v>660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>
        <v>0.01</v>
      </c>
      <c r="AF8" s="5">
        <f>T9</f>
        <v>14.92</v>
      </c>
      <c r="AG8" s="5"/>
      <c r="AH8" s="5"/>
      <c r="AI8" s="43">
        <v>1</v>
      </c>
      <c r="AJ8" s="5">
        <f>T10</f>
        <v>83.3</v>
      </c>
      <c r="AK8" s="5" t="s">
        <v>85</v>
      </c>
      <c r="AL8" s="5">
        <f>T11</f>
        <v>135.9</v>
      </c>
      <c r="AM8" s="5"/>
      <c r="AN8" s="5"/>
      <c r="AO8" s="5"/>
      <c r="AP8" s="5"/>
      <c r="AQ8" s="25" t="s">
        <v>84</v>
      </c>
      <c r="AR8" s="5">
        <f>T12</f>
        <v>414.87</v>
      </c>
      <c r="AS8" s="5"/>
      <c r="AT8" s="5"/>
      <c r="AU8" s="5"/>
      <c r="AV8" s="5"/>
      <c r="AW8" s="5"/>
      <c r="AX8" s="5"/>
      <c r="AY8" s="4"/>
      <c r="AZ8" s="4"/>
      <c r="BA8" s="46">
        <v>0.01</v>
      </c>
      <c r="BB8" s="24">
        <f>T13</f>
        <v>11.010000000000002</v>
      </c>
      <c r="BC8" s="7"/>
      <c r="BD8" s="5"/>
      <c r="BE8" s="4"/>
      <c r="BF8" s="7"/>
      <c r="BG8" s="7"/>
      <c r="BH8" s="7"/>
      <c r="BI8" s="4"/>
      <c r="BJ8" s="5"/>
      <c r="BK8" s="25">
        <f>AF8+AJ8+AL8+AR8+BB8</f>
        <v>660</v>
      </c>
      <c r="BL8" s="8">
        <v>42851</v>
      </c>
      <c r="BM8" s="5"/>
      <c r="BN8" s="5"/>
      <c r="BO8" s="7"/>
      <c r="BP8" s="7"/>
      <c r="BQ8" s="8"/>
      <c r="BR8" s="9"/>
    </row>
    <row r="9" spans="1:70" s="6" customFormat="1" ht="169.15" customHeight="1" x14ac:dyDescent="0.25">
      <c r="A9" s="1"/>
      <c r="B9" s="2"/>
      <c r="C9" s="3"/>
      <c r="D9" s="3"/>
      <c r="E9" s="4"/>
      <c r="F9" s="2"/>
      <c r="G9" s="2"/>
      <c r="H9" s="2"/>
      <c r="I9" s="98"/>
      <c r="J9" s="2"/>
      <c r="K9" s="4"/>
      <c r="L9" s="4" t="s">
        <v>6</v>
      </c>
      <c r="M9" s="5">
        <f>AE8</f>
        <v>0.01</v>
      </c>
      <c r="N9" s="5">
        <f>M9*1492</f>
        <v>14.92</v>
      </c>
      <c r="O9" s="5"/>
      <c r="P9" s="5">
        <f>N9*0.08</f>
        <v>1.1936</v>
      </c>
      <c r="Q9" s="5">
        <f>N9*0.87</f>
        <v>12.980399999999999</v>
      </c>
      <c r="R9" s="5">
        <v>0</v>
      </c>
      <c r="S9" s="5">
        <f>N9*0.05</f>
        <v>0.746</v>
      </c>
      <c r="T9" s="5">
        <f t="shared" ref="T9:T13" si="3">SUM(P9:S9)</f>
        <v>14.92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43"/>
      <c r="AJ9" s="5"/>
      <c r="AK9" s="5"/>
      <c r="AL9" s="5"/>
      <c r="AM9" s="5"/>
      <c r="AN9" s="5"/>
      <c r="AO9" s="5"/>
      <c r="AP9" s="5"/>
      <c r="AQ9" s="25"/>
      <c r="AR9" s="5"/>
      <c r="AS9" s="5"/>
      <c r="AT9" s="5"/>
      <c r="AU9" s="5"/>
      <c r="AV9" s="5"/>
      <c r="AW9" s="5"/>
      <c r="AX9" s="5"/>
      <c r="AY9" s="4"/>
      <c r="AZ9" s="4"/>
      <c r="BA9" s="46"/>
      <c r="BB9" s="24"/>
      <c r="BC9" s="7"/>
      <c r="BD9" s="5"/>
      <c r="BE9" s="4"/>
      <c r="BF9" s="7"/>
      <c r="BG9" s="7"/>
      <c r="BH9" s="7"/>
      <c r="BI9" s="4"/>
      <c r="BJ9" s="5"/>
      <c r="BK9" s="25"/>
      <c r="BL9" s="8"/>
      <c r="BM9" s="5"/>
      <c r="BN9" s="5"/>
      <c r="BO9" s="7"/>
      <c r="BP9" s="7"/>
      <c r="BQ9" s="8"/>
      <c r="BR9" s="9"/>
    </row>
    <row r="10" spans="1:70" s="6" customFormat="1" ht="169.15" customHeight="1" x14ac:dyDescent="0.25">
      <c r="A10" s="1"/>
      <c r="B10" s="2"/>
      <c r="C10" s="3"/>
      <c r="D10" s="3"/>
      <c r="E10" s="4"/>
      <c r="F10" s="2"/>
      <c r="G10" s="2"/>
      <c r="H10" s="2"/>
      <c r="I10" s="98"/>
      <c r="J10" s="2"/>
      <c r="K10" s="4"/>
      <c r="L10" s="4" t="s">
        <v>8</v>
      </c>
      <c r="M10" s="42">
        <f>AI8</f>
        <v>1</v>
      </c>
      <c r="N10" s="5">
        <f>T10</f>
        <v>83.3</v>
      </c>
      <c r="O10" s="5"/>
      <c r="P10" s="5">
        <v>6.16</v>
      </c>
      <c r="Q10" s="5">
        <v>10.220000000000001</v>
      </c>
      <c r="R10" s="5">
        <v>64.91</v>
      </c>
      <c r="S10" s="5">
        <v>2.0099999999999998</v>
      </c>
      <c r="T10" s="5">
        <f t="shared" si="3"/>
        <v>83.3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43"/>
      <c r="AJ10" s="5"/>
      <c r="AK10" s="5"/>
      <c r="AL10" s="5"/>
      <c r="AM10" s="5"/>
      <c r="AN10" s="5"/>
      <c r="AO10" s="5"/>
      <c r="AP10" s="5"/>
      <c r="AQ10" s="25"/>
      <c r="AR10" s="5"/>
      <c r="AS10" s="5"/>
      <c r="AT10" s="5"/>
      <c r="AU10" s="5"/>
      <c r="AV10" s="5"/>
      <c r="AW10" s="5"/>
      <c r="AX10" s="5"/>
      <c r="AY10" s="4"/>
      <c r="AZ10" s="4"/>
      <c r="BA10" s="46"/>
      <c r="BB10" s="24"/>
      <c r="BC10" s="7"/>
      <c r="BD10" s="5"/>
      <c r="BE10" s="4"/>
      <c r="BF10" s="7"/>
      <c r="BG10" s="7"/>
      <c r="BH10" s="7"/>
      <c r="BI10" s="4"/>
      <c r="BJ10" s="5"/>
      <c r="BK10" s="25"/>
      <c r="BL10" s="8"/>
      <c r="BM10" s="5"/>
      <c r="BN10" s="5"/>
      <c r="BO10" s="7"/>
      <c r="BP10" s="7"/>
      <c r="BQ10" s="8"/>
      <c r="BR10" s="9"/>
    </row>
    <row r="11" spans="1:70" s="6" customFormat="1" ht="169.15" customHeight="1" x14ac:dyDescent="0.25">
      <c r="A11" s="1"/>
      <c r="B11" s="2"/>
      <c r="C11" s="3"/>
      <c r="D11" s="3"/>
      <c r="E11" s="4"/>
      <c r="F11" s="2"/>
      <c r="G11" s="2"/>
      <c r="H11" s="2"/>
      <c r="I11" s="98"/>
      <c r="J11" s="2"/>
      <c r="K11" s="4"/>
      <c r="L11" s="4" t="s">
        <v>9</v>
      </c>
      <c r="M11" s="5" t="str">
        <f>AK8</f>
        <v>0,05 (95 мм2)</v>
      </c>
      <c r="N11" s="5">
        <f>0.05*2718</f>
        <v>135.9</v>
      </c>
      <c r="O11" s="4"/>
      <c r="P11" s="5">
        <f>N11*0.08</f>
        <v>10.872</v>
      </c>
      <c r="Q11" s="5">
        <f>N11*0.89</f>
        <v>120.95100000000001</v>
      </c>
      <c r="R11" s="4">
        <v>0</v>
      </c>
      <c r="S11" s="4">
        <f>N11*0.03</f>
        <v>4.077</v>
      </c>
      <c r="T11" s="5">
        <f t="shared" si="3"/>
        <v>135.9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3"/>
      <c r="AJ11" s="5"/>
      <c r="AK11" s="5"/>
      <c r="AL11" s="5"/>
      <c r="AM11" s="5"/>
      <c r="AN11" s="5"/>
      <c r="AO11" s="5"/>
      <c r="AP11" s="5"/>
      <c r="AQ11" s="25"/>
      <c r="AR11" s="5"/>
      <c r="AS11" s="5"/>
      <c r="AT11" s="5"/>
      <c r="AU11" s="5"/>
      <c r="AV11" s="5"/>
      <c r="AW11" s="5"/>
      <c r="AX11" s="5"/>
      <c r="AY11" s="4"/>
      <c r="AZ11" s="4"/>
      <c r="BA11" s="46"/>
      <c r="BB11" s="24"/>
      <c r="BC11" s="7"/>
      <c r="BD11" s="5"/>
      <c r="BE11" s="4"/>
      <c r="BF11" s="7"/>
      <c r="BG11" s="7"/>
      <c r="BH11" s="7"/>
      <c r="BI11" s="4"/>
      <c r="BJ11" s="5"/>
      <c r="BK11" s="25"/>
      <c r="BL11" s="8"/>
      <c r="BM11" s="5"/>
      <c r="BN11" s="5"/>
      <c r="BO11" s="7"/>
      <c r="BP11" s="7"/>
      <c r="BQ11" s="8"/>
      <c r="BR11" s="9"/>
    </row>
    <row r="12" spans="1:70" s="6" customFormat="1" ht="169.15" customHeight="1" x14ac:dyDescent="0.25">
      <c r="A12" s="1"/>
      <c r="B12" s="2"/>
      <c r="C12" s="3"/>
      <c r="D12" s="3"/>
      <c r="E12" s="4"/>
      <c r="F12" s="2"/>
      <c r="G12" s="2"/>
      <c r="H12" s="2"/>
      <c r="I12" s="98"/>
      <c r="J12" s="2"/>
      <c r="K12" s="4"/>
      <c r="L12" s="4" t="s">
        <v>11</v>
      </c>
      <c r="M12" s="5" t="str">
        <f>AQ8</f>
        <v>КТП 100 кВА</v>
      </c>
      <c r="N12" s="5">
        <f>T12</f>
        <v>414.87</v>
      </c>
      <c r="O12" s="5"/>
      <c r="P12" s="5">
        <v>12.5</v>
      </c>
      <c r="Q12" s="5">
        <v>43.86</v>
      </c>
      <c r="R12" s="5">
        <v>351.88</v>
      </c>
      <c r="S12" s="5">
        <v>6.63</v>
      </c>
      <c r="T12" s="5">
        <f t="shared" si="3"/>
        <v>414.87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43"/>
      <c r="AJ12" s="5"/>
      <c r="AK12" s="5"/>
      <c r="AL12" s="5"/>
      <c r="AM12" s="5"/>
      <c r="AN12" s="5"/>
      <c r="AO12" s="5"/>
      <c r="AP12" s="5"/>
      <c r="AQ12" s="25"/>
      <c r="AR12" s="5"/>
      <c r="AS12" s="5"/>
      <c r="AT12" s="5"/>
      <c r="AU12" s="5"/>
      <c r="AV12" s="5"/>
      <c r="AW12" s="5"/>
      <c r="AX12" s="5"/>
      <c r="AY12" s="4"/>
      <c r="AZ12" s="4"/>
      <c r="BA12" s="46"/>
      <c r="BB12" s="24"/>
      <c r="BC12" s="7"/>
      <c r="BD12" s="5"/>
      <c r="BE12" s="4"/>
      <c r="BF12" s="7"/>
      <c r="BG12" s="7"/>
      <c r="BH12" s="7"/>
      <c r="BI12" s="4"/>
      <c r="BJ12" s="5"/>
      <c r="BK12" s="25"/>
      <c r="BL12" s="8"/>
      <c r="BM12" s="5"/>
      <c r="BN12" s="5"/>
      <c r="BO12" s="7"/>
      <c r="BP12" s="7"/>
      <c r="BQ12" s="8"/>
      <c r="BR12" s="9"/>
    </row>
    <row r="13" spans="1:70" s="6" customFormat="1" ht="169.15" customHeight="1" x14ac:dyDescent="0.25">
      <c r="A13" s="1"/>
      <c r="B13" s="2"/>
      <c r="C13" s="3"/>
      <c r="D13" s="3"/>
      <c r="E13" s="4"/>
      <c r="F13" s="2"/>
      <c r="G13" s="2"/>
      <c r="H13" s="2"/>
      <c r="I13" s="99"/>
      <c r="J13" s="2"/>
      <c r="K13" s="4"/>
      <c r="L13" s="4" t="s">
        <v>15</v>
      </c>
      <c r="M13" s="4">
        <f>BA8</f>
        <v>0.01</v>
      </c>
      <c r="N13" s="4">
        <f>M13*1101</f>
        <v>11.01</v>
      </c>
      <c r="O13" s="4"/>
      <c r="P13" s="4">
        <f>N13*0.08</f>
        <v>0.88080000000000003</v>
      </c>
      <c r="Q13" s="4">
        <f>N13*0.86</f>
        <v>9.4686000000000003</v>
      </c>
      <c r="R13" s="4">
        <v>0</v>
      </c>
      <c r="S13" s="4">
        <f>N13*0.06</f>
        <v>0.66059999999999997</v>
      </c>
      <c r="T13" s="4">
        <f t="shared" si="3"/>
        <v>11.010000000000002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43"/>
      <c r="AJ13" s="5"/>
      <c r="AK13" s="5"/>
      <c r="AL13" s="5"/>
      <c r="AM13" s="5"/>
      <c r="AN13" s="5"/>
      <c r="AO13" s="5"/>
      <c r="AP13" s="5"/>
      <c r="AQ13" s="25"/>
      <c r="AR13" s="5"/>
      <c r="AS13" s="5"/>
      <c r="AT13" s="5"/>
      <c r="AU13" s="5"/>
      <c r="AV13" s="5"/>
      <c r="AW13" s="5"/>
      <c r="AX13" s="5"/>
      <c r="AY13" s="4"/>
      <c r="AZ13" s="4"/>
      <c r="BA13" s="46"/>
      <c r="BB13" s="24"/>
      <c r="BC13" s="7"/>
      <c r="BD13" s="5"/>
      <c r="BE13" s="4"/>
      <c r="BF13" s="7"/>
      <c r="BG13" s="7"/>
      <c r="BH13" s="7"/>
      <c r="BI13" s="4"/>
      <c r="BJ13" s="5"/>
      <c r="BK13" s="25"/>
      <c r="BL13" s="8"/>
      <c r="BM13" s="5"/>
      <c r="BN13" s="5"/>
      <c r="BO13" s="7"/>
      <c r="BP13" s="7"/>
      <c r="BQ13" s="8"/>
      <c r="BR13" s="9"/>
    </row>
    <row r="14" spans="1:70" s="6" customFormat="1" ht="409.5" customHeight="1" x14ac:dyDescent="0.25">
      <c r="A14" s="1" t="s">
        <v>63</v>
      </c>
      <c r="B14" s="2">
        <v>41344259</v>
      </c>
      <c r="C14" s="3">
        <v>466.1</v>
      </c>
      <c r="D14" s="3"/>
      <c r="E14" s="4">
        <v>14.5</v>
      </c>
      <c r="F14" s="2" t="s">
        <v>42</v>
      </c>
      <c r="G14" s="2" t="s">
        <v>37</v>
      </c>
      <c r="H14" s="2" t="s">
        <v>53</v>
      </c>
      <c r="I14" s="97" t="s">
        <v>125</v>
      </c>
      <c r="J14" s="97" t="s">
        <v>76</v>
      </c>
      <c r="K14" s="4" t="s">
        <v>88</v>
      </c>
      <c r="L14" s="4"/>
      <c r="M14" s="4"/>
      <c r="N14" s="5">
        <f>SUM(N15)</f>
        <v>594.54000000000008</v>
      </c>
      <c r="O14" s="5">
        <f t="shared" ref="O14:T16" si="4">SUM(O15)</f>
        <v>0</v>
      </c>
      <c r="P14" s="5">
        <f t="shared" si="4"/>
        <v>47.563200000000009</v>
      </c>
      <c r="Q14" s="5">
        <f t="shared" si="4"/>
        <v>511.30440000000004</v>
      </c>
      <c r="R14" s="5">
        <f t="shared" si="4"/>
        <v>0</v>
      </c>
      <c r="S14" s="5">
        <f t="shared" si="4"/>
        <v>35.672400000000003</v>
      </c>
      <c r="T14" s="5">
        <f t="shared" si="4"/>
        <v>594.54000000000008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4"/>
      <c r="AF14" s="7"/>
      <c r="AG14" s="7"/>
      <c r="AH14" s="5"/>
      <c r="AI14" s="43"/>
      <c r="AJ14" s="7"/>
      <c r="AK14" s="7"/>
      <c r="AL14" s="5"/>
      <c r="AM14" s="5"/>
      <c r="AN14" s="5"/>
      <c r="AO14" s="5"/>
      <c r="AP14" s="5"/>
      <c r="AQ14" s="46"/>
      <c r="AR14" s="7"/>
      <c r="AS14" s="5"/>
      <c r="AT14" s="5"/>
      <c r="AU14" s="5"/>
      <c r="AV14" s="5"/>
      <c r="AW14" s="5"/>
      <c r="AX14" s="5"/>
      <c r="AY14" s="5"/>
      <c r="AZ14" s="5"/>
      <c r="BA14" s="46">
        <v>0.54</v>
      </c>
      <c r="BB14" s="25">
        <f>T15</f>
        <v>594.54000000000008</v>
      </c>
      <c r="BC14" s="5"/>
      <c r="BD14" s="5"/>
      <c r="BE14" s="4"/>
      <c r="BF14" s="7"/>
      <c r="BG14" s="7"/>
      <c r="BH14" s="5"/>
      <c r="BI14" s="5"/>
      <c r="BJ14" s="5"/>
      <c r="BK14" s="25">
        <f>BB14</f>
        <v>594.54000000000008</v>
      </c>
      <c r="BL14" s="8">
        <v>42845</v>
      </c>
      <c r="BM14" s="5" t="s">
        <v>89</v>
      </c>
      <c r="BN14" s="5"/>
      <c r="BO14" s="7"/>
      <c r="BP14" s="7"/>
      <c r="BQ14" s="8"/>
      <c r="BR14" s="9"/>
    </row>
    <row r="15" spans="1:70" s="6" customFormat="1" ht="409.6" customHeight="1" x14ac:dyDescent="0.25">
      <c r="A15" s="1"/>
      <c r="B15" s="2"/>
      <c r="C15" s="3"/>
      <c r="D15" s="3"/>
      <c r="E15" s="4"/>
      <c r="F15" s="2"/>
      <c r="G15" s="2"/>
      <c r="H15" s="2"/>
      <c r="I15" s="99"/>
      <c r="J15" s="99"/>
      <c r="K15" s="4"/>
      <c r="L15" s="4" t="s">
        <v>15</v>
      </c>
      <c r="M15" s="4">
        <f>BA14</f>
        <v>0.54</v>
      </c>
      <c r="N15" s="4">
        <f>M15*1101</f>
        <v>594.54000000000008</v>
      </c>
      <c r="O15" s="4"/>
      <c r="P15" s="5">
        <f>N15*0.08</f>
        <v>47.563200000000009</v>
      </c>
      <c r="Q15" s="5">
        <f>N15*0.86</f>
        <v>511.30440000000004</v>
      </c>
      <c r="R15" s="5">
        <v>0</v>
      </c>
      <c r="S15" s="5">
        <f>N15*0.06</f>
        <v>35.672400000000003</v>
      </c>
      <c r="T15" s="5">
        <f>SUM(P15:S15)</f>
        <v>594.54000000000008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4"/>
      <c r="AF15" s="7"/>
      <c r="AG15" s="7"/>
      <c r="AH15" s="5"/>
      <c r="AI15" s="43"/>
      <c r="AJ15" s="7"/>
      <c r="AK15" s="7"/>
      <c r="AL15" s="5"/>
      <c r="AM15" s="5"/>
      <c r="AN15" s="5"/>
      <c r="AO15" s="5"/>
      <c r="AP15" s="5"/>
      <c r="AQ15" s="46"/>
      <c r="AR15" s="7"/>
      <c r="AS15" s="5"/>
      <c r="AT15" s="5"/>
      <c r="AU15" s="5"/>
      <c r="AV15" s="5"/>
      <c r="AW15" s="5"/>
      <c r="AX15" s="5"/>
      <c r="AY15" s="5"/>
      <c r="AZ15" s="5"/>
      <c r="BA15" s="46"/>
      <c r="BB15" s="25"/>
      <c r="BC15" s="5"/>
      <c r="BD15" s="5"/>
      <c r="BE15" s="4"/>
      <c r="BF15" s="7"/>
      <c r="BG15" s="7"/>
      <c r="BH15" s="5"/>
      <c r="BI15" s="5"/>
      <c r="BJ15" s="5"/>
      <c r="BK15" s="25"/>
      <c r="BL15" s="8"/>
      <c r="BM15" s="5"/>
      <c r="BN15" s="5"/>
      <c r="BO15" s="7"/>
      <c r="BP15" s="7"/>
      <c r="BQ15" s="8"/>
      <c r="BR15" s="9"/>
    </row>
    <row r="16" spans="1:70" s="6" customFormat="1" ht="271.14999999999998" customHeight="1" x14ac:dyDescent="0.25">
      <c r="A16" s="1" t="s">
        <v>64</v>
      </c>
      <c r="B16" s="2">
        <v>41367513</v>
      </c>
      <c r="C16" s="3">
        <v>466.1</v>
      </c>
      <c r="D16" s="3"/>
      <c r="E16" s="4">
        <v>15</v>
      </c>
      <c r="F16" s="2" t="s">
        <v>43</v>
      </c>
      <c r="G16" s="2" t="s">
        <v>37</v>
      </c>
      <c r="H16" s="2" t="s">
        <v>54</v>
      </c>
      <c r="I16" s="97" t="s">
        <v>90</v>
      </c>
      <c r="J16" s="2" t="s">
        <v>91</v>
      </c>
      <c r="K16" s="4" t="s">
        <v>92</v>
      </c>
      <c r="L16" s="4"/>
      <c r="M16" s="4"/>
      <c r="N16" s="5">
        <f>SUM(N17)</f>
        <v>374.34000000000003</v>
      </c>
      <c r="O16" s="5">
        <f t="shared" si="4"/>
        <v>0</v>
      </c>
      <c r="P16" s="5">
        <f t="shared" si="4"/>
        <v>29.947200000000002</v>
      </c>
      <c r="Q16" s="5">
        <f t="shared" si="4"/>
        <v>321.93240000000003</v>
      </c>
      <c r="R16" s="5">
        <f t="shared" si="4"/>
        <v>0</v>
      </c>
      <c r="S16" s="5">
        <f t="shared" si="4"/>
        <v>22.4604</v>
      </c>
      <c r="T16" s="5">
        <f t="shared" si="4"/>
        <v>374.34000000000003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4"/>
      <c r="AF16" s="7"/>
      <c r="AG16" s="7"/>
      <c r="AH16" s="5"/>
      <c r="AI16" s="43"/>
      <c r="AJ16" s="7"/>
      <c r="AK16" s="7"/>
      <c r="AL16" s="5"/>
      <c r="AM16" s="5"/>
      <c r="AN16" s="5"/>
      <c r="AO16" s="5"/>
      <c r="AP16" s="5"/>
      <c r="AQ16" s="46"/>
      <c r="AR16" s="7"/>
      <c r="AS16" s="5"/>
      <c r="AT16" s="5"/>
      <c r="AU16" s="5"/>
      <c r="AV16" s="5"/>
      <c r="AW16" s="5"/>
      <c r="AX16" s="5"/>
      <c r="AY16" s="5"/>
      <c r="AZ16" s="5"/>
      <c r="BA16" s="46">
        <v>0.34</v>
      </c>
      <c r="BB16" s="25">
        <f>T17</f>
        <v>374.34000000000003</v>
      </c>
      <c r="BC16" s="5"/>
      <c r="BD16" s="5"/>
      <c r="BE16" s="4"/>
      <c r="BF16" s="7"/>
      <c r="BG16" s="7"/>
      <c r="BH16" s="5"/>
      <c r="BI16" s="5"/>
      <c r="BJ16" s="5"/>
      <c r="BK16" s="25">
        <f>BB16</f>
        <v>374.34000000000003</v>
      </c>
      <c r="BL16" s="8">
        <v>42852</v>
      </c>
      <c r="BM16" s="5"/>
      <c r="BN16" s="5"/>
      <c r="BO16" s="7"/>
      <c r="BP16" s="7"/>
      <c r="BQ16" s="8"/>
      <c r="BR16" s="9"/>
    </row>
    <row r="17" spans="1:70" s="6" customFormat="1" ht="205.15" customHeight="1" x14ac:dyDescent="0.25">
      <c r="A17" s="1"/>
      <c r="B17" s="2"/>
      <c r="C17" s="3"/>
      <c r="D17" s="3"/>
      <c r="E17" s="4"/>
      <c r="F17" s="2"/>
      <c r="G17" s="2"/>
      <c r="H17" s="2"/>
      <c r="I17" s="99"/>
      <c r="J17" s="2"/>
      <c r="K17" s="4"/>
      <c r="L17" s="4" t="s">
        <v>15</v>
      </c>
      <c r="M17" s="4">
        <f>BA16</f>
        <v>0.34</v>
      </c>
      <c r="N17" s="4">
        <f>M17*1101</f>
        <v>374.34000000000003</v>
      </c>
      <c r="O17" s="4"/>
      <c r="P17" s="5">
        <f>N17*0.08</f>
        <v>29.947200000000002</v>
      </c>
      <c r="Q17" s="5">
        <f>N17*0.86</f>
        <v>321.93240000000003</v>
      </c>
      <c r="R17" s="5">
        <v>0</v>
      </c>
      <c r="S17" s="5">
        <f>N17*0.06</f>
        <v>22.4604</v>
      </c>
      <c r="T17" s="5">
        <f>SUM(P17:S17)</f>
        <v>374.34000000000003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4"/>
      <c r="AF17" s="7"/>
      <c r="AG17" s="7"/>
      <c r="AH17" s="5"/>
      <c r="AI17" s="43"/>
      <c r="AJ17" s="7"/>
      <c r="AK17" s="7"/>
      <c r="AL17" s="5"/>
      <c r="AM17" s="5"/>
      <c r="AN17" s="5"/>
      <c r="AO17" s="5"/>
      <c r="AP17" s="5"/>
      <c r="AQ17" s="46"/>
      <c r="AR17" s="7"/>
      <c r="AS17" s="5"/>
      <c r="AT17" s="5"/>
      <c r="AU17" s="5"/>
      <c r="AV17" s="5"/>
      <c r="AW17" s="5"/>
      <c r="AX17" s="5"/>
      <c r="AY17" s="5"/>
      <c r="AZ17" s="5"/>
      <c r="BA17" s="46"/>
      <c r="BB17" s="25"/>
      <c r="BC17" s="5"/>
      <c r="BD17" s="5"/>
      <c r="BE17" s="4"/>
      <c r="BF17" s="7"/>
      <c r="BG17" s="7"/>
      <c r="BH17" s="5"/>
      <c r="BI17" s="5"/>
      <c r="BJ17" s="5"/>
      <c r="BK17" s="25"/>
      <c r="BL17" s="8"/>
      <c r="BM17" s="5"/>
      <c r="BN17" s="5"/>
      <c r="BO17" s="7"/>
      <c r="BP17" s="7"/>
      <c r="BQ17" s="8"/>
      <c r="BR17" s="9"/>
    </row>
    <row r="18" spans="1:70" s="6" customFormat="1" ht="244.5" customHeight="1" x14ac:dyDescent="0.25">
      <c r="A18" s="1" t="s">
        <v>65</v>
      </c>
      <c r="B18" s="2">
        <v>41361295</v>
      </c>
      <c r="C18" s="3">
        <v>466.1</v>
      </c>
      <c r="D18" s="3"/>
      <c r="E18" s="4">
        <v>9</v>
      </c>
      <c r="F18" s="2" t="s">
        <v>44</v>
      </c>
      <c r="G18" s="2" t="s">
        <v>37</v>
      </c>
      <c r="H18" s="2" t="s">
        <v>55</v>
      </c>
      <c r="I18" s="97" t="s">
        <v>126</v>
      </c>
      <c r="J18" s="97" t="s">
        <v>77</v>
      </c>
      <c r="K18" s="4" t="s">
        <v>93</v>
      </c>
      <c r="L18" s="4"/>
      <c r="M18" s="4"/>
      <c r="N18" s="5">
        <f>SUM(N19)</f>
        <v>330.3</v>
      </c>
      <c r="O18" s="5">
        <f t="shared" ref="O18:T18" si="5">SUM(O19)</f>
        <v>0</v>
      </c>
      <c r="P18" s="5">
        <f t="shared" si="5"/>
        <v>26.424000000000003</v>
      </c>
      <c r="Q18" s="5">
        <f t="shared" si="5"/>
        <v>284.05799999999999</v>
      </c>
      <c r="R18" s="5">
        <f t="shared" si="5"/>
        <v>0</v>
      </c>
      <c r="S18" s="5">
        <f t="shared" si="5"/>
        <v>19.818000000000001</v>
      </c>
      <c r="T18" s="5">
        <f t="shared" si="5"/>
        <v>330.29999999999995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4"/>
      <c r="AF18" s="7"/>
      <c r="AG18" s="4"/>
      <c r="AH18" s="5"/>
      <c r="AI18" s="43"/>
      <c r="AJ18" s="7"/>
      <c r="AK18" s="4"/>
      <c r="AL18" s="5"/>
      <c r="AM18" s="5"/>
      <c r="AN18" s="5"/>
      <c r="AO18" s="5"/>
      <c r="AP18" s="5"/>
      <c r="AQ18" s="46"/>
      <c r="AR18" s="7"/>
      <c r="AS18" s="5"/>
      <c r="AT18" s="5"/>
      <c r="AU18" s="5"/>
      <c r="AV18" s="5"/>
      <c r="AW18" s="5"/>
      <c r="AX18" s="5"/>
      <c r="AY18" s="5"/>
      <c r="AZ18" s="5"/>
      <c r="BA18" s="46">
        <v>0.3</v>
      </c>
      <c r="BB18" s="5">
        <f>T19</f>
        <v>330.29999999999995</v>
      </c>
      <c r="BC18" s="4"/>
      <c r="BD18" s="5"/>
      <c r="BE18" s="4"/>
      <c r="BF18" s="7"/>
      <c r="BG18" s="7"/>
      <c r="BH18" s="5"/>
      <c r="BI18" s="5"/>
      <c r="BJ18" s="5"/>
      <c r="BK18" s="25">
        <f>BB18</f>
        <v>330.29999999999995</v>
      </c>
      <c r="BL18" s="8">
        <v>42849</v>
      </c>
      <c r="BM18" s="5" t="s">
        <v>94</v>
      </c>
      <c r="BN18" s="5"/>
      <c r="BO18" s="7"/>
      <c r="BP18" s="7"/>
      <c r="BQ18" s="8"/>
      <c r="BR18" s="9"/>
    </row>
    <row r="19" spans="1:70" s="6" customFormat="1" ht="207" customHeight="1" x14ac:dyDescent="0.25">
      <c r="A19" s="1"/>
      <c r="B19" s="2"/>
      <c r="C19" s="3"/>
      <c r="D19" s="3"/>
      <c r="E19" s="4"/>
      <c r="F19" s="2"/>
      <c r="G19" s="2"/>
      <c r="H19" s="2"/>
      <c r="I19" s="99"/>
      <c r="J19" s="99"/>
      <c r="K19" s="4"/>
      <c r="L19" s="4" t="s">
        <v>15</v>
      </c>
      <c r="M19" s="4">
        <f>BA18</f>
        <v>0.3</v>
      </c>
      <c r="N19" s="4">
        <f>M19*1101</f>
        <v>330.3</v>
      </c>
      <c r="O19" s="4"/>
      <c r="P19" s="5">
        <f>N19*0.08</f>
        <v>26.424000000000003</v>
      </c>
      <c r="Q19" s="5">
        <f>N19*0.86</f>
        <v>284.05799999999999</v>
      </c>
      <c r="R19" s="5">
        <v>0</v>
      </c>
      <c r="S19" s="5">
        <f>N19*0.06</f>
        <v>19.818000000000001</v>
      </c>
      <c r="T19" s="5">
        <f>SUM(P19:S19)</f>
        <v>330.29999999999995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46"/>
      <c r="AF19" s="7"/>
      <c r="AG19" s="4"/>
      <c r="AH19" s="5"/>
      <c r="AI19" s="43"/>
      <c r="AJ19" s="7"/>
      <c r="AK19" s="4"/>
      <c r="AL19" s="5"/>
      <c r="AM19" s="5"/>
      <c r="AN19" s="25"/>
      <c r="AO19" s="5"/>
      <c r="AP19" s="5"/>
      <c r="AQ19" s="46"/>
      <c r="AR19" s="7"/>
      <c r="AS19" s="5"/>
      <c r="AT19" s="5"/>
      <c r="AU19" s="5"/>
      <c r="AV19" s="5"/>
      <c r="AW19" s="5"/>
      <c r="AX19" s="5"/>
      <c r="AY19" s="5"/>
      <c r="AZ19" s="5"/>
      <c r="BA19" s="46"/>
      <c r="BB19" s="5"/>
      <c r="BC19" s="4"/>
      <c r="BD19" s="5"/>
      <c r="BE19" s="4"/>
      <c r="BF19" s="7"/>
      <c r="BG19" s="7"/>
      <c r="BH19" s="5"/>
      <c r="BI19" s="5"/>
      <c r="BJ19" s="5"/>
      <c r="BK19" s="25"/>
      <c r="BL19" s="8"/>
      <c r="BM19" s="25"/>
      <c r="BN19" s="5"/>
      <c r="BO19" s="7"/>
      <c r="BP19" s="7"/>
      <c r="BQ19" s="8"/>
      <c r="BR19" s="9"/>
    </row>
    <row r="20" spans="1:70" s="92" customFormat="1" ht="409.6" customHeight="1" x14ac:dyDescent="0.25">
      <c r="A20" s="80" t="s">
        <v>66</v>
      </c>
      <c r="B20" s="81">
        <v>41366960</v>
      </c>
      <c r="C20" s="82">
        <v>466.1</v>
      </c>
      <c r="D20" s="82"/>
      <c r="E20" s="83">
        <v>15</v>
      </c>
      <c r="F20" s="81" t="s">
        <v>45</v>
      </c>
      <c r="G20" s="81" t="s">
        <v>38</v>
      </c>
      <c r="H20" s="81" t="s">
        <v>56</v>
      </c>
      <c r="I20" s="97" t="s">
        <v>71</v>
      </c>
      <c r="J20" s="81" t="s">
        <v>78</v>
      </c>
      <c r="K20" s="83" t="s">
        <v>95</v>
      </c>
      <c r="L20" s="83"/>
      <c r="M20" s="83"/>
      <c r="N20" s="83">
        <f>SUM(N21:N24)</f>
        <v>1283.78</v>
      </c>
      <c r="O20" s="83">
        <f t="shared" ref="O20:T20" si="6">SUM(O21:O24)</f>
        <v>0</v>
      </c>
      <c r="P20" s="83">
        <f t="shared" si="6"/>
        <v>89.308399999999992</v>
      </c>
      <c r="Q20" s="83">
        <f t="shared" si="6"/>
        <v>860.82979999999998</v>
      </c>
      <c r="R20" s="83">
        <f t="shared" si="6"/>
        <v>282.39</v>
      </c>
      <c r="S20" s="83">
        <f t="shared" si="6"/>
        <v>51.251799999999996</v>
      </c>
      <c r="T20" s="84">
        <f>SUM(T21:T24)</f>
        <v>1283.78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3">
        <v>0.6</v>
      </c>
      <c r="AF20" s="89">
        <f>T21</f>
        <v>895.19999999999993</v>
      </c>
      <c r="AG20" s="83"/>
      <c r="AH20" s="84"/>
      <c r="AI20" s="85">
        <v>1</v>
      </c>
      <c r="AJ20" s="89">
        <f>T22</f>
        <v>83.3</v>
      </c>
      <c r="AK20" s="83"/>
      <c r="AL20" s="84"/>
      <c r="AM20" s="84"/>
      <c r="AN20" s="84"/>
      <c r="AO20" s="84"/>
      <c r="AP20" s="84"/>
      <c r="AQ20" s="93" t="s">
        <v>138</v>
      </c>
      <c r="AR20" s="94">
        <f>T23</f>
        <v>272.25</v>
      </c>
      <c r="AS20" s="84"/>
      <c r="AT20" s="84"/>
      <c r="AU20" s="84"/>
      <c r="AV20" s="84"/>
      <c r="AW20" s="84"/>
      <c r="AX20" s="84"/>
      <c r="AY20" s="83"/>
      <c r="AZ20" s="83"/>
      <c r="BA20" s="87">
        <v>0.03</v>
      </c>
      <c r="BB20" s="83">
        <f>T24</f>
        <v>33.03</v>
      </c>
      <c r="BC20" s="83"/>
      <c r="BD20" s="84"/>
      <c r="BE20" s="83"/>
      <c r="BF20" s="89"/>
      <c r="BG20" s="89"/>
      <c r="BH20" s="84"/>
      <c r="BI20" s="84"/>
      <c r="BJ20" s="84"/>
      <c r="BK20" s="86">
        <f>AF20+AJ20+AR20+BB20</f>
        <v>1283.78</v>
      </c>
      <c r="BL20" s="90">
        <v>42851</v>
      </c>
      <c r="BM20" s="84"/>
      <c r="BN20" s="84"/>
      <c r="BO20" s="89"/>
      <c r="BP20" s="89"/>
      <c r="BQ20" s="90"/>
      <c r="BR20" s="91"/>
    </row>
    <row r="21" spans="1:70" s="6" customFormat="1" ht="165" customHeight="1" x14ac:dyDescent="0.25">
      <c r="A21" s="1"/>
      <c r="B21" s="2"/>
      <c r="C21" s="3"/>
      <c r="D21" s="3"/>
      <c r="E21" s="4"/>
      <c r="F21" s="2"/>
      <c r="G21" s="2"/>
      <c r="H21" s="2"/>
      <c r="I21" s="98"/>
      <c r="J21" s="2"/>
      <c r="K21" s="4"/>
      <c r="L21" s="4" t="s">
        <v>6</v>
      </c>
      <c r="M21" s="5">
        <f>AE20</f>
        <v>0.6</v>
      </c>
      <c r="N21" s="5">
        <f>M21*1492</f>
        <v>895.19999999999993</v>
      </c>
      <c r="O21" s="5"/>
      <c r="P21" s="5">
        <f>N21*0.08</f>
        <v>71.616</v>
      </c>
      <c r="Q21" s="5">
        <f>N21*0.87</f>
        <v>778.82399999999996</v>
      </c>
      <c r="R21" s="5">
        <v>0</v>
      </c>
      <c r="S21" s="5">
        <f>N21*0.05</f>
        <v>44.76</v>
      </c>
      <c r="T21" s="5">
        <f t="shared" ref="T21:T24" si="7">SUM(P21:S21)</f>
        <v>895.19999999999993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4"/>
      <c r="AF21" s="7"/>
      <c r="AG21" s="4"/>
      <c r="AH21" s="5"/>
      <c r="AI21" s="43"/>
      <c r="AJ21" s="7"/>
      <c r="AK21" s="4"/>
      <c r="AL21" s="5"/>
      <c r="AM21" s="5"/>
      <c r="AN21" s="5"/>
      <c r="AO21" s="5"/>
      <c r="AP21" s="5"/>
      <c r="AQ21" s="46"/>
      <c r="AR21" s="7"/>
      <c r="AS21" s="5"/>
      <c r="AT21" s="5"/>
      <c r="AU21" s="5"/>
      <c r="AV21" s="5"/>
      <c r="AW21" s="5"/>
      <c r="AX21" s="5"/>
      <c r="AY21" s="4"/>
      <c r="AZ21" s="4"/>
      <c r="BA21" s="46"/>
      <c r="BB21" s="4"/>
      <c r="BC21" s="4"/>
      <c r="BD21" s="5"/>
      <c r="BE21" s="4"/>
      <c r="BF21" s="7"/>
      <c r="BG21" s="7"/>
      <c r="BH21" s="5"/>
      <c r="BI21" s="5"/>
      <c r="BJ21" s="5"/>
      <c r="BK21" s="25"/>
      <c r="BL21" s="8"/>
      <c r="BM21" s="5"/>
      <c r="BN21" s="5"/>
      <c r="BO21" s="7"/>
      <c r="BP21" s="7"/>
      <c r="BQ21" s="8"/>
      <c r="BR21" s="9"/>
    </row>
    <row r="22" spans="1:70" s="6" customFormat="1" ht="165" customHeight="1" x14ac:dyDescent="0.25">
      <c r="A22" s="1"/>
      <c r="B22" s="2"/>
      <c r="C22" s="3"/>
      <c r="D22" s="3"/>
      <c r="E22" s="4"/>
      <c r="F22" s="2"/>
      <c r="G22" s="2"/>
      <c r="H22" s="2"/>
      <c r="I22" s="98"/>
      <c r="J22" s="2"/>
      <c r="K22" s="4"/>
      <c r="L22" s="4" t="s">
        <v>8</v>
      </c>
      <c r="M22" s="42">
        <f>AI20</f>
        <v>1</v>
      </c>
      <c r="N22" s="5">
        <f>T22</f>
        <v>83.3</v>
      </c>
      <c r="O22" s="5"/>
      <c r="P22" s="5">
        <v>6.16</v>
      </c>
      <c r="Q22" s="5">
        <v>10.220000000000001</v>
      </c>
      <c r="R22" s="5">
        <v>64.91</v>
      </c>
      <c r="S22" s="5">
        <v>2.0099999999999998</v>
      </c>
      <c r="T22" s="5">
        <f t="shared" si="7"/>
        <v>83.3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4"/>
      <c r="AF22" s="7"/>
      <c r="AG22" s="4"/>
      <c r="AH22" s="5"/>
      <c r="AI22" s="43"/>
      <c r="AJ22" s="7"/>
      <c r="AK22" s="4"/>
      <c r="AL22" s="5"/>
      <c r="AM22" s="5"/>
      <c r="AN22" s="5"/>
      <c r="AO22" s="5"/>
      <c r="AP22" s="5"/>
      <c r="AQ22" s="46"/>
      <c r="AR22" s="7"/>
      <c r="AS22" s="5"/>
      <c r="AT22" s="5"/>
      <c r="AU22" s="5"/>
      <c r="AV22" s="5"/>
      <c r="AW22" s="5"/>
      <c r="AX22" s="5"/>
      <c r="AY22" s="4"/>
      <c r="AZ22" s="4"/>
      <c r="BA22" s="46"/>
      <c r="BB22" s="4"/>
      <c r="BC22" s="4"/>
      <c r="BD22" s="5"/>
      <c r="BE22" s="4"/>
      <c r="BF22" s="7"/>
      <c r="BG22" s="7"/>
      <c r="BH22" s="5"/>
      <c r="BI22" s="5"/>
      <c r="BJ22" s="5"/>
      <c r="BK22" s="25"/>
      <c r="BL22" s="8"/>
      <c r="BM22" s="5"/>
      <c r="BN22" s="5"/>
      <c r="BO22" s="7"/>
      <c r="BP22" s="7"/>
      <c r="BQ22" s="8"/>
      <c r="BR22" s="9"/>
    </row>
    <row r="23" spans="1:70" s="6" customFormat="1" ht="165" customHeight="1" x14ac:dyDescent="0.25">
      <c r="A23" s="1"/>
      <c r="B23" s="2"/>
      <c r="C23" s="3"/>
      <c r="D23" s="3"/>
      <c r="E23" s="4"/>
      <c r="F23" s="2"/>
      <c r="G23" s="2"/>
      <c r="H23" s="2"/>
      <c r="I23" s="98"/>
      <c r="J23" s="2"/>
      <c r="K23" s="4"/>
      <c r="L23" s="4" t="s">
        <v>11</v>
      </c>
      <c r="M23" s="5" t="str">
        <f>AQ20</f>
        <v>СТП 63 кВА</v>
      </c>
      <c r="N23" s="5">
        <v>272.25</v>
      </c>
      <c r="O23" s="5"/>
      <c r="P23" s="5">
        <v>8.89</v>
      </c>
      <c r="Q23" s="5">
        <v>43.38</v>
      </c>
      <c r="R23" s="5">
        <v>217.48</v>
      </c>
      <c r="S23" s="5">
        <v>2.5</v>
      </c>
      <c r="T23" s="5">
        <f t="shared" si="7"/>
        <v>272.25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4"/>
      <c r="AF23" s="7"/>
      <c r="AG23" s="4"/>
      <c r="AH23" s="5"/>
      <c r="AI23" s="43"/>
      <c r="AJ23" s="7"/>
      <c r="AK23" s="4"/>
      <c r="AL23" s="5"/>
      <c r="AM23" s="5"/>
      <c r="AN23" s="5"/>
      <c r="AO23" s="5"/>
      <c r="AP23" s="5"/>
      <c r="AQ23" s="46"/>
      <c r="AR23" s="7"/>
      <c r="AS23" s="5"/>
      <c r="AT23" s="5"/>
      <c r="AU23" s="5"/>
      <c r="AV23" s="5"/>
      <c r="AW23" s="5"/>
      <c r="AX23" s="5"/>
      <c r="AY23" s="4"/>
      <c r="AZ23" s="4"/>
      <c r="BA23" s="46"/>
      <c r="BB23" s="4"/>
      <c r="BC23" s="4"/>
      <c r="BD23" s="5"/>
      <c r="BE23" s="4"/>
      <c r="BF23" s="7"/>
      <c r="BG23" s="7"/>
      <c r="BH23" s="5"/>
      <c r="BI23" s="5"/>
      <c r="BJ23" s="5"/>
      <c r="BK23" s="25"/>
      <c r="BL23" s="8"/>
      <c r="BM23" s="5"/>
      <c r="BN23" s="5"/>
      <c r="BO23" s="7"/>
      <c r="BP23" s="7"/>
      <c r="BQ23" s="8"/>
      <c r="BR23" s="9"/>
    </row>
    <row r="24" spans="1:70" s="6" customFormat="1" ht="165" customHeight="1" x14ac:dyDescent="0.25">
      <c r="A24" s="1"/>
      <c r="B24" s="2"/>
      <c r="C24" s="3"/>
      <c r="D24" s="3"/>
      <c r="E24" s="4"/>
      <c r="F24" s="2"/>
      <c r="G24" s="2"/>
      <c r="H24" s="2"/>
      <c r="I24" s="99"/>
      <c r="J24" s="2"/>
      <c r="K24" s="4"/>
      <c r="L24" s="4" t="s">
        <v>15</v>
      </c>
      <c r="M24" s="4">
        <f>BA20</f>
        <v>0.03</v>
      </c>
      <c r="N24" s="4">
        <f>M24*1101</f>
        <v>33.03</v>
      </c>
      <c r="O24" s="4"/>
      <c r="P24" s="4">
        <f>N24*0.08</f>
        <v>2.6424000000000003</v>
      </c>
      <c r="Q24" s="4">
        <f>N24*0.86</f>
        <v>28.405799999999999</v>
      </c>
      <c r="R24" s="4">
        <v>0</v>
      </c>
      <c r="S24" s="4">
        <f>N24*0.06</f>
        <v>1.9818</v>
      </c>
      <c r="T24" s="4">
        <f t="shared" si="7"/>
        <v>33.03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4"/>
      <c r="AF24" s="7"/>
      <c r="AG24" s="4"/>
      <c r="AH24" s="5"/>
      <c r="AI24" s="43"/>
      <c r="AJ24" s="7"/>
      <c r="AK24" s="4"/>
      <c r="AL24" s="5"/>
      <c r="AM24" s="5"/>
      <c r="AN24" s="5"/>
      <c r="AO24" s="5"/>
      <c r="AP24" s="5"/>
      <c r="AQ24" s="46"/>
      <c r="AR24" s="7"/>
      <c r="AS24" s="5"/>
      <c r="AT24" s="5"/>
      <c r="AU24" s="5"/>
      <c r="AV24" s="5"/>
      <c r="AW24" s="5"/>
      <c r="AX24" s="5"/>
      <c r="AY24" s="4"/>
      <c r="AZ24" s="4"/>
      <c r="BA24" s="46"/>
      <c r="BB24" s="4"/>
      <c r="BC24" s="4"/>
      <c r="BD24" s="5"/>
      <c r="BE24" s="4"/>
      <c r="BF24" s="7"/>
      <c r="BG24" s="7"/>
      <c r="BH24" s="5"/>
      <c r="BI24" s="5"/>
      <c r="BJ24" s="5"/>
      <c r="BK24" s="25"/>
      <c r="BL24" s="8"/>
      <c r="BM24" s="5"/>
      <c r="BN24" s="5"/>
      <c r="BO24" s="7"/>
      <c r="BP24" s="7"/>
      <c r="BQ24" s="8"/>
      <c r="BR24" s="9"/>
    </row>
    <row r="25" spans="1:70" s="6" customFormat="1" ht="357" customHeight="1" x14ac:dyDescent="0.25">
      <c r="A25" s="1" t="s">
        <v>67</v>
      </c>
      <c r="B25" s="2">
        <v>41369805</v>
      </c>
      <c r="C25" s="3">
        <v>1625291.14</v>
      </c>
      <c r="D25" s="3">
        <v>856124.45759999997</v>
      </c>
      <c r="E25" s="4">
        <v>105</v>
      </c>
      <c r="F25" s="2" t="s">
        <v>46</v>
      </c>
      <c r="G25" s="2" t="s">
        <v>37</v>
      </c>
      <c r="H25" s="2" t="s">
        <v>57</v>
      </c>
      <c r="I25" s="97" t="s">
        <v>72</v>
      </c>
      <c r="J25" s="97" t="s">
        <v>79</v>
      </c>
      <c r="K25" s="4" t="s">
        <v>100</v>
      </c>
      <c r="L25" s="4"/>
      <c r="M25" s="4"/>
      <c r="N25" s="5">
        <f>SUM(N26:N28)</f>
        <v>807.80079999999998</v>
      </c>
      <c r="O25" s="5">
        <f t="shared" ref="O25:T25" si="8">SUM(O26:O28)</f>
        <v>0</v>
      </c>
      <c r="P25" s="5">
        <f t="shared" si="8"/>
        <v>37.913263999999998</v>
      </c>
      <c r="Q25" s="5">
        <f t="shared" si="8"/>
        <v>291.505088</v>
      </c>
      <c r="R25" s="5">
        <f t="shared" si="8"/>
        <v>455.01</v>
      </c>
      <c r="S25" s="5">
        <f t="shared" si="8"/>
        <v>23.372447999999999</v>
      </c>
      <c r="T25" s="5">
        <f t="shared" si="8"/>
        <v>807.80079999999998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4"/>
      <c r="AF25" s="7"/>
      <c r="AG25" s="4"/>
      <c r="AH25" s="5"/>
      <c r="AI25" s="43"/>
      <c r="AJ25" s="7"/>
      <c r="AK25" s="4"/>
      <c r="AL25" s="5"/>
      <c r="AM25" s="5"/>
      <c r="AN25" s="5"/>
      <c r="AO25" s="5"/>
      <c r="AP25" s="5"/>
      <c r="AQ25" s="46" t="s">
        <v>99</v>
      </c>
      <c r="AR25" s="7">
        <f>T26</f>
        <v>520.48</v>
      </c>
      <c r="AS25" s="5"/>
      <c r="AT25" s="5"/>
      <c r="AU25" s="5"/>
      <c r="AV25" s="5"/>
      <c r="AW25" s="5"/>
      <c r="AX25" s="5"/>
      <c r="AY25" s="5"/>
      <c r="AZ25" s="5"/>
      <c r="BA25" s="46" t="s">
        <v>98</v>
      </c>
      <c r="BB25" s="7">
        <f>T27</f>
        <v>279.04080000000005</v>
      </c>
      <c r="BC25" s="4" t="s">
        <v>97</v>
      </c>
      <c r="BD25" s="5">
        <f>T28</f>
        <v>8.2799999999999994</v>
      </c>
      <c r="BE25" s="4"/>
      <c r="BF25" s="7"/>
      <c r="BG25" s="7"/>
      <c r="BH25" s="5"/>
      <c r="BI25" s="5"/>
      <c r="BJ25" s="5"/>
      <c r="BK25" s="25">
        <f>AR25+BB25+BD25</f>
        <v>807.80079999999998</v>
      </c>
      <c r="BL25" s="8">
        <v>43034</v>
      </c>
      <c r="BM25" s="5" t="s">
        <v>96</v>
      </c>
      <c r="BN25" s="5"/>
      <c r="BO25" s="7"/>
      <c r="BP25" s="7"/>
      <c r="BQ25" s="8"/>
      <c r="BR25" s="9"/>
    </row>
    <row r="26" spans="1:70" s="6" customFormat="1" ht="299.25" customHeight="1" x14ac:dyDescent="0.25">
      <c r="A26" s="1"/>
      <c r="B26" s="2"/>
      <c r="C26" s="3"/>
      <c r="D26" s="3"/>
      <c r="E26" s="4"/>
      <c r="F26" s="2"/>
      <c r="G26" s="2"/>
      <c r="H26" s="2"/>
      <c r="I26" s="98"/>
      <c r="J26" s="98"/>
      <c r="K26" s="4"/>
      <c r="L26" s="4" t="s">
        <v>11</v>
      </c>
      <c r="M26" s="4" t="str">
        <f>AQ25</f>
        <v>КТП 250 кВА</v>
      </c>
      <c r="N26" s="4">
        <f>T26</f>
        <v>520.48</v>
      </c>
      <c r="O26" s="4"/>
      <c r="P26" s="4">
        <v>14.98</v>
      </c>
      <c r="Q26" s="4">
        <v>43.86</v>
      </c>
      <c r="R26" s="4">
        <v>455.01</v>
      </c>
      <c r="S26" s="4">
        <v>6.63</v>
      </c>
      <c r="T26" s="4">
        <f>SUM(P26:S26)</f>
        <v>520.48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4"/>
      <c r="AF26" s="7"/>
      <c r="AG26" s="4"/>
      <c r="AH26" s="5"/>
      <c r="AI26" s="43"/>
      <c r="AJ26" s="7"/>
      <c r="AK26" s="4"/>
      <c r="AL26" s="5"/>
      <c r="AM26" s="5"/>
      <c r="AN26" s="5"/>
      <c r="AO26" s="5"/>
      <c r="AP26" s="5"/>
      <c r="AQ26" s="46"/>
      <c r="AR26" s="7"/>
      <c r="AS26" s="5"/>
      <c r="AT26" s="5"/>
      <c r="AU26" s="5"/>
      <c r="AV26" s="5"/>
      <c r="AW26" s="5"/>
      <c r="AX26" s="5"/>
      <c r="AY26" s="5"/>
      <c r="AZ26" s="5"/>
      <c r="BA26" s="46"/>
      <c r="BB26" s="4"/>
      <c r="BC26" s="4"/>
      <c r="BD26" s="5"/>
      <c r="BE26" s="4"/>
      <c r="BF26" s="7"/>
      <c r="BG26" s="7"/>
      <c r="BH26" s="5"/>
      <c r="BI26" s="5"/>
      <c r="BJ26" s="5"/>
      <c r="BK26" s="25"/>
      <c r="BL26" s="8"/>
      <c r="BM26" s="5"/>
      <c r="BN26" s="5"/>
      <c r="BO26" s="7"/>
      <c r="BP26" s="7"/>
      <c r="BQ26" s="8"/>
      <c r="BR26" s="9"/>
    </row>
    <row r="27" spans="1:70" s="6" customFormat="1" ht="277.5" customHeight="1" x14ac:dyDescent="0.25">
      <c r="A27" s="1"/>
      <c r="B27" s="2"/>
      <c r="C27" s="3"/>
      <c r="D27" s="3"/>
      <c r="E27" s="4"/>
      <c r="F27" s="2"/>
      <c r="G27" s="2"/>
      <c r="H27" s="2"/>
      <c r="I27" s="98"/>
      <c r="J27" s="98"/>
      <c r="K27" s="4"/>
      <c r="L27" s="4" t="s">
        <v>15</v>
      </c>
      <c r="M27" s="4" t="str">
        <f>BA25</f>
        <v>0,38, в т.ч. 0,29 км совместным подвесом по опорам существующей ВЛ-0,4 кВ</v>
      </c>
      <c r="N27" s="5">
        <f>((0.38-0.29)*1101)+(0.29*620.52)</f>
        <v>279.04079999999999</v>
      </c>
      <c r="O27" s="5"/>
      <c r="P27" s="5">
        <f>N27*0.08</f>
        <v>22.323263999999998</v>
      </c>
      <c r="Q27" s="5">
        <f>N27*0.86</f>
        <v>239.975088</v>
      </c>
      <c r="R27" s="5">
        <v>0</v>
      </c>
      <c r="S27" s="5">
        <f>N27*0.06</f>
        <v>16.742448</v>
      </c>
      <c r="T27" s="5">
        <f t="shared" ref="T27:T28" si="9">SUM(P27:S27)</f>
        <v>279.04080000000005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4"/>
      <c r="AF27" s="7"/>
      <c r="AG27" s="4"/>
      <c r="AH27" s="5"/>
      <c r="AI27" s="43"/>
      <c r="AJ27" s="7"/>
      <c r="AK27" s="4"/>
      <c r="AL27" s="5"/>
      <c r="AM27" s="5"/>
      <c r="AN27" s="5"/>
      <c r="AO27" s="5"/>
      <c r="AP27" s="5"/>
      <c r="AQ27" s="46"/>
      <c r="AR27" s="7"/>
      <c r="AS27" s="5"/>
      <c r="AT27" s="5"/>
      <c r="AU27" s="5"/>
      <c r="AV27" s="5"/>
      <c r="AW27" s="5"/>
      <c r="AX27" s="5"/>
      <c r="AY27" s="5"/>
      <c r="AZ27" s="5"/>
      <c r="BA27" s="46"/>
      <c r="BB27" s="4"/>
      <c r="BC27" s="4"/>
      <c r="BD27" s="5"/>
      <c r="BE27" s="4"/>
      <c r="BF27" s="7"/>
      <c r="BG27" s="7"/>
      <c r="BH27" s="5"/>
      <c r="BI27" s="5"/>
      <c r="BJ27" s="5"/>
      <c r="BK27" s="25"/>
      <c r="BL27" s="8"/>
      <c r="BM27" s="5"/>
      <c r="BN27" s="5"/>
      <c r="BO27" s="7"/>
      <c r="BP27" s="7"/>
      <c r="BQ27" s="8"/>
      <c r="BR27" s="9"/>
    </row>
    <row r="28" spans="1:70" s="6" customFormat="1" ht="276.75" customHeight="1" x14ac:dyDescent="0.25">
      <c r="A28" s="1"/>
      <c r="B28" s="2"/>
      <c r="C28" s="3"/>
      <c r="D28" s="3"/>
      <c r="E28" s="4"/>
      <c r="F28" s="2"/>
      <c r="G28" s="2"/>
      <c r="H28" s="2"/>
      <c r="I28" s="99"/>
      <c r="J28" s="99"/>
      <c r="K28" s="4"/>
      <c r="L28" s="4" t="s">
        <v>16</v>
      </c>
      <c r="M28" s="4" t="str">
        <f>BC25</f>
        <v>реконструкция ВЛ-0,4 кВ в части переключения от ТП-10/0,4 кВ №620 на питание от проектируемой ТП-10/0,4 кВ</v>
      </c>
      <c r="N28" s="4">
        <f>T28</f>
        <v>8.2799999999999994</v>
      </c>
      <c r="O28" s="4"/>
      <c r="P28" s="4">
        <v>0.61</v>
      </c>
      <c r="Q28" s="4">
        <v>7.67</v>
      </c>
      <c r="R28" s="4">
        <v>0</v>
      </c>
      <c r="S28" s="4">
        <v>0</v>
      </c>
      <c r="T28" s="4">
        <f t="shared" si="9"/>
        <v>8.2799999999999994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4"/>
      <c r="AF28" s="7"/>
      <c r="AG28" s="4"/>
      <c r="AH28" s="5"/>
      <c r="AI28" s="43"/>
      <c r="AJ28" s="7"/>
      <c r="AK28" s="4"/>
      <c r="AL28" s="5"/>
      <c r="AM28" s="5"/>
      <c r="AN28" s="5"/>
      <c r="AO28" s="5"/>
      <c r="AP28" s="5"/>
      <c r="AQ28" s="46"/>
      <c r="AR28" s="7"/>
      <c r="AS28" s="5"/>
      <c r="AT28" s="5"/>
      <c r="AU28" s="5"/>
      <c r="AV28" s="5"/>
      <c r="AW28" s="5"/>
      <c r="AX28" s="5"/>
      <c r="AY28" s="5"/>
      <c r="AZ28" s="5"/>
      <c r="BA28" s="46"/>
      <c r="BB28" s="4"/>
      <c r="BC28" s="4"/>
      <c r="BD28" s="5"/>
      <c r="BE28" s="4"/>
      <c r="BF28" s="7"/>
      <c r="BG28" s="7"/>
      <c r="BH28" s="5"/>
      <c r="BI28" s="5"/>
      <c r="BJ28" s="5"/>
      <c r="BK28" s="25"/>
      <c r="BL28" s="8"/>
      <c r="BM28" s="5"/>
      <c r="BN28" s="5"/>
      <c r="BO28" s="7"/>
      <c r="BP28" s="7"/>
      <c r="BQ28" s="8"/>
      <c r="BR28" s="9"/>
    </row>
    <row r="29" spans="1:70" s="6" customFormat="1" ht="407.25" customHeight="1" x14ac:dyDescent="0.25">
      <c r="A29" s="1" t="s">
        <v>68</v>
      </c>
      <c r="B29" s="2">
        <v>41372554</v>
      </c>
      <c r="C29" s="3">
        <v>466.1</v>
      </c>
      <c r="D29" s="3"/>
      <c r="E29" s="4">
        <v>12</v>
      </c>
      <c r="F29" s="2" t="s">
        <v>47</v>
      </c>
      <c r="G29" s="2" t="s">
        <v>37</v>
      </c>
      <c r="H29" s="2" t="s">
        <v>58</v>
      </c>
      <c r="I29" s="2" t="s">
        <v>127</v>
      </c>
      <c r="J29" s="2" t="s">
        <v>80</v>
      </c>
      <c r="K29" s="4" t="s">
        <v>101</v>
      </c>
      <c r="L29" s="4"/>
      <c r="M29" s="4"/>
      <c r="N29" s="5">
        <f>SUM(N30)</f>
        <v>737.67000000000007</v>
      </c>
      <c r="O29" s="5">
        <f t="shared" ref="O29:T29" si="10">SUM(O30)</f>
        <v>0</v>
      </c>
      <c r="P29" s="5">
        <f t="shared" si="10"/>
        <v>59.013600000000004</v>
      </c>
      <c r="Q29" s="5">
        <f t="shared" si="10"/>
        <v>634.39620000000002</v>
      </c>
      <c r="R29" s="5">
        <f t="shared" si="10"/>
        <v>0</v>
      </c>
      <c r="S29" s="5">
        <f t="shared" si="10"/>
        <v>44.260200000000005</v>
      </c>
      <c r="T29" s="5">
        <f t="shared" si="10"/>
        <v>737.67000000000007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7"/>
      <c r="AG29" s="4"/>
      <c r="AH29" s="5"/>
      <c r="AI29" s="43"/>
      <c r="AJ29" s="7"/>
      <c r="AK29" s="4"/>
      <c r="AL29" s="5"/>
      <c r="AM29" s="5"/>
      <c r="AN29" s="5"/>
      <c r="AO29" s="5"/>
      <c r="AP29" s="5"/>
      <c r="AQ29" s="46"/>
      <c r="AR29" s="7"/>
      <c r="AS29" s="5"/>
      <c r="AT29" s="5"/>
      <c r="AU29" s="5"/>
      <c r="AV29" s="5"/>
      <c r="AW29" s="5"/>
      <c r="AX29" s="5"/>
      <c r="AY29" s="5"/>
      <c r="AZ29" s="5"/>
      <c r="BA29" s="46">
        <v>0.67</v>
      </c>
      <c r="BB29" s="24">
        <f>T30</f>
        <v>737.67000000000007</v>
      </c>
      <c r="BC29" s="4"/>
      <c r="BD29" s="5"/>
      <c r="BE29" s="4"/>
      <c r="BF29" s="7"/>
      <c r="BG29" s="7"/>
      <c r="BH29" s="5"/>
      <c r="BI29" s="5"/>
      <c r="BJ29" s="5"/>
      <c r="BK29" s="25">
        <f>BB29</f>
        <v>737.67000000000007</v>
      </c>
      <c r="BL29" s="8">
        <v>42796</v>
      </c>
      <c r="BM29" s="5" t="s">
        <v>102</v>
      </c>
      <c r="BN29" s="5"/>
      <c r="BO29" s="7"/>
      <c r="BP29" s="7"/>
      <c r="BQ29" s="8"/>
      <c r="BR29" s="9"/>
    </row>
    <row r="30" spans="1:70" s="6" customFormat="1" ht="184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15</v>
      </c>
      <c r="M30" s="4">
        <f>BA29</f>
        <v>0.67</v>
      </c>
      <c r="N30" s="4">
        <f>M30*1101</f>
        <v>737.67000000000007</v>
      </c>
      <c r="O30" s="4"/>
      <c r="P30" s="5">
        <f>N30*0.08</f>
        <v>59.013600000000004</v>
      </c>
      <c r="Q30" s="5">
        <f>N30*0.86</f>
        <v>634.39620000000002</v>
      </c>
      <c r="R30" s="5">
        <v>0</v>
      </c>
      <c r="S30" s="5">
        <f>N30*0.06</f>
        <v>44.260200000000005</v>
      </c>
      <c r="T30" s="5">
        <f>SUM(P30:S30)</f>
        <v>737.67000000000007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7"/>
      <c r="AG30" s="4"/>
      <c r="AH30" s="5"/>
      <c r="AI30" s="43"/>
      <c r="AJ30" s="7"/>
      <c r="AK30" s="4"/>
      <c r="AL30" s="5"/>
      <c r="AM30" s="5"/>
      <c r="AN30" s="5"/>
      <c r="AO30" s="5"/>
      <c r="AP30" s="5"/>
      <c r="AQ30" s="46"/>
      <c r="AR30" s="7"/>
      <c r="AS30" s="5"/>
      <c r="AT30" s="5"/>
      <c r="AU30" s="5"/>
      <c r="AV30" s="5"/>
      <c r="AW30" s="5"/>
      <c r="AX30" s="5"/>
      <c r="AY30" s="5"/>
      <c r="AZ30" s="5"/>
      <c r="BA30" s="46"/>
      <c r="BB30" s="24"/>
      <c r="BC30" s="4"/>
      <c r="BD30" s="5"/>
      <c r="BE30" s="4"/>
      <c r="BF30" s="7"/>
      <c r="BG30" s="7"/>
      <c r="BH30" s="5"/>
      <c r="BI30" s="5"/>
      <c r="BJ30" s="5"/>
      <c r="BK30" s="25"/>
      <c r="BL30" s="8"/>
      <c r="BM30" s="5"/>
      <c r="BN30" s="5"/>
      <c r="BO30" s="7"/>
      <c r="BP30" s="7"/>
      <c r="BQ30" s="8"/>
      <c r="BR30" s="9"/>
    </row>
    <row r="31" spans="1:70" s="6" customFormat="1" ht="259.5" customHeight="1" x14ac:dyDescent="0.25">
      <c r="A31" s="1" t="s">
        <v>69</v>
      </c>
      <c r="B31" s="2">
        <v>41375207</v>
      </c>
      <c r="C31" s="3">
        <v>466.1</v>
      </c>
      <c r="D31" s="3"/>
      <c r="E31" s="4">
        <v>15</v>
      </c>
      <c r="F31" s="2" t="s">
        <v>48</v>
      </c>
      <c r="G31" s="2" t="s">
        <v>37</v>
      </c>
      <c r="H31" s="2" t="s">
        <v>59</v>
      </c>
      <c r="I31" s="97" t="s">
        <v>128</v>
      </c>
      <c r="J31" s="97" t="s">
        <v>81</v>
      </c>
      <c r="K31" s="4" t="s">
        <v>103</v>
      </c>
      <c r="L31" s="4"/>
      <c r="M31" s="4"/>
      <c r="N31" s="5">
        <f>SUM(N32:N33)</f>
        <v>344.88</v>
      </c>
      <c r="O31" s="5">
        <f t="shared" ref="O31:T31" si="11">SUM(O32:O33)</f>
        <v>0</v>
      </c>
      <c r="P31" s="5">
        <f t="shared" si="11"/>
        <v>27.564800000000002</v>
      </c>
      <c r="Q31" s="5">
        <f t="shared" si="11"/>
        <v>294.11659999999995</v>
      </c>
      <c r="R31" s="5">
        <f t="shared" si="11"/>
        <v>2.72</v>
      </c>
      <c r="S31" s="5">
        <f t="shared" si="11"/>
        <v>20.4786</v>
      </c>
      <c r="T31" s="5">
        <f t="shared" si="11"/>
        <v>344.87999999999994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43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4" t="s">
        <v>83</v>
      </c>
      <c r="AZ31" s="4">
        <f>T32</f>
        <v>3.5700000000000003</v>
      </c>
      <c r="BA31" s="46">
        <v>0.31</v>
      </c>
      <c r="BB31" s="25">
        <f>T33</f>
        <v>341.30999999999995</v>
      </c>
      <c r="BC31" s="5"/>
      <c r="BD31" s="5"/>
      <c r="BE31" s="4"/>
      <c r="BF31" s="7"/>
      <c r="BG31" s="7"/>
      <c r="BH31" s="5"/>
      <c r="BI31" s="5"/>
      <c r="BJ31" s="5"/>
      <c r="BK31" s="25">
        <f>AZ31+BB31</f>
        <v>344.87999999999994</v>
      </c>
      <c r="BL31" s="8">
        <v>42857</v>
      </c>
      <c r="BM31" s="5"/>
      <c r="BN31" s="5"/>
      <c r="BO31" s="7"/>
      <c r="BP31" s="7"/>
      <c r="BQ31" s="8"/>
      <c r="BR31" s="9"/>
    </row>
    <row r="32" spans="1:70" s="6" customFormat="1" ht="152.25" customHeight="1" x14ac:dyDescent="0.25">
      <c r="A32" s="1"/>
      <c r="B32" s="2"/>
      <c r="C32" s="3"/>
      <c r="D32" s="3"/>
      <c r="E32" s="4"/>
      <c r="F32" s="2"/>
      <c r="G32" s="2"/>
      <c r="H32" s="2"/>
      <c r="I32" s="98"/>
      <c r="J32" s="98"/>
      <c r="K32" s="4"/>
      <c r="L32" s="4" t="s">
        <v>14</v>
      </c>
      <c r="M32" s="4" t="str">
        <f>AY31</f>
        <v>Монтаж АВ-0,4 кВ (до 63 А)</v>
      </c>
      <c r="N32" s="5">
        <f>T32</f>
        <v>3.5700000000000003</v>
      </c>
      <c r="O32" s="5"/>
      <c r="P32" s="5">
        <v>0.26</v>
      </c>
      <c r="Q32" s="5">
        <v>0.59</v>
      </c>
      <c r="R32" s="5">
        <v>2.72</v>
      </c>
      <c r="S32" s="5">
        <v>0</v>
      </c>
      <c r="T32" s="5">
        <f>SUM(P32:S32)</f>
        <v>3.5700000000000003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43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4"/>
      <c r="AZ32" s="4"/>
      <c r="BA32" s="46"/>
      <c r="BB32" s="25"/>
      <c r="BC32" s="5"/>
      <c r="BD32" s="5"/>
      <c r="BE32" s="4"/>
      <c r="BF32" s="7"/>
      <c r="BG32" s="7"/>
      <c r="BH32" s="5"/>
      <c r="BI32" s="5"/>
      <c r="BJ32" s="5"/>
      <c r="BK32" s="25"/>
      <c r="BL32" s="8"/>
      <c r="BM32" s="5"/>
      <c r="BN32" s="5"/>
      <c r="BO32" s="7"/>
      <c r="BP32" s="7"/>
      <c r="BQ32" s="8"/>
      <c r="BR32" s="9"/>
    </row>
    <row r="33" spans="1:70" s="6" customFormat="1" ht="152.25" customHeight="1" x14ac:dyDescent="0.25">
      <c r="A33" s="1"/>
      <c r="B33" s="2"/>
      <c r="C33" s="3"/>
      <c r="D33" s="3"/>
      <c r="E33" s="4"/>
      <c r="F33" s="2"/>
      <c r="G33" s="2"/>
      <c r="H33" s="2"/>
      <c r="I33" s="99"/>
      <c r="J33" s="99"/>
      <c r="K33" s="4"/>
      <c r="L33" s="4" t="s">
        <v>15</v>
      </c>
      <c r="M33" s="4">
        <f>BA31</f>
        <v>0.31</v>
      </c>
      <c r="N33" s="4">
        <f>M33*1101</f>
        <v>341.31</v>
      </c>
      <c r="O33" s="4"/>
      <c r="P33" s="5">
        <f>N33*0.08</f>
        <v>27.3048</v>
      </c>
      <c r="Q33" s="5">
        <f>N33*0.86</f>
        <v>293.52659999999997</v>
      </c>
      <c r="R33" s="5">
        <v>0</v>
      </c>
      <c r="S33" s="5">
        <f>N33*0.06</f>
        <v>20.4786</v>
      </c>
      <c r="T33" s="5">
        <f>SUM(P33:S33)</f>
        <v>341.30999999999995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43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4"/>
      <c r="AZ33" s="4"/>
      <c r="BA33" s="46"/>
      <c r="BB33" s="25"/>
      <c r="BC33" s="5"/>
      <c r="BD33" s="5"/>
      <c r="BE33" s="4"/>
      <c r="BF33" s="7"/>
      <c r="BG33" s="7"/>
      <c r="BH33" s="5"/>
      <c r="BI33" s="5"/>
      <c r="BJ33" s="5"/>
      <c r="BK33" s="25"/>
      <c r="BL33" s="8"/>
      <c r="BM33" s="5"/>
      <c r="BN33" s="5"/>
      <c r="BO33" s="7"/>
      <c r="BP33" s="7"/>
      <c r="BQ33" s="8"/>
      <c r="BR33" s="9"/>
    </row>
    <row r="34" spans="1:70" s="6" customFormat="1" ht="384.75" customHeight="1" x14ac:dyDescent="0.25">
      <c r="A34" s="1" t="s">
        <v>70</v>
      </c>
      <c r="B34" s="2">
        <v>41371950</v>
      </c>
      <c r="C34" s="3">
        <v>466.1</v>
      </c>
      <c r="D34" s="3"/>
      <c r="E34" s="4">
        <v>15</v>
      </c>
      <c r="F34" s="2" t="s">
        <v>49</v>
      </c>
      <c r="G34" s="2" t="s">
        <v>50</v>
      </c>
      <c r="H34" s="2" t="s">
        <v>60</v>
      </c>
      <c r="I34" s="97" t="s">
        <v>73</v>
      </c>
      <c r="J34" s="97" t="s">
        <v>82</v>
      </c>
      <c r="K34" s="4" t="s">
        <v>104</v>
      </c>
      <c r="L34" s="4"/>
      <c r="M34" s="4"/>
      <c r="N34" s="5">
        <f>SUM(N35)</f>
        <v>275.25</v>
      </c>
      <c r="O34" s="5">
        <f t="shared" ref="O34:T34" si="12">SUM(O35)</f>
        <v>0</v>
      </c>
      <c r="P34" s="5">
        <f t="shared" si="12"/>
        <v>22.02</v>
      </c>
      <c r="Q34" s="5">
        <f t="shared" si="12"/>
        <v>236.715</v>
      </c>
      <c r="R34" s="5">
        <f t="shared" si="12"/>
        <v>0</v>
      </c>
      <c r="S34" s="5">
        <f t="shared" si="12"/>
        <v>16.515000000000001</v>
      </c>
      <c r="T34" s="5">
        <f t="shared" si="12"/>
        <v>275.25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43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4"/>
      <c r="AZ34" s="4"/>
      <c r="BA34" s="46">
        <v>0.25</v>
      </c>
      <c r="BB34" s="25">
        <f>T35</f>
        <v>275.25</v>
      </c>
      <c r="BC34" s="5"/>
      <c r="BD34" s="5"/>
      <c r="BE34" s="4"/>
      <c r="BF34" s="7"/>
      <c r="BG34" s="7"/>
      <c r="BH34" s="5"/>
      <c r="BI34" s="5"/>
      <c r="BJ34" s="5"/>
      <c r="BK34" s="25">
        <f>BB34</f>
        <v>275.25</v>
      </c>
      <c r="BL34" s="8">
        <v>42855</v>
      </c>
      <c r="BM34" s="5"/>
      <c r="BN34" s="5"/>
      <c r="BO34" s="7"/>
      <c r="BP34" s="7"/>
      <c r="BQ34" s="8"/>
      <c r="BR34" s="9"/>
    </row>
    <row r="35" spans="1:70" s="6" customFormat="1" ht="152.25" customHeight="1" x14ac:dyDescent="0.25">
      <c r="A35" s="1"/>
      <c r="B35" s="2"/>
      <c r="C35" s="3"/>
      <c r="D35" s="3"/>
      <c r="E35" s="4"/>
      <c r="F35" s="2"/>
      <c r="G35" s="2"/>
      <c r="H35" s="2"/>
      <c r="I35" s="99"/>
      <c r="J35" s="99"/>
      <c r="K35" s="4"/>
      <c r="L35" s="4" t="s">
        <v>15</v>
      </c>
      <c r="M35" s="4">
        <f>BA34</f>
        <v>0.25</v>
      </c>
      <c r="N35" s="4">
        <f>M35*1101</f>
        <v>275.25</v>
      </c>
      <c r="O35" s="4"/>
      <c r="P35" s="5">
        <f>N35*0.08</f>
        <v>22.02</v>
      </c>
      <c r="Q35" s="5">
        <f>N35*0.86</f>
        <v>236.715</v>
      </c>
      <c r="R35" s="5">
        <v>0</v>
      </c>
      <c r="S35" s="5">
        <f>N35*0.06</f>
        <v>16.515000000000001</v>
      </c>
      <c r="T35" s="5">
        <f>SUM(P35:S35)</f>
        <v>275.25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43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4"/>
      <c r="AZ35" s="4"/>
      <c r="BA35" s="46"/>
      <c r="BB35" s="25"/>
      <c r="BC35" s="5"/>
      <c r="BD35" s="5"/>
      <c r="BE35" s="4"/>
      <c r="BF35" s="7"/>
      <c r="BG35" s="7"/>
      <c r="BH35" s="5"/>
      <c r="BI35" s="5"/>
      <c r="BJ35" s="5"/>
      <c r="BK35" s="25"/>
      <c r="BL35" s="8"/>
      <c r="BM35" s="5"/>
      <c r="BN35" s="5"/>
      <c r="BO35" s="7"/>
      <c r="BP35" s="7"/>
      <c r="BQ35" s="8"/>
      <c r="BR35" s="9"/>
    </row>
    <row r="36" spans="1:70" s="77" customFormat="1" ht="398.25" x14ac:dyDescent="0.25">
      <c r="A36" s="66"/>
      <c r="B36" s="67"/>
      <c r="C36" s="68"/>
      <c r="D36" s="68"/>
      <c r="E36" s="69"/>
      <c r="F36" s="67"/>
      <c r="G36" s="67"/>
      <c r="H36" s="67"/>
      <c r="I36" s="67"/>
      <c r="J36" s="67"/>
      <c r="K36" s="69"/>
      <c r="L36" s="69" t="s">
        <v>105</v>
      </c>
      <c r="M36" s="69"/>
      <c r="N36" s="70">
        <f>N3+N8+N14+N16+N18+N20+N25+N29+N31+N34</f>
        <v>5823.0708000000004</v>
      </c>
      <c r="O36" s="70">
        <f t="shared" ref="O36:T36" si="13">O3+O8+O14+O16+O18+O20+O25+O29+O31+O34</f>
        <v>0</v>
      </c>
      <c r="P36" s="70">
        <f t="shared" si="13"/>
        <v>391.12766399999998</v>
      </c>
      <c r="Q36" s="70">
        <f t="shared" si="13"/>
        <v>3736.7922880000001</v>
      </c>
      <c r="R36" s="70">
        <f t="shared" si="13"/>
        <v>1439.3</v>
      </c>
      <c r="S36" s="70">
        <f t="shared" si="13"/>
        <v>255.85084799999998</v>
      </c>
      <c r="T36" s="70">
        <f t="shared" si="13"/>
        <v>5823.0708000000004</v>
      </c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>
        <v>0.62</v>
      </c>
      <c r="AF36" s="70">
        <f>AF3+AF8+AF20</f>
        <v>925.04</v>
      </c>
      <c r="AG36" s="70"/>
      <c r="AH36" s="70"/>
      <c r="AI36" s="71">
        <v>3</v>
      </c>
      <c r="AJ36" s="70">
        <f>AJ3+AJ8+AJ20</f>
        <v>249.89999999999998</v>
      </c>
      <c r="AK36" s="70">
        <v>0.05</v>
      </c>
      <c r="AL36" s="70">
        <f>AL8</f>
        <v>135.9</v>
      </c>
      <c r="AM36" s="70"/>
      <c r="AN36" s="70"/>
      <c r="AO36" s="70"/>
      <c r="AP36" s="70"/>
      <c r="AQ36" s="70" t="s">
        <v>137</v>
      </c>
      <c r="AR36" s="70">
        <f>AR3+AR8+AR20+AR25</f>
        <v>1479.85</v>
      </c>
      <c r="AS36" s="70"/>
      <c r="AT36" s="70"/>
      <c r="AU36" s="70"/>
      <c r="AV36" s="70"/>
      <c r="AW36" s="70"/>
      <c r="AX36" s="70"/>
      <c r="AY36" s="70" t="s">
        <v>130</v>
      </c>
      <c r="AZ36" s="70">
        <v>3.57</v>
      </c>
      <c r="BA36" s="70" t="s">
        <v>131</v>
      </c>
      <c r="BB36" s="70">
        <f>BB3+BB8+BB14+BB16+BB18+BB20+BB25+BB29+BB31+BB34</f>
        <v>3020.5308</v>
      </c>
      <c r="BC36" s="70" t="s">
        <v>132</v>
      </c>
      <c r="BD36" s="70">
        <f>BD25</f>
        <v>8.2799999999999994</v>
      </c>
      <c r="BE36" s="70"/>
      <c r="BF36" s="70"/>
      <c r="BG36" s="70"/>
      <c r="BH36" s="70"/>
      <c r="BI36" s="70"/>
      <c r="BJ36" s="70"/>
      <c r="BK36" s="70">
        <f>BK3+BK8+BK14+BK16+BK18+BK20+BK25+BK29+BK31+BK34</f>
        <v>5823.0708000000004</v>
      </c>
      <c r="BL36" s="72"/>
      <c r="BM36" s="70"/>
      <c r="BN36" s="73"/>
      <c r="BO36" s="74"/>
      <c r="BP36" s="74"/>
      <c r="BQ36" s="75"/>
      <c r="BR36" s="76"/>
    </row>
    <row r="37" spans="1:70" s="6" customFormat="1" ht="132" customHeight="1" x14ac:dyDescent="0.25">
      <c r="A37" s="57"/>
      <c r="B37" s="58"/>
      <c r="C37" s="59"/>
      <c r="D37" s="59"/>
      <c r="E37" s="60"/>
      <c r="F37" s="58"/>
      <c r="G37" s="58"/>
      <c r="H37" s="58"/>
      <c r="I37" s="58"/>
      <c r="J37" s="58"/>
      <c r="K37" s="60"/>
      <c r="L37" s="60"/>
      <c r="M37" s="60"/>
      <c r="N37" s="61"/>
      <c r="O37" s="60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2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0"/>
      <c r="BF37" s="63"/>
      <c r="BG37" s="63"/>
      <c r="BH37" s="61"/>
      <c r="BI37" s="61"/>
      <c r="BJ37" s="61"/>
      <c r="BK37" s="61"/>
      <c r="BL37" s="64"/>
      <c r="BM37" s="61"/>
      <c r="BN37" s="49"/>
      <c r="BO37" s="7"/>
      <c r="BP37" s="7"/>
      <c r="BQ37" s="8"/>
      <c r="BR37" s="9"/>
    </row>
    <row r="38" spans="1:70" s="6" customFormat="1" ht="255.75" customHeight="1" x14ac:dyDescent="0.25">
      <c r="A38" s="65" t="s">
        <v>115</v>
      </c>
      <c r="B38" s="54"/>
      <c r="C38" s="55"/>
      <c r="D38" s="55"/>
      <c r="E38" s="23"/>
      <c r="F38" s="54"/>
      <c r="I38" s="65" t="s">
        <v>114</v>
      </c>
      <c r="J38" s="54"/>
      <c r="K38" s="65" t="s">
        <v>119</v>
      </c>
      <c r="L38" s="23"/>
      <c r="M38" s="23"/>
      <c r="N38" s="23"/>
      <c r="O38" s="23"/>
      <c r="P38" s="15"/>
      <c r="Q38" s="15"/>
      <c r="R38" s="15"/>
      <c r="S38" s="15"/>
      <c r="T38" s="23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56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23"/>
      <c r="BB38" s="15"/>
      <c r="BC38" s="15"/>
      <c r="BD38" s="15"/>
      <c r="BE38" s="23"/>
      <c r="BF38" s="16"/>
      <c r="BG38" s="16"/>
      <c r="BH38" s="15"/>
      <c r="BI38" s="15"/>
      <c r="BJ38" s="15"/>
      <c r="BK38" s="15"/>
      <c r="BL38" s="10"/>
      <c r="BM38" s="15"/>
      <c r="BN38" s="49"/>
      <c r="BO38" s="7"/>
      <c r="BP38" s="7"/>
      <c r="BQ38" s="8"/>
      <c r="BR38" s="9"/>
    </row>
    <row r="39" spans="1:70" s="6" customFormat="1" ht="255.75" customHeight="1" x14ac:dyDescent="0.25">
      <c r="A39" s="65" t="s">
        <v>116</v>
      </c>
      <c r="B39" s="54"/>
      <c r="C39" s="55"/>
      <c r="D39" s="55"/>
      <c r="E39" s="23"/>
      <c r="F39" s="54"/>
      <c r="I39" s="65" t="s">
        <v>114</v>
      </c>
      <c r="J39" s="54"/>
      <c r="K39" s="65" t="s">
        <v>120</v>
      </c>
      <c r="L39" s="23"/>
      <c r="M39" s="23"/>
      <c r="N39" s="23"/>
      <c r="O39" s="23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56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23"/>
      <c r="BF39" s="16"/>
      <c r="BG39" s="16"/>
      <c r="BH39" s="15"/>
      <c r="BI39" s="15"/>
      <c r="BJ39" s="15"/>
      <c r="BK39" s="15"/>
      <c r="BL39" s="10"/>
      <c r="BM39" s="15"/>
      <c r="BN39" s="49"/>
      <c r="BO39" s="7"/>
      <c r="BP39" s="7"/>
      <c r="BQ39" s="8"/>
      <c r="BR39" s="9"/>
    </row>
    <row r="40" spans="1:70" s="6" customFormat="1" ht="255.75" customHeight="1" x14ac:dyDescent="0.25">
      <c r="A40" s="65" t="s">
        <v>117</v>
      </c>
      <c r="B40" s="54"/>
      <c r="C40" s="55"/>
      <c r="D40" s="55"/>
      <c r="E40" s="23"/>
      <c r="F40" s="54"/>
      <c r="I40" s="65" t="s">
        <v>114</v>
      </c>
      <c r="J40" s="54"/>
      <c r="K40" s="65" t="s">
        <v>121</v>
      </c>
      <c r="L40" s="23"/>
      <c r="M40" s="23"/>
      <c r="N40" s="23"/>
      <c r="O40" s="23"/>
      <c r="P40" s="15"/>
      <c r="Q40" s="15"/>
      <c r="R40" s="23"/>
      <c r="S40" s="23"/>
      <c r="T40" s="23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56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23"/>
      <c r="BB40" s="15"/>
      <c r="BC40" s="15"/>
      <c r="BD40" s="15"/>
      <c r="BE40" s="23"/>
      <c r="BF40" s="16"/>
      <c r="BG40" s="23"/>
      <c r="BH40" s="23"/>
      <c r="BI40" s="23"/>
      <c r="BJ40" s="15"/>
      <c r="BK40" s="15"/>
      <c r="BL40" s="10"/>
      <c r="BM40" s="15"/>
      <c r="BN40" s="49"/>
      <c r="BO40" s="7"/>
      <c r="BP40" s="7"/>
      <c r="BQ40" s="8"/>
      <c r="BR40" s="9"/>
    </row>
    <row r="41" spans="1:70" s="6" customFormat="1" ht="255.75" customHeight="1" x14ac:dyDescent="0.25">
      <c r="A41" s="65" t="s">
        <v>113</v>
      </c>
      <c r="B41" s="54"/>
      <c r="C41" s="55"/>
      <c r="D41" s="55"/>
      <c r="E41" s="23"/>
      <c r="F41" s="54"/>
      <c r="G41" s="54"/>
      <c r="H41" s="54"/>
      <c r="I41" s="65" t="s">
        <v>114</v>
      </c>
      <c r="J41" s="54"/>
      <c r="K41" s="65" t="s">
        <v>118</v>
      </c>
      <c r="L41" s="23"/>
      <c r="M41" s="23"/>
      <c r="N41" s="23"/>
      <c r="O41" s="23"/>
      <c r="P41" s="15"/>
      <c r="Q41" s="15"/>
      <c r="R41" s="23"/>
      <c r="S41" s="23"/>
      <c r="T41" s="23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56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23"/>
      <c r="BB41" s="15"/>
      <c r="BC41" s="15"/>
      <c r="BD41" s="15"/>
      <c r="BE41" s="23"/>
      <c r="BF41" s="16"/>
      <c r="BG41" s="16"/>
      <c r="BH41" s="15"/>
      <c r="BI41" s="15"/>
      <c r="BJ41" s="15"/>
      <c r="BK41" s="15"/>
      <c r="BL41" s="10"/>
      <c r="BM41" s="15"/>
      <c r="BN41" s="49"/>
      <c r="BO41" s="7"/>
      <c r="BP41" s="7"/>
      <c r="BQ41" s="8"/>
      <c r="BR41" s="9"/>
    </row>
    <row r="42" spans="1:70" s="6" customFormat="1" ht="186.75" customHeight="1" x14ac:dyDescent="0.25">
      <c r="A42" s="50"/>
      <c r="B42" s="51"/>
      <c r="C42" s="52"/>
      <c r="D42" s="52"/>
      <c r="E42" s="47"/>
      <c r="F42" s="51"/>
      <c r="G42" s="51"/>
      <c r="H42" s="51"/>
      <c r="I42" s="51"/>
      <c r="J42" s="51"/>
      <c r="K42" s="47"/>
      <c r="L42" s="47"/>
      <c r="M42" s="47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43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46"/>
      <c r="BB42" s="25"/>
      <c r="BC42" s="47"/>
      <c r="BD42" s="25"/>
      <c r="BE42" s="47"/>
      <c r="BF42" s="24"/>
      <c r="BG42" s="24"/>
      <c r="BH42" s="25"/>
      <c r="BI42" s="25"/>
      <c r="BJ42" s="25"/>
      <c r="BK42" s="25"/>
      <c r="BL42" s="53"/>
      <c r="BM42" s="25"/>
      <c r="BN42" s="5"/>
      <c r="BO42" s="7"/>
      <c r="BP42" s="7"/>
      <c r="BQ42" s="8"/>
      <c r="BR42" s="9"/>
    </row>
    <row r="43" spans="1:70" s="6" customFormat="1" ht="186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43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25"/>
      <c r="BB43" s="25"/>
      <c r="BC43" s="5"/>
      <c r="BD43" s="5"/>
      <c r="BE43" s="4"/>
      <c r="BF43" s="7"/>
      <c r="BG43" s="7"/>
      <c r="BH43" s="5"/>
      <c r="BI43" s="5"/>
      <c r="BJ43" s="5"/>
      <c r="BK43" s="25"/>
      <c r="BL43" s="8"/>
      <c r="BM43" s="5"/>
      <c r="BN43" s="5"/>
      <c r="BO43" s="7"/>
      <c r="BP43" s="7"/>
      <c r="BQ43" s="8"/>
      <c r="BR43" s="9"/>
    </row>
    <row r="44" spans="1:70" s="6" customFormat="1" ht="219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4"/>
      <c r="O44" s="4"/>
      <c r="P44" s="5"/>
      <c r="Q44" s="5"/>
      <c r="R44" s="5"/>
      <c r="S44" s="5"/>
      <c r="T44" s="4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43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46"/>
      <c r="BB44" s="4"/>
      <c r="BC44" s="4"/>
      <c r="BD44" s="5"/>
      <c r="BE44" s="4"/>
      <c r="BF44" s="7"/>
      <c r="BG44" s="7"/>
      <c r="BH44" s="5"/>
      <c r="BI44" s="5"/>
      <c r="BJ44" s="5"/>
      <c r="BK44" s="25"/>
      <c r="BL44" s="8"/>
      <c r="BM44" s="5"/>
      <c r="BN44" s="5"/>
      <c r="BO44" s="7"/>
      <c r="BP44" s="7"/>
      <c r="BQ44" s="8"/>
      <c r="BR44" s="9"/>
    </row>
    <row r="45" spans="1:70" s="6" customFormat="1" ht="219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4"/>
      <c r="O45" s="4"/>
      <c r="P45" s="5"/>
      <c r="Q45" s="5"/>
      <c r="R45" s="5"/>
      <c r="S45" s="5"/>
      <c r="T45" s="4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3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5"/>
      <c r="BB45" s="25"/>
      <c r="BC45" s="5"/>
      <c r="BD45" s="5"/>
      <c r="BE45" s="4"/>
      <c r="BF45" s="7"/>
      <c r="BG45" s="7"/>
      <c r="BH45" s="5"/>
      <c r="BI45" s="5"/>
      <c r="BJ45" s="5"/>
      <c r="BK45" s="25"/>
      <c r="BL45" s="8"/>
      <c r="BM45" s="5"/>
      <c r="BN45" s="5"/>
      <c r="BO45" s="7"/>
      <c r="BP45" s="7"/>
      <c r="BQ45" s="8"/>
      <c r="BR45" s="9"/>
    </row>
    <row r="46" spans="1:70" s="6" customFormat="1" ht="211.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4"/>
      <c r="O46" s="4"/>
      <c r="P46" s="5"/>
      <c r="Q46" s="5"/>
      <c r="R46" s="5"/>
      <c r="S46" s="5"/>
      <c r="T46" s="4"/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4"/>
      <c r="AG46" s="4"/>
      <c r="AH46" s="5"/>
      <c r="AI46" s="43"/>
      <c r="AJ46" s="4"/>
      <c r="AK46" s="4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4"/>
      <c r="AZ46" s="4"/>
      <c r="BA46" s="46"/>
      <c r="BB46" s="4"/>
      <c r="BC46" s="4"/>
      <c r="BD46" s="4"/>
      <c r="BE46" s="4"/>
      <c r="BF46" s="7"/>
      <c r="BG46" s="7"/>
      <c r="BH46" s="4"/>
      <c r="BI46" s="7"/>
      <c r="BJ46" s="5"/>
      <c r="BK46" s="25"/>
      <c r="BL46" s="8"/>
      <c r="BM46" s="5"/>
      <c r="BN46" s="5"/>
      <c r="BO46" s="7"/>
      <c r="BP46" s="7"/>
      <c r="BQ46" s="8"/>
      <c r="BR46" s="9"/>
    </row>
    <row r="47" spans="1:70" s="6" customFormat="1" ht="211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4"/>
      <c r="O47" s="4"/>
      <c r="P47" s="4"/>
      <c r="Q47" s="4"/>
      <c r="R47" s="4"/>
      <c r="S47" s="4"/>
      <c r="T47" s="4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4"/>
      <c r="AG47" s="4"/>
      <c r="AH47" s="5"/>
      <c r="AI47" s="43"/>
      <c r="AJ47" s="4"/>
      <c r="AK47" s="4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46"/>
      <c r="BB47" s="5"/>
      <c r="BC47" s="4"/>
      <c r="BD47" s="4"/>
      <c r="BE47" s="4"/>
      <c r="BF47" s="7"/>
      <c r="BG47" s="7"/>
      <c r="BH47" s="4"/>
      <c r="BI47" s="7"/>
      <c r="BJ47" s="5"/>
      <c r="BK47" s="25"/>
      <c r="BL47" s="8"/>
      <c r="BM47" s="5"/>
      <c r="BN47" s="5"/>
      <c r="BO47" s="7"/>
      <c r="BP47" s="7"/>
      <c r="BQ47" s="8"/>
      <c r="BR47" s="9"/>
    </row>
    <row r="48" spans="1:70" s="6" customFormat="1" ht="211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4"/>
      <c r="O48" s="4"/>
      <c r="P48" s="5"/>
      <c r="Q48" s="5"/>
      <c r="R48" s="5"/>
      <c r="S48" s="5"/>
      <c r="T48" s="4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4"/>
      <c r="AG48" s="4"/>
      <c r="AH48" s="5"/>
      <c r="AI48" s="43"/>
      <c r="AJ48" s="4"/>
      <c r="AK48" s="4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46"/>
      <c r="BB48" s="5"/>
      <c r="BC48" s="4"/>
      <c r="BD48" s="4"/>
      <c r="BE48" s="4"/>
      <c r="BF48" s="7"/>
      <c r="BG48" s="7"/>
      <c r="BH48" s="4"/>
      <c r="BI48" s="7"/>
      <c r="BJ48" s="5"/>
      <c r="BK48" s="25"/>
      <c r="BL48" s="8"/>
      <c r="BM48" s="5"/>
      <c r="BN48" s="5"/>
      <c r="BO48" s="7"/>
      <c r="BP48" s="7"/>
      <c r="BQ48" s="8"/>
      <c r="BR48" s="9"/>
    </row>
    <row r="49" spans="1:70" s="6" customFormat="1" ht="211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4"/>
      <c r="AG49" s="4"/>
      <c r="AH49" s="5"/>
      <c r="AI49" s="43"/>
      <c r="AJ49" s="4"/>
      <c r="AK49" s="4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46"/>
      <c r="BB49" s="5"/>
      <c r="BC49" s="5"/>
      <c r="BD49" s="4"/>
      <c r="BE49" s="4"/>
      <c r="BF49" s="7"/>
      <c r="BG49" s="7"/>
      <c r="BH49" s="4"/>
      <c r="BI49" s="7"/>
      <c r="BJ49" s="5"/>
      <c r="BK49" s="25"/>
      <c r="BL49" s="8"/>
      <c r="BM49" s="5"/>
      <c r="BN49" s="5"/>
      <c r="BO49" s="7"/>
      <c r="BP49" s="7"/>
      <c r="BQ49" s="8"/>
      <c r="BR49" s="9"/>
    </row>
    <row r="50" spans="1:70" s="6" customFormat="1" ht="211.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4"/>
      <c r="AG50" s="4"/>
      <c r="AH50" s="5"/>
      <c r="AI50" s="43"/>
      <c r="AJ50" s="4"/>
      <c r="AK50" s="4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46"/>
      <c r="BB50" s="5"/>
      <c r="BC50" s="4"/>
      <c r="BD50" s="4"/>
      <c r="BE50" s="4"/>
      <c r="BF50" s="7"/>
      <c r="BG50" s="7"/>
      <c r="BH50" s="4"/>
      <c r="BI50" s="7"/>
      <c r="BJ50" s="5"/>
      <c r="BK50" s="25"/>
      <c r="BL50" s="8"/>
      <c r="BM50" s="5"/>
      <c r="BN50" s="5"/>
      <c r="BO50" s="7"/>
      <c r="BP50" s="7"/>
      <c r="BQ50" s="8"/>
      <c r="BR50" s="9"/>
    </row>
    <row r="51" spans="1:70" s="6" customFormat="1" ht="182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43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46"/>
      <c r="BB51" s="5"/>
      <c r="BC51" s="4"/>
      <c r="BD51" s="5"/>
      <c r="BE51" s="4"/>
      <c r="BF51" s="7"/>
      <c r="BG51" s="7"/>
      <c r="BH51" s="5"/>
      <c r="BI51" s="5"/>
      <c r="BJ51" s="5"/>
      <c r="BK51" s="25"/>
      <c r="BL51" s="8"/>
      <c r="BM51" s="5"/>
      <c r="BN51" s="5"/>
      <c r="BO51" s="7"/>
      <c r="BP51" s="7"/>
      <c r="BQ51" s="8"/>
      <c r="BR51" s="9"/>
    </row>
    <row r="52" spans="1:70" s="6" customFormat="1" ht="182.2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3"/>
      <c r="AJ52" s="5"/>
      <c r="AK52" s="5"/>
      <c r="AL52" s="5"/>
      <c r="AM52" s="5"/>
      <c r="AN52" s="5"/>
      <c r="AO52" s="5"/>
      <c r="AP52" s="5"/>
      <c r="AQ52" s="25"/>
      <c r="AR52" s="5"/>
      <c r="AS52" s="5"/>
      <c r="AT52" s="5"/>
      <c r="AU52" s="5"/>
      <c r="AV52" s="5"/>
      <c r="AW52" s="5"/>
      <c r="AX52" s="5"/>
      <c r="AY52" s="5"/>
      <c r="AZ52" s="5"/>
      <c r="BA52" s="46"/>
      <c r="BB52" s="5"/>
      <c r="BC52" s="4"/>
      <c r="BD52" s="5"/>
      <c r="BE52" s="4"/>
      <c r="BF52" s="7"/>
      <c r="BG52" s="7"/>
      <c r="BH52" s="5"/>
      <c r="BI52" s="5"/>
      <c r="BJ52" s="5"/>
      <c r="BK52" s="25"/>
      <c r="BL52" s="8"/>
      <c r="BM52" s="5"/>
      <c r="BN52" s="5"/>
      <c r="BO52" s="7"/>
      <c r="BP52" s="7"/>
      <c r="BQ52" s="8"/>
      <c r="BR52" s="9"/>
    </row>
    <row r="53" spans="1:70" s="6" customFormat="1" ht="182.2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3"/>
      <c r="AJ53" s="5"/>
      <c r="AK53" s="5"/>
      <c r="AL53" s="5"/>
      <c r="AM53" s="5"/>
      <c r="AN53" s="5"/>
      <c r="AO53" s="5"/>
      <c r="AP53" s="5"/>
      <c r="AQ53" s="25"/>
      <c r="AR53" s="5"/>
      <c r="AS53" s="5"/>
      <c r="AT53" s="5"/>
      <c r="AU53" s="5"/>
      <c r="AV53" s="5"/>
      <c r="AW53" s="5"/>
      <c r="AX53" s="5"/>
      <c r="AY53" s="5"/>
      <c r="AZ53" s="5"/>
      <c r="BA53" s="46"/>
      <c r="BB53" s="5"/>
      <c r="BC53" s="4"/>
      <c r="BD53" s="5"/>
      <c r="BE53" s="4"/>
      <c r="BF53" s="7"/>
      <c r="BG53" s="7"/>
      <c r="BH53" s="5"/>
      <c r="BI53" s="5"/>
      <c r="BJ53" s="5"/>
      <c r="BK53" s="25"/>
      <c r="BL53" s="8"/>
      <c r="BM53" s="5"/>
      <c r="BN53" s="5"/>
      <c r="BO53" s="7"/>
      <c r="BP53" s="7"/>
      <c r="BQ53" s="8"/>
      <c r="BR53" s="9"/>
    </row>
    <row r="54" spans="1:70" s="6" customFormat="1" ht="182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3"/>
      <c r="AJ54" s="5"/>
      <c r="AK54" s="5"/>
      <c r="AL54" s="5"/>
      <c r="AM54" s="5"/>
      <c r="AN54" s="5"/>
      <c r="AO54" s="5"/>
      <c r="AP54" s="5"/>
      <c r="AQ54" s="25"/>
      <c r="AR54" s="5"/>
      <c r="AS54" s="5"/>
      <c r="AT54" s="5"/>
      <c r="AU54" s="5"/>
      <c r="AV54" s="5"/>
      <c r="AW54" s="5"/>
      <c r="AX54" s="5"/>
      <c r="AY54" s="5"/>
      <c r="AZ54" s="5"/>
      <c r="BA54" s="46"/>
      <c r="BB54" s="5"/>
      <c r="BC54" s="4"/>
      <c r="BD54" s="5"/>
      <c r="BE54" s="4"/>
      <c r="BF54" s="7"/>
      <c r="BG54" s="7"/>
      <c r="BH54" s="5"/>
      <c r="BI54" s="5"/>
      <c r="BJ54" s="5"/>
      <c r="BK54" s="25"/>
      <c r="BL54" s="8"/>
      <c r="BM54" s="5"/>
      <c r="BN54" s="5"/>
      <c r="BO54" s="7"/>
      <c r="BP54" s="7"/>
      <c r="BQ54" s="8"/>
      <c r="BR54" s="9"/>
    </row>
    <row r="55" spans="1:70" s="6" customFormat="1" ht="182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43"/>
      <c r="AJ55" s="5"/>
      <c r="AK55" s="5"/>
      <c r="AL55" s="5"/>
      <c r="AM55" s="5"/>
      <c r="AN55" s="5"/>
      <c r="AO55" s="5"/>
      <c r="AP55" s="5"/>
      <c r="AQ55" s="46"/>
      <c r="AR55" s="7"/>
      <c r="AS55" s="5"/>
      <c r="AT55" s="5"/>
      <c r="AU55" s="5"/>
      <c r="AV55" s="5"/>
      <c r="AW55" s="5"/>
      <c r="AX55" s="5"/>
      <c r="AY55" s="5"/>
      <c r="AZ55" s="5"/>
      <c r="BA55" s="46"/>
      <c r="BB55" s="5"/>
      <c r="BC55" s="4"/>
      <c r="BD55" s="5"/>
      <c r="BE55" s="4"/>
      <c r="BF55" s="7"/>
      <c r="BG55" s="7"/>
      <c r="BH55" s="5"/>
      <c r="BI55" s="5"/>
      <c r="BJ55" s="5"/>
      <c r="BK55" s="25"/>
      <c r="BL55" s="8"/>
      <c r="BM55" s="5"/>
      <c r="BN55" s="5"/>
      <c r="BO55" s="7"/>
      <c r="BP55" s="7"/>
      <c r="BQ55" s="8"/>
      <c r="BR55" s="9"/>
    </row>
    <row r="56" spans="1:70" s="6" customFormat="1" ht="182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3"/>
      <c r="AJ56" s="5"/>
      <c r="AK56" s="5"/>
      <c r="AL56" s="5"/>
      <c r="AM56" s="5"/>
      <c r="AN56" s="5"/>
      <c r="AO56" s="5"/>
      <c r="AP56" s="5"/>
      <c r="AQ56" s="46"/>
      <c r="AR56" s="7"/>
      <c r="AS56" s="5"/>
      <c r="AT56" s="5"/>
      <c r="AU56" s="5"/>
      <c r="AV56" s="5"/>
      <c r="AW56" s="5"/>
      <c r="AX56" s="5"/>
      <c r="AY56" s="5"/>
      <c r="AZ56" s="5"/>
      <c r="BA56" s="46"/>
      <c r="BB56" s="24"/>
      <c r="BC56" s="7"/>
      <c r="BD56" s="5"/>
      <c r="BE56" s="4"/>
      <c r="BF56" s="7"/>
      <c r="BG56" s="7"/>
      <c r="BH56" s="5"/>
      <c r="BI56" s="5"/>
      <c r="BJ56" s="5"/>
      <c r="BK56" s="25"/>
      <c r="BL56" s="8"/>
      <c r="BM56" s="5"/>
      <c r="BN56" s="5"/>
      <c r="BO56" s="7"/>
      <c r="BP56" s="7"/>
      <c r="BQ56" s="8"/>
      <c r="BR56" s="9"/>
    </row>
    <row r="57" spans="1:70" s="6" customFormat="1" ht="182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95"/>
      <c r="M57" s="4"/>
      <c r="N57" s="7"/>
      <c r="O57" s="7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43"/>
      <c r="AJ57" s="5"/>
      <c r="AK57" s="5"/>
      <c r="AL57" s="5"/>
      <c r="AM57" s="5"/>
      <c r="AN57" s="5"/>
      <c r="AO57" s="5"/>
      <c r="AP57" s="5"/>
      <c r="AQ57" s="25"/>
      <c r="AR57" s="5"/>
      <c r="AS57" s="5"/>
      <c r="AT57" s="5"/>
      <c r="AU57" s="5"/>
      <c r="AV57" s="5"/>
      <c r="AW57" s="5"/>
      <c r="AX57" s="5"/>
      <c r="AY57" s="5"/>
      <c r="AZ57" s="5"/>
      <c r="BA57" s="25"/>
      <c r="BB57" s="25"/>
      <c r="BC57" s="5"/>
      <c r="BD57" s="5"/>
      <c r="BE57" s="4"/>
      <c r="BF57" s="7"/>
      <c r="BG57" s="7"/>
      <c r="BH57" s="5"/>
      <c r="BI57" s="5"/>
      <c r="BJ57" s="5"/>
      <c r="BK57" s="25"/>
      <c r="BL57" s="8"/>
      <c r="BM57" s="5"/>
      <c r="BN57" s="5"/>
      <c r="BO57" s="7"/>
      <c r="BP57" s="7"/>
      <c r="BQ57" s="8"/>
      <c r="BR57" s="9"/>
    </row>
    <row r="58" spans="1:70" s="6" customFormat="1" ht="182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96"/>
      <c r="M58" s="4"/>
      <c r="N58" s="7"/>
      <c r="O58" s="7"/>
      <c r="P58" s="7"/>
      <c r="Q58" s="7"/>
      <c r="R58" s="7"/>
      <c r="S58" s="7"/>
      <c r="T58" s="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3"/>
      <c r="AJ58" s="5"/>
      <c r="AK58" s="5"/>
      <c r="AL58" s="5"/>
      <c r="AM58" s="5"/>
      <c r="AN58" s="5"/>
      <c r="AO58" s="5"/>
      <c r="AP58" s="5"/>
      <c r="AQ58" s="25"/>
      <c r="AR58" s="5"/>
      <c r="AS58" s="5"/>
      <c r="AT58" s="5"/>
      <c r="AU58" s="5"/>
      <c r="AV58" s="5"/>
      <c r="AW58" s="5"/>
      <c r="AX58" s="5"/>
      <c r="AY58" s="5"/>
      <c r="AZ58" s="5"/>
      <c r="BA58" s="25"/>
      <c r="BB58" s="25"/>
      <c r="BC58" s="5"/>
      <c r="BD58" s="5"/>
      <c r="BE58" s="4"/>
      <c r="BF58" s="7"/>
      <c r="BG58" s="7"/>
      <c r="BH58" s="5"/>
      <c r="BI58" s="5"/>
      <c r="BJ58" s="5"/>
      <c r="BK58" s="25"/>
      <c r="BL58" s="8"/>
      <c r="BM58" s="5"/>
      <c r="BN58" s="5"/>
      <c r="BO58" s="7"/>
      <c r="BP58" s="7"/>
      <c r="BQ58" s="8"/>
      <c r="BR58" s="9"/>
    </row>
    <row r="59" spans="1:70" s="6" customFormat="1" ht="182.2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7"/>
      <c r="O59" s="7"/>
      <c r="P59" s="7"/>
      <c r="Q59" s="7"/>
      <c r="R59" s="7"/>
      <c r="S59" s="7"/>
      <c r="T59" s="7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43"/>
      <c r="AJ59" s="5"/>
      <c r="AK59" s="5"/>
      <c r="AL59" s="5"/>
      <c r="AM59" s="5"/>
      <c r="AN59" s="5"/>
      <c r="AO59" s="5"/>
      <c r="AP59" s="5"/>
      <c r="AQ59" s="25"/>
      <c r="AR59" s="5"/>
      <c r="AS59" s="5"/>
      <c r="AT59" s="5"/>
      <c r="AU59" s="5"/>
      <c r="AV59" s="5"/>
      <c r="AW59" s="5"/>
      <c r="AX59" s="5"/>
      <c r="AY59" s="5"/>
      <c r="AZ59" s="5"/>
      <c r="BA59" s="25"/>
      <c r="BB59" s="25"/>
      <c r="BC59" s="5"/>
      <c r="BD59" s="5"/>
      <c r="BE59" s="4"/>
      <c r="BF59" s="7"/>
      <c r="BG59" s="7"/>
      <c r="BH59" s="5"/>
      <c r="BI59" s="5"/>
      <c r="BJ59" s="5"/>
      <c r="BK59" s="25"/>
      <c r="BL59" s="8"/>
      <c r="BM59" s="5"/>
      <c r="BN59" s="5"/>
      <c r="BO59" s="7"/>
      <c r="BP59" s="7"/>
      <c r="BQ59" s="8"/>
      <c r="BR59" s="9"/>
    </row>
    <row r="60" spans="1:70" s="6" customFormat="1" ht="312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43"/>
      <c r="AJ60" s="7"/>
      <c r="AK60" s="7"/>
      <c r="AL60" s="5"/>
      <c r="AM60" s="5"/>
      <c r="AN60" s="5"/>
      <c r="AO60" s="5"/>
      <c r="AP60" s="5"/>
      <c r="AQ60" s="46"/>
      <c r="AR60" s="7"/>
      <c r="AS60" s="5"/>
      <c r="AT60" s="5"/>
      <c r="AU60" s="5"/>
      <c r="AV60" s="5"/>
      <c r="AW60" s="5"/>
      <c r="AX60" s="5"/>
      <c r="AY60" s="5"/>
      <c r="AZ60" s="5"/>
      <c r="BA60" s="46"/>
      <c r="BB60" s="5"/>
      <c r="BC60" s="4"/>
      <c r="BD60" s="5"/>
      <c r="BE60" s="4"/>
      <c r="BF60" s="7"/>
      <c r="BG60" s="7"/>
      <c r="BH60" s="5"/>
      <c r="BI60" s="5"/>
      <c r="BJ60" s="5"/>
      <c r="BK60" s="25"/>
      <c r="BL60" s="8"/>
      <c r="BM60" s="5"/>
      <c r="BN60" s="5"/>
      <c r="BO60" s="7"/>
      <c r="BP60" s="7"/>
      <c r="BQ60" s="8"/>
      <c r="BR60" s="9"/>
    </row>
    <row r="61" spans="1:70" s="6" customFormat="1" ht="164.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7"/>
      <c r="AG61" s="7"/>
      <c r="AH61" s="5"/>
      <c r="AI61" s="43"/>
      <c r="AJ61" s="7"/>
      <c r="AK61" s="7"/>
      <c r="AL61" s="5"/>
      <c r="AM61" s="5"/>
      <c r="AN61" s="5"/>
      <c r="AO61" s="5"/>
      <c r="AP61" s="5"/>
      <c r="AQ61" s="46"/>
      <c r="AR61" s="7"/>
      <c r="AS61" s="5"/>
      <c r="AT61" s="5"/>
      <c r="AU61" s="5"/>
      <c r="AV61" s="5"/>
      <c r="AW61" s="5"/>
      <c r="AX61" s="5"/>
      <c r="AY61" s="5"/>
      <c r="AZ61" s="5"/>
      <c r="BA61" s="46"/>
      <c r="BB61" s="25"/>
      <c r="BC61" s="4"/>
      <c r="BD61" s="5"/>
      <c r="BE61" s="4"/>
      <c r="BF61" s="7"/>
      <c r="BG61" s="7"/>
      <c r="BH61" s="5"/>
      <c r="BI61" s="5"/>
      <c r="BJ61" s="5"/>
      <c r="BK61" s="25"/>
      <c r="BL61" s="8"/>
      <c r="BM61" s="5"/>
      <c r="BN61" s="5"/>
      <c r="BO61" s="7"/>
      <c r="BP61" s="7"/>
      <c r="BQ61" s="8"/>
      <c r="BR61" s="9"/>
    </row>
    <row r="62" spans="1:70" s="6" customFormat="1" ht="174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5"/>
      <c r="O62" s="4"/>
      <c r="P62" s="4"/>
      <c r="Q62" s="4"/>
      <c r="R62" s="4"/>
      <c r="S62" s="4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7"/>
      <c r="AG62" s="7"/>
      <c r="AH62" s="5"/>
      <c r="AI62" s="43"/>
      <c r="AJ62" s="7"/>
      <c r="AK62" s="7"/>
      <c r="AL62" s="5"/>
      <c r="AM62" s="5"/>
      <c r="AN62" s="5"/>
      <c r="AO62" s="5"/>
      <c r="AP62" s="5"/>
      <c r="AQ62" s="46"/>
      <c r="AR62" s="7"/>
      <c r="AS62" s="5"/>
      <c r="AT62" s="5"/>
      <c r="AU62" s="5"/>
      <c r="AV62" s="5"/>
      <c r="AW62" s="5"/>
      <c r="AX62" s="5"/>
      <c r="AY62" s="5"/>
      <c r="AZ62" s="5"/>
      <c r="BA62" s="46"/>
      <c r="BB62" s="25"/>
      <c r="BC62" s="4"/>
      <c r="BD62" s="5"/>
      <c r="BE62" s="4"/>
      <c r="BF62" s="7"/>
      <c r="BG62" s="7"/>
      <c r="BH62" s="5"/>
      <c r="BI62" s="5"/>
      <c r="BJ62" s="5"/>
      <c r="BK62" s="25"/>
      <c r="BL62" s="8"/>
      <c r="BM62" s="5"/>
      <c r="BN62" s="5"/>
      <c r="BO62" s="7"/>
      <c r="BP62" s="7"/>
      <c r="BQ62" s="8"/>
      <c r="BR62" s="9"/>
    </row>
    <row r="63" spans="1:70" s="6" customFormat="1" ht="209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7"/>
      <c r="AG63" s="7"/>
      <c r="AH63" s="5"/>
      <c r="AI63" s="43"/>
      <c r="AJ63" s="7"/>
      <c r="AK63" s="7"/>
      <c r="AL63" s="5"/>
      <c r="AM63" s="5"/>
      <c r="AN63" s="5"/>
      <c r="AO63" s="5"/>
      <c r="AP63" s="5"/>
      <c r="AQ63" s="46"/>
      <c r="AR63" s="7"/>
      <c r="AS63" s="5"/>
      <c r="AT63" s="5"/>
      <c r="AU63" s="5"/>
      <c r="AV63" s="5"/>
      <c r="AW63" s="5"/>
      <c r="AX63" s="5"/>
      <c r="AY63" s="5"/>
      <c r="AZ63" s="5"/>
      <c r="BA63" s="46"/>
      <c r="BB63" s="25"/>
      <c r="BC63" s="4"/>
      <c r="BD63" s="5"/>
      <c r="BE63" s="4"/>
      <c r="BF63" s="7"/>
      <c r="BG63" s="7"/>
      <c r="BH63" s="5"/>
      <c r="BI63" s="5"/>
      <c r="BJ63" s="5"/>
      <c r="BK63" s="25"/>
      <c r="BL63" s="8"/>
      <c r="BM63" s="5"/>
      <c r="BN63" s="5"/>
      <c r="BO63" s="7"/>
      <c r="BP63" s="7"/>
      <c r="BQ63" s="8"/>
      <c r="BR63" s="9"/>
    </row>
    <row r="64" spans="1:70" s="6" customFormat="1" ht="209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7"/>
      <c r="AG64" s="7"/>
      <c r="AH64" s="5"/>
      <c r="AI64" s="43"/>
      <c r="AJ64" s="7"/>
      <c r="AK64" s="7"/>
      <c r="AL64" s="5"/>
      <c r="AM64" s="5"/>
      <c r="AN64" s="5"/>
      <c r="AO64" s="5"/>
      <c r="AP64" s="5"/>
      <c r="AQ64" s="46"/>
      <c r="AR64" s="7"/>
      <c r="AS64" s="5"/>
      <c r="AT64" s="5"/>
      <c r="AU64" s="5"/>
      <c r="AV64" s="5"/>
      <c r="AW64" s="5"/>
      <c r="AX64" s="5"/>
      <c r="AY64" s="5"/>
      <c r="AZ64" s="5"/>
      <c r="BA64" s="46"/>
      <c r="BB64" s="24"/>
      <c r="BC64" s="7"/>
      <c r="BD64" s="5"/>
      <c r="BE64" s="4"/>
      <c r="BF64" s="7"/>
      <c r="BG64" s="4"/>
      <c r="BH64" s="5"/>
      <c r="BI64" s="5"/>
      <c r="BJ64" s="5"/>
      <c r="BK64" s="25"/>
      <c r="BL64" s="8"/>
      <c r="BM64" s="5"/>
      <c r="BN64" s="5"/>
      <c r="BO64" s="7"/>
      <c r="BP64" s="7"/>
      <c r="BQ64" s="8"/>
      <c r="BR64" s="9"/>
    </row>
    <row r="65" spans="1:70" s="6" customFormat="1" ht="408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4"/>
      <c r="AG65" s="4"/>
      <c r="AH65" s="5"/>
      <c r="AI65" s="43"/>
      <c r="AJ65" s="4"/>
      <c r="AK65" s="4"/>
      <c r="AL65" s="5"/>
      <c r="AM65" s="5"/>
      <c r="AN65" s="5"/>
      <c r="AO65" s="5"/>
      <c r="AP65" s="5"/>
      <c r="AQ65" s="46"/>
      <c r="AR65" s="4"/>
      <c r="AS65" s="5"/>
      <c r="AT65" s="5"/>
      <c r="AU65" s="5"/>
      <c r="AV65" s="5"/>
      <c r="AW65" s="5"/>
      <c r="AX65" s="5"/>
      <c r="AY65" s="5"/>
      <c r="AZ65" s="5"/>
      <c r="BA65" s="46"/>
      <c r="BB65" s="4"/>
      <c r="BC65" s="4"/>
      <c r="BD65" s="4"/>
      <c r="BE65" s="4"/>
      <c r="BF65" s="7"/>
      <c r="BG65" s="7"/>
      <c r="BH65" s="5"/>
      <c r="BI65" s="5"/>
      <c r="BJ65" s="5"/>
      <c r="BK65" s="25"/>
      <c r="BL65" s="8"/>
      <c r="BM65" s="5"/>
      <c r="BN65" s="5"/>
      <c r="BO65" s="7"/>
      <c r="BP65" s="7"/>
      <c r="BQ65" s="8"/>
      <c r="BR65" s="9"/>
    </row>
    <row r="66" spans="1:70" s="6" customFormat="1" ht="151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4"/>
      <c r="O66" s="4"/>
      <c r="P66" s="4"/>
      <c r="Q66" s="4"/>
      <c r="R66" s="4"/>
      <c r="S66" s="4"/>
      <c r="T66" s="4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7"/>
      <c r="AG66" s="7"/>
      <c r="AH66" s="5"/>
      <c r="AI66" s="43"/>
      <c r="AJ66" s="7"/>
      <c r="AK66" s="7"/>
      <c r="AL66" s="5"/>
      <c r="AM66" s="5"/>
      <c r="AN66" s="5"/>
      <c r="AO66" s="5"/>
      <c r="AP66" s="5"/>
      <c r="AQ66" s="46"/>
      <c r="AR66" s="7"/>
      <c r="AS66" s="5"/>
      <c r="AT66" s="5"/>
      <c r="AU66" s="5"/>
      <c r="AV66" s="5"/>
      <c r="AW66" s="5"/>
      <c r="AX66" s="5"/>
      <c r="AY66" s="5"/>
      <c r="AZ66" s="5"/>
      <c r="BA66" s="46"/>
      <c r="BB66" s="24"/>
      <c r="BC66" s="7"/>
      <c r="BD66" s="5"/>
      <c r="BE66" s="4"/>
      <c r="BF66" s="7"/>
      <c r="BG66" s="7"/>
      <c r="BH66" s="5"/>
      <c r="BI66" s="5"/>
      <c r="BJ66" s="5"/>
      <c r="BK66" s="25"/>
      <c r="BL66" s="8"/>
      <c r="BM66" s="5"/>
      <c r="BN66" s="5"/>
      <c r="BO66" s="7"/>
      <c r="BP66" s="7"/>
      <c r="BQ66" s="8"/>
      <c r="BR66" s="9"/>
    </row>
    <row r="67" spans="1:70" s="6" customFormat="1" ht="151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4"/>
      <c r="O67" s="4"/>
      <c r="P67" s="4"/>
      <c r="Q67" s="4"/>
      <c r="R67" s="4"/>
      <c r="S67" s="4"/>
      <c r="T67" s="4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43"/>
      <c r="AJ67" s="7"/>
      <c r="AK67" s="7"/>
      <c r="AL67" s="5"/>
      <c r="AM67" s="5"/>
      <c r="AN67" s="5"/>
      <c r="AO67" s="5"/>
      <c r="AP67" s="5"/>
      <c r="AQ67" s="46"/>
      <c r="AR67" s="7"/>
      <c r="AS67" s="5"/>
      <c r="AT67" s="5"/>
      <c r="AU67" s="5"/>
      <c r="AV67" s="5"/>
      <c r="AW67" s="5"/>
      <c r="AX67" s="5"/>
      <c r="AY67" s="5"/>
      <c r="AZ67" s="5"/>
      <c r="BA67" s="46"/>
      <c r="BB67" s="24"/>
      <c r="BC67" s="7"/>
      <c r="BD67" s="5"/>
      <c r="BE67" s="4"/>
      <c r="BF67" s="7"/>
      <c r="BG67" s="7"/>
      <c r="BH67" s="5"/>
      <c r="BI67" s="5"/>
      <c r="BJ67" s="5"/>
      <c r="BK67" s="25"/>
      <c r="BL67" s="8"/>
      <c r="BM67" s="5"/>
      <c r="BN67" s="5"/>
      <c r="BO67" s="7"/>
      <c r="BP67" s="7"/>
      <c r="BQ67" s="8"/>
      <c r="BR67" s="9"/>
    </row>
    <row r="68" spans="1:70" s="6" customFormat="1" ht="151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43"/>
      <c r="AJ68" s="7"/>
      <c r="AK68" s="7"/>
      <c r="AL68" s="5"/>
      <c r="AM68" s="5"/>
      <c r="AN68" s="5"/>
      <c r="AO68" s="5"/>
      <c r="AP68" s="5"/>
      <c r="AQ68" s="46"/>
      <c r="AR68" s="7"/>
      <c r="AS68" s="5"/>
      <c r="AT68" s="5"/>
      <c r="AU68" s="5"/>
      <c r="AV68" s="5"/>
      <c r="AW68" s="5"/>
      <c r="AX68" s="5"/>
      <c r="AY68" s="5"/>
      <c r="AZ68" s="5"/>
      <c r="BA68" s="46"/>
      <c r="BB68" s="24"/>
      <c r="BC68" s="7"/>
      <c r="BD68" s="5"/>
      <c r="BE68" s="4"/>
      <c r="BF68" s="7"/>
      <c r="BG68" s="7"/>
      <c r="BH68" s="5"/>
      <c r="BI68" s="5"/>
      <c r="BJ68" s="5"/>
      <c r="BK68" s="25"/>
      <c r="BL68" s="8"/>
      <c r="BM68" s="5"/>
      <c r="BN68" s="5"/>
      <c r="BO68" s="7"/>
      <c r="BP68" s="7"/>
      <c r="BQ68" s="8"/>
      <c r="BR68" s="9"/>
    </row>
    <row r="69" spans="1:70" s="6" customFormat="1" ht="151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5"/>
      <c r="Q69" s="5"/>
      <c r="R69" s="5"/>
      <c r="S69" s="5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7"/>
      <c r="AG69" s="7"/>
      <c r="AH69" s="5"/>
      <c r="AI69" s="43"/>
      <c r="AJ69" s="7"/>
      <c r="AK69" s="7"/>
      <c r="AL69" s="5"/>
      <c r="AM69" s="5"/>
      <c r="AN69" s="5"/>
      <c r="AO69" s="5"/>
      <c r="AP69" s="5"/>
      <c r="AQ69" s="46"/>
      <c r="AR69" s="7"/>
      <c r="AS69" s="5"/>
      <c r="AT69" s="5"/>
      <c r="AU69" s="5"/>
      <c r="AV69" s="5"/>
      <c r="AW69" s="5"/>
      <c r="AX69" s="5"/>
      <c r="AY69" s="5"/>
      <c r="AZ69" s="5"/>
      <c r="BA69" s="46"/>
      <c r="BB69" s="24"/>
      <c r="BC69" s="7"/>
      <c r="BD69" s="5"/>
      <c r="BE69" s="4"/>
      <c r="BF69" s="7"/>
      <c r="BG69" s="7"/>
      <c r="BH69" s="5"/>
      <c r="BI69" s="5"/>
      <c r="BJ69" s="5"/>
      <c r="BK69" s="25"/>
      <c r="BL69" s="8"/>
      <c r="BM69" s="5"/>
      <c r="BN69" s="5"/>
      <c r="BO69" s="7"/>
      <c r="BP69" s="7"/>
      <c r="BQ69" s="8"/>
      <c r="BR69" s="9"/>
    </row>
    <row r="70" spans="1:70" s="6" customFormat="1" ht="151.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7"/>
      <c r="AG70" s="7"/>
      <c r="AH70" s="5"/>
      <c r="AI70" s="43"/>
      <c r="AJ70" s="7"/>
      <c r="AK70" s="7"/>
      <c r="AL70" s="5"/>
      <c r="AM70" s="5"/>
      <c r="AN70" s="5"/>
      <c r="AO70" s="5"/>
      <c r="AP70" s="5"/>
      <c r="AQ70" s="46"/>
      <c r="AR70" s="7"/>
      <c r="AS70" s="5"/>
      <c r="AT70" s="5"/>
      <c r="AU70" s="5"/>
      <c r="AV70" s="5"/>
      <c r="AW70" s="5"/>
      <c r="AX70" s="5"/>
      <c r="AY70" s="5"/>
      <c r="AZ70" s="5"/>
      <c r="BA70" s="46"/>
      <c r="BB70" s="24"/>
      <c r="BC70" s="7"/>
      <c r="BD70" s="5"/>
      <c r="BE70" s="4"/>
      <c r="BF70" s="7"/>
      <c r="BG70" s="7"/>
      <c r="BH70" s="5"/>
      <c r="BI70" s="5"/>
      <c r="BJ70" s="5"/>
      <c r="BK70" s="25"/>
      <c r="BL70" s="8"/>
      <c r="BM70" s="5"/>
      <c r="BN70" s="5"/>
      <c r="BO70" s="7"/>
      <c r="BP70" s="7"/>
      <c r="BQ70" s="8"/>
      <c r="BR70" s="9"/>
    </row>
    <row r="71" spans="1:70" s="6" customFormat="1" ht="189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43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46"/>
      <c r="BB71" s="5"/>
      <c r="BC71" s="4"/>
      <c r="BD71" s="5"/>
      <c r="BE71" s="4"/>
      <c r="BF71" s="7"/>
      <c r="BG71" s="4"/>
      <c r="BH71" s="5"/>
      <c r="BI71" s="4"/>
      <c r="BJ71" s="5"/>
      <c r="BK71" s="25"/>
      <c r="BL71" s="8"/>
      <c r="BM71" s="5"/>
      <c r="BN71" s="5"/>
      <c r="BO71" s="7"/>
      <c r="BP71" s="7"/>
      <c r="BQ71" s="8"/>
      <c r="BR71" s="9"/>
    </row>
    <row r="72" spans="1:70" s="6" customFormat="1" ht="189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43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46"/>
      <c r="BB72" s="5"/>
      <c r="BC72" s="4"/>
      <c r="BD72" s="5"/>
      <c r="BE72" s="4"/>
      <c r="BF72" s="7"/>
      <c r="BG72" s="7"/>
      <c r="BH72" s="5"/>
      <c r="BI72" s="5"/>
      <c r="BJ72" s="5"/>
      <c r="BK72" s="25"/>
      <c r="BL72" s="8"/>
      <c r="BM72" s="5"/>
      <c r="BN72" s="5"/>
      <c r="BO72" s="7"/>
      <c r="BP72" s="7"/>
      <c r="BQ72" s="8"/>
      <c r="BR72" s="9"/>
    </row>
    <row r="73" spans="1:70" s="6" customFormat="1" ht="189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5"/>
      <c r="O73" s="4"/>
      <c r="P73" s="5"/>
      <c r="Q73" s="5"/>
      <c r="R73" s="4"/>
      <c r="S73" s="4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3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46"/>
      <c r="BB73" s="5"/>
      <c r="BC73" s="4"/>
      <c r="BD73" s="5"/>
      <c r="BE73" s="4"/>
      <c r="BF73" s="7"/>
      <c r="BG73" s="7"/>
      <c r="BH73" s="5"/>
      <c r="BI73" s="5"/>
      <c r="BJ73" s="5"/>
      <c r="BK73" s="25"/>
      <c r="BL73" s="8"/>
      <c r="BM73" s="5"/>
      <c r="BN73" s="5"/>
      <c r="BO73" s="7"/>
      <c r="BP73" s="7"/>
      <c r="BQ73" s="8"/>
      <c r="BR73" s="9"/>
    </row>
    <row r="74" spans="1:70" s="6" customFormat="1" ht="174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43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4"/>
      <c r="AZ74" s="4"/>
      <c r="BA74" s="46"/>
      <c r="BB74" s="4"/>
      <c r="BC74" s="4"/>
      <c r="BD74" s="5"/>
      <c r="BE74" s="4"/>
      <c r="BF74" s="7"/>
      <c r="BG74" s="7"/>
      <c r="BH74" s="5"/>
      <c r="BI74" s="5"/>
      <c r="BJ74" s="5"/>
      <c r="BK74" s="25"/>
      <c r="BL74" s="8"/>
      <c r="BM74" s="5"/>
      <c r="BN74" s="5"/>
      <c r="BO74" s="7"/>
      <c r="BP74" s="7"/>
      <c r="BQ74" s="8"/>
      <c r="BR74" s="9"/>
    </row>
    <row r="75" spans="1:70" s="6" customFormat="1" ht="174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43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46"/>
      <c r="BB75" s="25"/>
      <c r="BC75" s="5"/>
      <c r="BD75" s="5"/>
      <c r="BE75" s="4"/>
      <c r="BF75" s="7"/>
      <c r="BG75" s="7"/>
      <c r="BH75" s="5"/>
      <c r="BI75" s="5"/>
      <c r="BJ75" s="5"/>
      <c r="BK75" s="25"/>
      <c r="BL75" s="8"/>
      <c r="BM75" s="5"/>
      <c r="BN75" s="5"/>
      <c r="BO75" s="7"/>
      <c r="BP75" s="7"/>
      <c r="BQ75" s="8"/>
      <c r="BR75" s="9"/>
    </row>
    <row r="76" spans="1:70" s="6" customFormat="1" ht="174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5"/>
      <c r="Q76" s="5"/>
      <c r="R76" s="5"/>
      <c r="S76" s="5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43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46"/>
      <c r="BB76" s="25"/>
      <c r="BC76" s="5"/>
      <c r="BD76" s="5"/>
      <c r="BE76" s="4"/>
      <c r="BF76" s="7"/>
      <c r="BG76" s="7"/>
      <c r="BH76" s="5"/>
      <c r="BI76" s="5"/>
      <c r="BJ76" s="5"/>
      <c r="BK76" s="25"/>
      <c r="BL76" s="8"/>
      <c r="BM76" s="5"/>
      <c r="BN76" s="5"/>
      <c r="BO76" s="7"/>
      <c r="BP76" s="7"/>
      <c r="BQ76" s="8"/>
      <c r="BR76" s="9"/>
    </row>
    <row r="77" spans="1:70" s="6" customFormat="1" ht="189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43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25"/>
      <c r="BB77" s="25"/>
      <c r="BC77" s="5"/>
      <c r="BD77" s="5"/>
      <c r="BE77" s="4"/>
      <c r="BF77" s="7"/>
      <c r="BG77" s="7"/>
      <c r="BH77" s="5"/>
      <c r="BI77" s="5"/>
      <c r="BJ77" s="5"/>
      <c r="BK77" s="25"/>
      <c r="BL77" s="8"/>
      <c r="BM77" s="5"/>
      <c r="BN77" s="5"/>
      <c r="BO77" s="7"/>
      <c r="BP77" s="7"/>
      <c r="BQ77" s="8"/>
      <c r="BR77" s="9"/>
    </row>
    <row r="78" spans="1:70" s="6" customFormat="1" ht="409.6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5"/>
      <c r="AG78" s="4"/>
      <c r="AH78" s="5"/>
      <c r="AI78" s="43"/>
      <c r="AJ78" s="4"/>
      <c r="AK78" s="4"/>
      <c r="AL78" s="5"/>
      <c r="AM78" s="5"/>
      <c r="AN78" s="5"/>
      <c r="AO78" s="5"/>
      <c r="AP78" s="5"/>
      <c r="AQ78" s="46"/>
      <c r="AR78" s="4"/>
      <c r="AS78" s="4"/>
      <c r="AT78" s="5"/>
      <c r="AU78" s="5"/>
      <c r="AV78" s="5"/>
      <c r="AW78" s="5"/>
      <c r="AX78" s="5"/>
      <c r="AY78" s="5"/>
      <c r="AZ78" s="5"/>
      <c r="BA78" s="46"/>
      <c r="BB78" s="4"/>
      <c r="BC78" s="4"/>
      <c r="BD78" s="5"/>
      <c r="BE78" s="4"/>
      <c r="BF78" s="7"/>
      <c r="BG78" s="7"/>
      <c r="BH78" s="5"/>
      <c r="BI78" s="5"/>
      <c r="BJ78" s="5"/>
      <c r="BK78" s="25"/>
      <c r="BL78" s="8"/>
      <c r="BM78" s="5"/>
      <c r="BN78" s="5"/>
      <c r="BO78" s="7"/>
      <c r="BP78" s="7"/>
      <c r="BQ78" s="8"/>
      <c r="BR78" s="9"/>
    </row>
    <row r="79" spans="1:70" s="6" customFormat="1" ht="13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5"/>
      <c r="O79" s="4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43"/>
      <c r="AJ79" s="5"/>
      <c r="AK79" s="5"/>
      <c r="AL79" s="5"/>
      <c r="AM79" s="5"/>
      <c r="AN79" s="5"/>
      <c r="AO79" s="5"/>
      <c r="AP79" s="5"/>
      <c r="AQ79" s="4"/>
      <c r="AR79" s="5"/>
      <c r="AS79" s="4"/>
      <c r="AT79" s="5"/>
      <c r="AU79" s="5"/>
      <c r="AV79" s="5"/>
      <c r="AW79" s="5"/>
      <c r="AX79" s="5"/>
      <c r="AY79" s="5"/>
      <c r="AZ79" s="5"/>
      <c r="BA79" s="46"/>
      <c r="BB79" s="25"/>
      <c r="BC79" s="4"/>
      <c r="BD79" s="5"/>
      <c r="BE79" s="4"/>
      <c r="BF79" s="7"/>
      <c r="BG79" s="7"/>
      <c r="BH79" s="5"/>
      <c r="BI79" s="5"/>
      <c r="BJ79" s="5"/>
      <c r="BK79" s="25"/>
      <c r="BL79" s="8"/>
      <c r="BM79" s="5"/>
      <c r="BN79" s="5"/>
      <c r="BO79" s="7"/>
      <c r="BP79" s="7"/>
      <c r="BQ79" s="8"/>
      <c r="BR79" s="9"/>
    </row>
    <row r="80" spans="1:70" s="6" customFormat="1" ht="139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43"/>
      <c r="AJ80" s="5"/>
      <c r="AK80" s="5"/>
      <c r="AL80" s="5"/>
      <c r="AM80" s="5"/>
      <c r="AN80" s="5"/>
      <c r="AO80" s="5"/>
      <c r="AP80" s="5"/>
      <c r="AQ80" s="4"/>
      <c r="AR80" s="5"/>
      <c r="AS80" s="4"/>
      <c r="AT80" s="5"/>
      <c r="AU80" s="5"/>
      <c r="AV80" s="5"/>
      <c r="AW80" s="5"/>
      <c r="AX80" s="5"/>
      <c r="AY80" s="5"/>
      <c r="AZ80" s="5"/>
      <c r="BA80" s="46"/>
      <c r="BB80" s="25"/>
      <c r="BC80" s="4"/>
      <c r="BD80" s="5"/>
      <c r="BE80" s="4"/>
      <c r="BF80" s="7"/>
      <c r="BG80" s="7"/>
      <c r="BH80" s="5"/>
      <c r="BI80" s="5"/>
      <c r="BJ80" s="5"/>
      <c r="BK80" s="25"/>
      <c r="BL80" s="8"/>
      <c r="BM80" s="5"/>
      <c r="BN80" s="5"/>
      <c r="BO80" s="7"/>
      <c r="BP80" s="7"/>
      <c r="BQ80" s="8"/>
      <c r="BR80" s="9"/>
    </row>
    <row r="81" spans="1:70" s="6" customFormat="1" ht="139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43"/>
      <c r="AJ81" s="5"/>
      <c r="AK81" s="5"/>
      <c r="AL81" s="5"/>
      <c r="AM81" s="5"/>
      <c r="AN81" s="5"/>
      <c r="AO81" s="5"/>
      <c r="AP81" s="5"/>
      <c r="AQ81" s="4"/>
      <c r="AR81" s="5"/>
      <c r="AS81" s="4"/>
      <c r="AT81" s="5"/>
      <c r="AU81" s="5"/>
      <c r="AV81" s="5"/>
      <c r="AW81" s="5"/>
      <c r="AX81" s="5"/>
      <c r="AY81" s="5"/>
      <c r="AZ81" s="5"/>
      <c r="BA81" s="46"/>
      <c r="BB81" s="25"/>
      <c r="BC81" s="4"/>
      <c r="BD81" s="5"/>
      <c r="BE81" s="4"/>
      <c r="BF81" s="7"/>
      <c r="BG81" s="7"/>
      <c r="BH81" s="5"/>
      <c r="BI81" s="5"/>
      <c r="BJ81" s="5"/>
      <c r="BK81" s="25"/>
      <c r="BL81" s="8"/>
      <c r="BM81" s="5"/>
      <c r="BN81" s="5"/>
      <c r="BO81" s="7"/>
      <c r="BP81" s="7"/>
      <c r="BQ81" s="8"/>
      <c r="BR81" s="9"/>
    </row>
    <row r="82" spans="1:70" s="6" customFormat="1" ht="13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5"/>
      <c r="Q82" s="5"/>
      <c r="R82" s="5"/>
      <c r="S82" s="5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43"/>
      <c r="AJ82" s="5"/>
      <c r="AK82" s="5"/>
      <c r="AL82" s="5"/>
      <c r="AM82" s="5"/>
      <c r="AN82" s="5"/>
      <c r="AO82" s="5"/>
      <c r="AP82" s="5"/>
      <c r="AQ82" s="4"/>
      <c r="AR82" s="5"/>
      <c r="AS82" s="4"/>
      <c r="AT82" s="5"/>
      <c r="AU82" s="5"/>
      <c r="AV82" s="5"/>
      <c r="AW82" s="5"/>
      <c r="AX82" s="5"/>
      <c r="AY82" s="5"/>
      <c r="AZ82" s="5"/>
      <c r="BA82" s="46"/>
      <c r="BB82" s="25"/>
      <c r="BC82" s="4"/>
      <c r="BD82" s="5"/>
      <c r="BE82" s="4"/>
      <c r="BF82" s="7"/>
      <c r="BG82" s="7"/>
      <c r="BH82" s="5"/>
      <c r="BI82" s="5"/>
      <c r="BJ82" s="5"/>
      <c r="BK82" s="25"/>
      <c r="BL82" s="8"/>
      <c r="BM82" s="5"/>
      <c r="BN82" s="5"/>
      <c r="BO82" s="7"/>
      <c r="BP82" s="7"/>
      <c r="BQ82" s="8"/>
      <c r="BR82" s="9"/>
    </row>
    <row r="83" spans="1:70" s="6" customFormat="1" ht="167.2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5"/>
      <c r="Q83" s="5"/>
      <c r="R83" s="5"/>
      <c r="S83" s="5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43"/>
      <c r="AJ83" s="5"/>
      <c r="AK83" s="5"/>
      <c r="AL83" s="5"/>
      <c r="AM83" s="5"/>
      <c r="AN83" s="5"/>
      <c r="AO83" s="5"/>
      <c r="AP83" s="5"/>
      <c r="AQ83" s="4"/>
      <c r="AR83" s="5"/>
      <c r="AS83" s="4"/>
      <c r="AT83" s="5"/>
      <c r="AU83" s="5"/>
      <c r="AV83" s="5"/>
      <c r="AW83" s="5"/>
      <c r="AX83" s="5"/>
      <c r="AY83" s="5"/>
      <c r="AZ83" s="5"/>
      <c r="BA83" s="46"/>
      <c r="BB83" s="4"/>
      <c r="BC83" s="4"/>
      <c r="BD83" s="5"/>
      <c r="BE83" s="4"/>
      <c r="BF83" s="7"/>
      <c r="BG83" s="7"/>
      <c r="BH83" s="5"/>
      <c r="BI83" s="5"/>
      <c r="BJ83" s="5"/>
      <c r="BK83" s="25"/>
      <c r="BL83" s="8"/>
      <c r="BM83" s="5"/>
      <c r="BN83" s="5"/>
      <c r="BO83" s="7"/>
      <c r="BP83" s="7"/>
      <c r="BQ83" s="8"/>
      <c r="BR83" s="9"/>
    </row>
    <row r="84" spans="1:70" s="6" customFormat="1" ht="167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5"/>
      <c r="Q84" s="5"/>
      <c r="R84" s="5"/>
      <c r="S84" s="5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43"/>
      <c r="AJ84" s="5"/>
      <c r="AK84" s="5"/>
      <c r="AL84" s="5"/>
      <c r="AM84" s="5"/>
      <c r="AN84" s="5"/>
      <c r="AO84" s="5"/>
      <c r="AP84" s="5"/>
      <c r="AQ84" s="4"/>
      <c r="AR84" s="5"/>
      <c r="AS84" s="4"/>
      <c r="AT84" s="5"/>
      <c r="AU84" s="5"/>
      <c r="AV84" s="5"/>
      <c r="AW84" s="5"/>
      <c r="AX84" s="5"/>
      <c r="AY84" s="5"/>
      <c r="AZ84" s="5"/>
      <c r="BA84" s="46"/>
      <c r="BB84" s="25"/>
      <c r="BC84" s="4"/>
      <c r="BD84" s="5"/>
      <c r="BE84" s="4"/>
      <c r="BF84" s="7"/>
      <c r="BG84" s="7"/>
      <c r="BH84" s="5"/>
      <c r="BI84" s="5"/>
      <c r="BJ84" s="5"/>
      <c r="BK84" s="25"/>
      <c r="BL84" s="8"/>
      <c r="BM84" s="5"/>
      <c r="BN84" s="5"/>
      <c r="BO84" s="7"/>
      <c r="BP84" s="7"/>
      <c r="BQ84" s="8"/>
      <c r="BR84" s="9"/>
    </row>
    <row r="85" spans="1:70" s="6" customFormat="1" ht="179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43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46"/>
      <c r="BB85" s="5"/>
      <c r="BC85" s="4"/>
      <c r="BD85" s="5"/>
      <c r="BE85" s="4"/>
      <c r="BF85" s="7"/>
      <c r="BG85" s="7"/>
      <c r="BH85" s="5"/>
      <c r="BI85" s="5"/>
      <c r="BJ85" s="5"/>
      <c r="BK85" s="25"/>
      <c r="BL85" s="8"/>
      <c r="BM85" s="5"/>
      <c r="BN85" s="5"/>
      <c r="BO85" s="7"/>
      <c r="BP85" s="7"/>
      <c r="BQ85" s="8"/>
      <c r="BR85" s="9"/>
    </row>
    <row r="86" spans="1:70" s="6" customFormat="1" ht="249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5"/>
      <c r="Q86" s="5"/>
      <c r="R86" s="5"/>
      <c r="S86" s="5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43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46"/>
      <c r="BB86" s="5"/>
      <c r="BC86" s="4"/>
      <c r="BD86" s="5"/>
      <c r="BE86" s="4"/>
      <c r="BF86" s="7"/>
      <c r="BG86" s="7"/>
      <c r="BH86" s="5"/>
      <c r="BI86" s="5"/>
      <c r="BJ86" s="5"/>
      <c r="BK86" s="25"/>
      <c r="BL86" s="8"/>
      <c r="BM86" s="5"/>
      <c r="BN86" s="5"/>
      <c r="BO86" s="7"/>
      <c r="BP86" s="7"/>
      <c r="BQ86" s="8"/>
      <c r="BR86" s="9"/>
    </row>
    <row r="87" spans="1:70" s="6" customFormat="1" ht="249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43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25"/>
      <c r="BB87" s="25"/>
      <c r="BC87" s="5"/>
      <c r="BD87" s="5"/>
      <c r="BE87" s="4"/>
      <c r="BF87" s="7"/>
      <c r="BG87" s="7"/>
      <c r="BH87" s="5"/>
      <c r="BI87" s="5"/>
      <c r="BJ87" s="5"/>
      <c r="BK87" s="25"/>
      <c r="BL87" s="8"/>
      <c r="BM87" s="5"/>
      <c r="BN87" s="5"/>
      <c r="BO87" s="7"/>
      <c r="BP87" s="7"/>
      <c r="BQ87" s="8"/>
      <c r="BR87" s="9"/>
    </row>
    <row r="88" spans="1:70" s="6" customFormat="1" ht="207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4"/>
      <c r="O88" s="4"/>
      <c r="P88" s="5"/>
      <c r="Q88" s="5"/>
      <c r="R88" s="5"/>
      <c r="S88" s="5"/>
      <c r="T88" s="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43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46"/>
      <c r="BB88" s="5"/>
      <c r="BC88" s="4"/>
      <c r="BD88" s="5"/>
      <c r="BE88" s="4"/>
      <c r="BF88" s="7"/>
      <c r="BG88" s="7"/>
      <c r="BH88" s="5"/>
      <c r="BI88" s="5"/>
      <c r="BJ88" s="5"/>
      <c r="BK88" s="25"/>
      <c r="BL88" s="8"/>
      <c r="BM88" s="5"/>
      <c r="BN88" s="5"/>
      <c r="BO88" s="7"/>
      <c r="BP88" s="7"/>
      <c r="BQ88" s="8"/>
      <c r="BR88" s="9"/>
    </row>
    <row r="89" spans="1:70" s="6" customFormat="1" ht="207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4"/>
      <c r="O89" s="4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43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46"/>
      <c r="BB89" s="25"/>
      <c r="BC89" s="4"/>
      <c r="BD89" s="5"/>
      <c r="BE89" s="4"/>
      <c r="BF89" s="7"/>
      <c r="BG89" s="7"/>
      <c r="BH89" s="5"/>
      <c r="BI89" s="5"/>
      <c r="BJ89" s="5"/>
      <c r="BK89" s="25"/>
      <c r="BL89" s="8"/>
      <c r="BM89" s="5"/>
      <c r="BN89" s="5"/>
      <c r="BO89" s="7"/>
      <c r="BP89" s="7"/>
      <c r="BQ89" s="8"/>
      <c r="BR89" s="9"/>
    </row>
    <row r="90" spans="1:70" s="6" customFormat="1" ht="154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43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4"/>
      <c r="AZ90" s="5"/>
      <c r="BA90" s="46"/>
      <c r="BB90" s="5"/>
      <c r="BC90" s="4"/>
      <c r="BD90" s="5"/>
      <c r="BE90" s="4"/>
      <c r="BF90" s="7"/>
      <c r="BG90" s="7"/>
      <c r="BH90" s="5"/>
      <c r="BI90" s="5"/>
      <c r="BJ90" s="5"/>
      <c r="BK90" s="25"/>
      <c r="BL90" s="8"/>
      <c r="BM90" s="5"/>
      <c r="BN90" s="5"/>
      <c r="BO90" s="7"/>
      <c r="BP90" s="7"/>
      <c r="BQ90" s="8"/>
      <c r="BR90" s="9"/>
    </row>
    <row r="91" spans="1:70" s="6" customFormat="1" ht="154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4"/>
      <c r="O91" s="4"/>
      <c r="P91" s="4"/>
      <c r="Q91" s="4"/>
      <c r="R91" s="4"/>
      <c r="S91" s="4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43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25"/>
      <c r="BB91" s="25"/>
      <c r="BC91" s="5"/>
      <c r="BD91" s="5"/>
      <c r="BE91" s="4"/>
      <c r="BF91" s="7"/>
      <c r="BG91" s="7"/>
      <c r="BH91" s="5"/>
      <c r="BI91" s="5"/>
      <c r="BJ91" s="5"/>
      <c r="BK91" s="25"/>
      <c r="BL91" s="8"/>
      <c r="BM91" s="5"/>
      <c r="BN91" s="5"/>
      <c r="BO91" s="7"/>
      <c r="BP91" s="7"/>
      <c r="BQ91" s="8"/>
      <c r="BR91" s="9"/>
    </row>
    <row r="92" spans="1:70" s="6" customFormat="1" ht="154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43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25"/>
      <c r="BB92" s="25"/>
      <c r="BC92" s="5"/>
      <c r="BD92" s="5"/>
      <c r="BE92" s="4"/>
      <c r="BF92" s="7"/>
      <c r="BG92" s="7"/>
      <c r="BH92" s="5"/>
      <c r="BI92" s="5"/>
      <c r="BJ92" s="5"/>
      <c r="BK92" s="25"/>
      <c r="BL92" s="8"/>
      <c r="BM92" s="5"/>
      <c r="BN92" s="5"/>
      <c r="BO92" s="7"/>
      <c r="BP92" s="7"/>
      <c r="BQ92" s="8"/>
      <c r="BR92" s="9"/>
    </row>
    <row r="93" spans="1:70" s="6" customFormat="1" ht="193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43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46"/>
      <c r="BB93" s="5"/>
      <c r="BC93" s="5"/>
      <c r="BD93" s="5"/>
      <c r="BE93" s="4"/>
      <c r="BF93" s="7"/>
      <c r="BG93" s="4"/>
      <c r="BH93" s="5"/>
      <c r="BI93" s="5"/>
      <c r="BJ93" s="5"/>
      <c r="BK93" s="25"/>
      <c r="BL93" s="8"/>
      <c r="BM93" s="5"/>
      <c r="BN93" s="5"/>
      <c r="BO93" s="7"/>
      <c r="BP93" s="7"/>
      <c r="BQ93" s="8"/>
      <c r="BR93" s="9"/>
    </row>
    <row r="94" spans="1:70" s="6" customFormat="1" ht="193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43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46"/>
      <c r="BB94" s="5"/>
      <c r="BC94" s="5"/>
      <c r="BD94" s="5"/>
      <c r="BE94" s="4"/>
      <c r="BF94" s="7"/>
      <c r="BG94" s="7"/>
      <c r="BH94" s="5"/>
      <c r="BI94" s="5"/>
      <c r="BJ94" s="5"/>
      <c r="BK94" s="25"/>
      <c r="BL94" s="8"/>
      <c r="BM94" s="5"/>
      <c r="BN94" s="5"/>
      <c r="BO94" s="7"/>
      <c r="BP94" s="7"/>
      <c r="BQ94" s="8"/>
      <c r="BR94" s="9"/>
    </row>
    <row r="95" spans="1:70" s="6" customFormat="1" ht="193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5"/>
      <c r="Q95" s="5"/>
      <c r="R95" s="5"/>
      <c r="S95" s="5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43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46"/>
      <c r="BB95" s="4"/>
      <c r="BC95" s="4"/>
      <c r="BD95" s="5"/>
      <c r="BE95" s="4"/>
      <c r="BF95" s="7"/>
      <c r="BG95" s="7"/>
      <c r="BH95" s="5"/>
      <c r="BI95" s="5"/>
      <c r="BJ95" s="5"/>
      <c r="BK95" s="25"/>
      <c r="BL95" s="8"/>
      <c r="BM95" s="5"/>
      <c r="BN95" s="5"/>
      <c r="BO95" s="7"/>
      <c r="BP95" s="7"/>
      <c r="BQ95" s="8"/>
      <c r="BR95" s="9"/>
    </row>
    <row r="96" spans="1:70" s="6" customFormat="1" ht="193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5"/>
      <c r="Q96" s="5"/>
      <c r="R96" s="5"/>
      <c r="S96" s="5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43"/>
      <c r="AJ96" s="5"/>
      <c r="AK96" s="5"/>
      <c r="AL96" s="5"/>
      <c r="AM96" s="5"/>
      <c r="AN96" s="5"/>
      <c r="AO96" s="5"/>
      <c r="AP96" s="5"/>
      <c r="AQ96" s="25"/>
      <c r="AR96" s="5"/>
      <c r="AS96" s="5"/>
      <c r="AT96" s="5"/>
      <c r="AU96" s="5"/>
      <c r="AV96" s="5"/>
      <c r="AW96" s="5"/>
      <c r="AX96" s="5"/>
      <c r="AY96" s="5"/>
      <c r="AZ96" s="5"/>
      <c r="BA96" s="46"/>
      <c r="BB96" s="25"/>
      <c r="BC96" s="5"/>
      <c r="BD96" s="5"/>
      <c r="BE96" s="4"/>
      <c r="BF96" s="7"/>
      <c r="BG96" s="7"/>
      <c r="BH96" s="5"/>
      <c r="BI96" s="5"/>
      <c r="BJ96" s="5"/>
      <c r="BK96" s="25"/>
      <c r="BL96" s="8"/>
      <c r="BM96" s="5"/>
      <c r="BN96" s="5"/>
      <c r="BO96" s="7"/>
      <c r="BP96" s="7"/>
      <c r="BQ96" s="8"/>
      <c r="BR96" s="9"/>
    </row>
    <row r="97" spans="1:70" s="6" customFormat="1" ht="20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4"/>
      <c r="AG97" s="4"/>
      <c r="AH97" s="5"/>
      <c r="AI97" s="43"/>
      <c r="AJ97" s="4"/>
      <c r="AK97" s="4"/>
      <c r="AL97" s="5"/>
      <c r="AM97" s="5"/>
      <c r="AN97" s="5"/>
      <c r="AO97" s="5"/>
      <c r="AP97" s="5"/>
      <c r="AQ97" s="46"/>
      <c r="AR97" s="4"/>
      <c r="AS97" s="5"/>
      <c r="AT97" s="5"/>
      <c r="AU97" s="5"/>
      <c r="AV97" s="5"/>
      <c r="AW97" s="5"/>
      <c r="AX97" s="5"/>
      <c r="AY97" s="5"/>
      <c r="AZ97" s="5"/>
      <c r="BA97" s="46"/>
      <c r="BB97" s="5"/>
      <c r="BC97" s="5"/>
      <c r="BD97" s="5"/>
      <c r="BE97" s="4"/>
      <c r="BF97" s="7"/>
      <c r="BG97" s="4"/>
      <c r="BH97" s="5"/>
      <c r="BI97" s="5"/>
      <c r="BJ97" s="5"/>
      <c r="BK97" s="25"/>
      <c r="BL97" s="8"/>
      <c r="BM97" s="5"/>
      <c r="BN97" s="5"/>
      <c r="BO97" s="7"/>
      <c r="BP97" s="7"/>
      <c r="BQ97" s="8"/>
      <c r="BR97" s="9"/>
    </row>
    <row r="98" spans="1:70" s="6" customFormat="1" ht="201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4"/>
      <c r="AG98" s="4"/>
      <c r="AH98" s="5"/>
      <c r="AI98" s="43"/>
      <c r="AJ98" s="4"/>
      <c r="AK98" s="4"/>
      <c r="AL98" s="5"/>
      <c r="AM98" s="5"/>
      <c r="AN98" s="5"/>
      <c r="AO98" s="5"/>
      <c r="AP98" s="5"/>
      <c r="AQ98" s="46"/>
      <c r="AR98" s="4"/>
      <c r="AS98" s="5"/>
      <c r="AT98" s="5"/>
      <c r="AU98" s="5"/>
      <c r="AV98" s="5"/>
      <c r="AW98" s="5"/>
      <c r="AX98" s="5"/>
      <c r="AY98" s="5"/>
      <c r="AZ98" s="5"/>
      <c r="BA98" s="46"/>
      <c r="BB98" s="25"/>
      <c r="BC98" s="5"/>
      <c r="BD98" s="5"/>
      <c r="BE98" s="4"/>
      <c r="BF98" s="7"/>
      <c r="BG98" s="7"/>
      <c r="BH98" s="5"/>
      <c r="BI98" s="5"/>
      <c r="BJ98" s="5"/>
      <c r="BK98" s="25"/>
      <c r="BL98" s="8"/>
      <c r="BM98" s="5"/>
      <c r="BN98" s="5"/>
      <c r="BO98" s="7"/>
      <c r="BP98" s="7"/>
      <c r="BQ98" s="8"/>
      <c r="BR98" s="9"/>
    </row>
    <row r="99" spans="1:70" s="6" customFormat="1" ht="147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4"/>
      <c r="O99" s="4"/>
      <c r="P99" s="5"/>
      <c r="Q99" s="5"/>
      <c r="R99" s="5"/>
      <c r="S99" s="5"/>
      <c r="T99" s="4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43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46"/>
      <c r="BB99" s="4"/>
      <c r="BC99" s="4"/>
      <c r="BD99" s="5"/>
      <c r="BE99" s="4"/>
      <c r="BF99" s="7"/>
      <c r="BG99" s="7"/>
      <c r="BH99" s="5"/>
      <c r="BI99" s="5"/>
      <c r="BJ99" s="5"/>
      <c r="BK99" s="25"/>
      <c r="BL99" s="8"/>
      <c r="BM99" s="5"/>
      <c r="BN99" s="5"/>
      <c r="BO99" s="7"/>
      <c r="BP99" s="7"/>
      <c r="BQ99" s="8"/>
      <c r="BR99" s="9"/>
    </row>
    <row r="100" spans="1:70" s="6" customFormat="1" ht="147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5"/>
      <c r="Q100" s="5"/>
      <c r="R100" s="5"/>
      <c r="S100" s="5"/>
      <c r="T100" s="4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43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46"/>
      <c r="BB100" s="25"/>
      <c r="BC100" s="4"/>
      <c r="BD100" s="5"/>
      <c r="BE100" s="4"/>
      <c r="BF100" s="7"/>
      <c r="BG100" s="7"/>
      <c r="BH100" s="5"/>
      <c r="BI100" s="5"/>
      <c r="BJ100" s="5"/>
      <c r="BK100" s="25"/>
      <c r="BL100" s="8"/>
      <c r="BM100" s="5"/>
      <c r="BN100" s="5"/>
      <c r="BO100" s="7"/>
      <c r="BP100" s="7"/>
      <c r="BQ100" s="8"/>
      <c r="BR100" s="9"/>
    </row>
    <row r="101" spans="1:70" s="6" customFormat="1" ht="147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43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46"/>
      <c r="BB101" s="5"/>
      <c r="BC101" s="4"/>
      <c r="BD101" s="5"/>
      <c r="BE101" s="4"/>
      <c r="BF101" s="7"/>
      <c r="BG101" s="7"/>
      <c r="BH101" s="5"/>
      <c r="BI101" s="5"/>
      <c r="BJ101" s="5"/>
      <c r="BK101" s="25"/>
      <c r="BL101" s="8"/>
      <c r="BM101" s="5"/>
      <c r="BN101" s="5"/>
      <c r="BO101" s="7"/>
      <c r="BP101" s="7"/>
      <c r="BQ101" s="8"/>
      <c r="BR101" s="9"/>
    </row>
    <row r="102" spans="1:70" s="6" customFormat="1" ht="147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43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46"/>
      <c r="BB102" s="25"/>
      <c r="BC102" s="4"/>
      <c r="BD102" s="5"/>
      <c r="BE102" s="4"/>
      <c r="BF102" s="7"/>
      <c r="BG102" s="7"/>
      <c r="BH102" s="5"/>
      <c r="BI102" s="5"/>
      <c r="BJ102" s="5"/>
      <c r="BK102" s="25"/>
      <c r="BL102" s="8"/>
      <c r="BM102" s="5"/>
      <c r="BN102" s="5"/>
      <c r="BO102" s="7"/>
      <c r="BP102" s="7"/>
      <c r="BQ102" s="8"/>
      <c r="BR102" s="9"/>
    </row>
    <row r="103" spans="1:70" s="6" customFormat="1" ht="147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43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46"/>
      <c r="BB103" s="5"/>
      <c r="BC103" s="4"/>
      <c r="BD103" s="5"/>
      <c r="BE103" s="4"/>
      <c r="BF103" s="7"/>
      <c r="BG103" s="7"/>
      <c r="BH103" s="5"/>
      <c r="BI103" s="5"/>
      <c r="BJ103" s="5"/>
      <c r="BK103" s="25"/>
      <c r="BL103" s="8"/>
      <c r="BM103" s="5"/>
      <c r="BN103" s="5"/>
      <c r="BO103" s="7"/>
      <c r="BP103" s="7"/>
      <c r="BQ103" s="8"/>
      <c r="BR103" s="9"/>
    </row>
    <row r="104" spans="1:70" s="6" customFormat="1" ht="147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43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46"/>
      <c r="BB104" s="25"/>
      <c r="BC104" s="4"/>
      <c r="BD104" s="5"/>
      <c r="BE104" s="4"/>
      <c r="BF104" s="7"/>
      <c r="BG104" s="7"/>
      <c r="BH104" s="5"/>
      <c r="BI104" s="5"/>
      <c r="BJ104" s="5"/>
      <c r="BK104" s="25"/>
      <c r="BL104" s="8"/>
      <c r="BM104" s="5"/>
      <c r="BN104" s="5"/>
      <c r="BO104" s="7"/>
      <c r="BP104" s="7"/>
      <c r="BQ104" s="8"/>
      <c r="BR104" s="9"/>
    </row>
    <row r="105" spans="1:70" s="6" customFormat="1" ht="147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43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46"/>
      <c r="BB105" s="5"/>
      <c r="BC105" s="4"/>
      <c r="BD105" s="5"/>
      <c r="BE105" s="4"/>
      <c r="BF105" s="7"/>
      <c r="BG105" s="7"/>
      <c r="BH105" s="5"/>
      <c r="BI105" s="5"/>
      <c r="BJ105" s="5"/>
      <c r="BK105" s="25"/>
      <c r="BL105" s="8"/>
      <c r="BM105" s="5"/>
      <c r="BN105" s="5"/>
      <c r="BO105" s="7"/>
      <c r="BP105" s="7"/>
      <c r="BQ105" s="8"/>
      <c r="BR105" s="9"/>
    </row>
    <row r="106" spans="1:70" s="6" customFormat="1" ht="147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43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46"/>
      <c r="BB106" s="25"/>
      <c r="BC106" s="4"/>
      <c r="BD106" s="5"/>
      <c r="BE106" s="4"/>
      <c r="BF106" s="7"/>
      <c r="BG106" s="7"/>
      <c r="BH106" s="5"/>
      <c r="BI106" s="5"/>
      <c r="BJ106" s="5"/>
      <c r="BK106" s="25"/>
      <c r="BL106" s="8"/>
      <c r="BM106" s="5"/>
      <c r="BN106" s="5"/>
      <c r="BO106" s="7"/>
      <c r="BP106" s="7"/>
      <c r="BQ106" s="8"/>
      <c r="BR106" s="9"/>
    </row>
    <row r="107" spans="1:70" s="6" customFormat="1" ht="193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43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46"/>
      <c r="BB107" s="5"/>
      <c r="BC107" s="4"/>
      <c r="BD107" s="5"/>
      <c r="BE107" s="4"/>
      <c r="BF107" s="7"/>
      <c r="BG107" s="7"/>
      <c r="BH107" s="5"/>
      <c r="BI107" s="5"/>
      <c r="BJ107" s="5"/>
      <c r="BK107" s="25"/>
      <c r="BL107" s="8"/>
      <c r="BM107" s="5"/>
      <c r="BN107" s="5"/>
      <c r="BO107" s="7"/>
      <c r="BP107" s="7"/>
      <c r="BQ107" s="8"/>
      <c r="BR107" s="9"/>
    </row>
    <row r="108" spans="1:70" s="6" customFormat="1" ht="193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43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46"/>
      <c r="BB108" s="25"/>
      <c r="BC108" s="4"/>
      <c r="BD108" s="5"/>
      <c r="BE108" s="4"/>
      <c r="BF108" s="7"/>
      <c r="BG108" s="7"/>
      <c r="BH108" s="5"/>
      <c r="BI108" s="5"/>
      <c r="BJ108" s="5"/>
      <c r="BK108" s="25"/>
      <c r="BL108" s="8"/>
      <c r="BM108" s="5"/>
      <c r="BN108" s="5"/>
      <c r="BO108" s="7"/>
      <c r="BP108" s="7"/>
      <c r="BQ108" s="8"/>
      <c r="BR108" s="9"/>
    </row>
    <row r="109" spans="1:70" s="6" customFormat="1" ht="193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43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46"/>
      <c r="BB109" s="5"/>
      <c r="BC109" s="4"/>
      <c r="BD109" s="5"/>
      <c r="BE109" s="4"/>
      <c r="BF109" s="7"/>
      <c r="BG109" s="7"/>
      <c r="BH109" s="5"/>
      <c r="BI109" s="5"/>
      <c r="BJ109" s="5"/>
      <c r="BK109" s="25"/>
      <c r="BL109" s="8"/>
      <c r="BM109" s="5"/>
      <c r="BN109" s="5"/>
      <c r="BO109" s="7"/>
      <c r="BP109" s="7"/>
      <c r="BQ109" s="8"/>
      <c r="BR109" s="9"/>
    </row>
    <row r="110" spans="1:70" s="6" customFormat="1" ht="193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43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5"/>
      <c r="BB110" s="25"/>
      <c r="BC110" s="5"/>
      <c r="BD110" s="5"/>
      <c r="BE110" s="4"/>
      <c r="BF110" s="7"/>
      <c r="BG110" s="7"/>
      <c r="BH110" s="5"/>
      <c r="BI110" s="5"/>
      <c r="BJ110" s="5"/>
      <c r="BK110" s="25"/>
      <c r="BL110" s="8"/>
      <c r="BM110" s="5"/>
      <c r="BN110" s="5"/>
      <c r="BO110" s="7"/>
      <c r="BP110" s="7"/>
      <c r="BQ110" s="8"/>
      <c r="BR110" s="9"/>
    </row>
    <row r="111" spans="1:70" s="6" customFormat="1" ht="239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4"/>
      <c r="AG111" s="4"/>
      <c r="AH111" s="5"/>
      <c r="AI111" s="43"/>
      <c r="AJ111" s="4"/>
      <c r="AK111" s="4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46"/>
      <c r="BB111" s="5"/>
      <c r="BC111" s="4"/>
      <c r="BD111" s="4"/>
      <c r="BE111" s="4"/>
      <c r="BF111" s="7"/>
      <c r="BG111" s="7"/>
      <c r="BH111" s="4"/>
      <c r="BI111" s="7"/>
      <c r="BJ111" s="5"/>
      <c r="BK111" s="25"/>
      <c r="BL111" s="8"/>
      <c r="BM111" s="5"/>
      <c r="BN111" s="5"/>
      <c r="BO111" s="7"/>
      <c r="BP111" s="7"/>
      <c r="BQ111" s="8"/>
      <c r="BR111" s="9"/>
    </row>
    <row r="112" spans="1:70" s="6" customFormat="1" ht="239.2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4"/>
      <c r="AG112" s="4"/>
      <c r="AH112" s="5"/>
      <c r="AI112" s="43"/>
      <c r="AJ112" s="4"/>
      <c r="AK112" s="4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46"/>
      <c r="BB112" s="5"/>
      <c r="BC112" s="4"/>
      <c r="BD112" s="4"/>
      <c r="BE112" s="4"/>
      <c r="BF112" s="7"/>
      <c r="BG112" s="7"/>
      <c r="BH112" s="4"/>
      <c r="BI112" s="7"/>
      <c r="BJ112" s="5"/>
      <c r="BK112" s="25"/>
      <c r="BL112" s="8"/>
      <c r="BM112" s="5"/>
      <c r="BN112" s="5"/>
      <c r="BO112" s="7"/>
      <c r="BP112" s="7"/>
      <c r="BQ112" s="8"/>
      <c r="BR112" s="9"/>
    </row>
    <row r="113" spans="1:70" s="6" customFormat="1" ht="409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5"/>
      <c r="O113" s="4"/>
      <c r="P113" s="5"/>
      <c r="Q113" s="5"/>
      <c r="R113" s="4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4"/>
      <c r="AG113" s="4"/>
      <c r="AH113" s="5"/>
      <c r="AI113" s="43"/>
      <c r="AJ113" s="4"/>
      <c r="AK113" s="4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46"/>
      <c r="BB113" s="5"/>
      <c r="BC113" s="5"/>
      <c r="BD113" s="4"/>
      <c r="BE113" s="4"/>
      <c r="BF113" s="7"/>
      <c r="BG113" s="7"/>
      <c r="BH113" s="4"/>
      <c r="BI113" s="7"/>
      <c r="BJ113" s="5"/>
      <c r="BK113" s="25"/>
      <c r="BL113" s="8"/>
      <c r="BM113" s="5"/>
      <c r="BN113" s="5"/>
      <c r="BO113" s="7"/>
      <c r="BP113" s="7"/>
      <c r="BQ113" s="8"/>
      <c r="BR113" s="9"/>
    </row>
    <row r="114" spans="1:70" s="6" customFormat="1" ht="229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4"/>
      <c r="AG114" s="4"/>
      <c r="AH114" s="5"/>
      <c r="AI114" s="43"/>
      <c r="AJ114" s="4"/>
      <c r="AK114" s="4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46"/>
      <c r="BB114" s="5"/>
      <c r="BC114" s="4"/>
      <c r="BD114" s="4"/>
      <c r="BE114" s="4"/>
      <c r="BF114" s="7"/>
      <c r="BG114" s="7"/>
      <c r="BH114" s="4"/>
      <c r="BI114" s="7"/>
      <c r="BJ114" s="5"/>
      <c r="BK114" s="25"/>
      <c r="BL114" s="8"/>
      <c r="BM114" s="5"/>
      <c r="BN114" s="5"/>
      <c r="BO114" s="7"/>
      <c r="BP114" s="7"/>
      <c r="BQ114" s="8"/>
      <c r="BR114" s="9"/>
    </row>
    <row r="115" spans="1:70" s="6" customFormat="1" ht="229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4"/>
      <c r="AG115" s="4"/>
      <c r="AH115" s="5"/>
      <c r="AI115" s="43"/>
      <c r="AJ115" s="4"/>
      <c r="AK115" s="4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46"/>
      <c r="BB115" s="5"/>
      <c r="BC115" s="4"/>
      <c r="BD115" s="4"/>
      <c r="BE115" s="4"/>
      <c r="BF115" s="7"/>
      <c r="BG115" s="7"/>
      <c r="BH115" s="4"/>
      <c r="BI115" s="7"/>
      <c r="BJ115" s="5"/>
      <c r="BK115" s="25"/>
      <c r="BL115" s="8"/>
      <c r="BM115" s="5"/>
      <c r="BN115" s="5"/>
      <c r="BO115" s="7"/>
      <c r="BP115" s="7"/>
      <c r="BQ115" s="8"/>
      <c r="BR115" s="9"/>
    </row>
    <row r="116" spans="1:70" s="6" customFormat="1" ht="229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4"/>
      <c r="AF116" s="4"/>
      <c r="AG116" s="4"/>
      <c r="AH116" s="5"/>
      <c r="AI116" s="43"/>
      <c r="AJ116" s="4"/>
      <c r="AK116" s="4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46"/>
      <c r="BB116" s="5"/>
      <c r="BC116" s="4"/>
      <c r="BD116" s="4"/>
      <c r="BE116" s="4"/>
      <c r="BF116" s="7"/>
      <c r="BG116" s="7"/>
      <c r="BH116" s="4"/>
      <c r="BI116" s="7"/>
      <c r="BJ116" s="5"/>
      <c r="BK116" s="25"/>
      <c r="BL116" s="8"/>
      <c r="BM116" s="5"/>
      <c r="BN116" s="5"/>
      <c r="BO116" s="7"/>
      <c r="BP116" s="7"/>
      <c r="BQ116" s="8"/>
      <c r="BR116" s="9"/>
    </row>
    <row r="117" spans="1:70" s="6" customFormat="1" ht="22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4"/>
      <c r="AG117" s="4"/>
      <c r="AH117" s="5"/>
      <c r="AI117" s="43"/>
      <c r="AJ117" s="4"/>
      <c r="AK117" s="4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46"/>
      <c r="BB117" s="5"/>
      <c r="BC117" s="4"/>
      <c r="BD117" s="4"/>
      <c r="BE117" s="4"/>
      <c r="BF117" s="7"/>
      <c r="BG117" s="7"/>
      <c r="BH117" s="4"/>
      <c r="BI117" s="7"/>
      <c r="BJ117" s="5"/>
      <c r="BK117" s="25"/>
      <c r="BL117" s="8"/>
      <c r="BM117" s="5"/>
      <c r="BN117" s="5"/>
      <c r="BO117" s="7"/>
      <c r="BP117" s="7"/>
      <c r="BQ117" s="8"/>
      <c r="BR117" s="9"/>
    </row>
    <row r="118" spans="1:70" s="6" customFormat="1" ht="19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4"/>
      <c r="AG118" s="4"/>
      <c r="AH118" s="5"/>
      <c r="AI118" s="43"/>
      <c r="AJ118" s="4"/>
      <c r="AK118" s="4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46"/>
      <c r="BB118" s="5"/>
      <c r="BC118" s="4"/>
      <c r="BD118" s="4"/>
      <c r="BE118" s="4"/>
      <c r="BF118" s="7"/>
      <c r="BG118" s="7"/>
      <c r="BH118" s="4"/>
      <c r="BI118" s="7"/>
      <c r="BJ118" s="5"/>
      <c r="BK118" s="25"/>
      <c r="BL118" s="8"/>
      <c r="BM118" s="5"/>
      <c r="BN118" s="5"/>
      <c r="BO118" s="7"/>
      <c r="BP118" s="7"/>
      <c r="BQ118" s="8"/>
      <c r="BR118" s="9"/>
    </row>
    <row r="119" spans="1:70" s="6" customFormat="1" ht="409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5"/>
      <c r="O119" s="4"/>
      <c r="P119" s="5"/>
      <c r="Q119" s="5"/>
      <c r="R119" s="4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4"/>
      <c r="AG119" s="4"/>
      <c r="AH119" s="5"/>
      <c r="AI119" s="43"/>
      <c r="AJ119" s="4"/>
      <c r="AK119" s="4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46"/>
      <c r="BB119" s="7"/>
      <c r="BC119" s="7"/>
      <c r="BD119" s="4"/>
      <c r="BE119" s="4"/>
      <c r="BF119" s="7"/>
      <c r="BG119" s="7"/>
      <c r="BH119" s="4"/>
      <c r="BI119" s="7"/>
      <c r="BJ119" s="5"/>
      <c r="BK119" s="25"/>
      <c r="BL119" s="8"/>
      <c r="BM119" s="5"/>
      <c r="BN119" s="5"/>
      <c r="BO119" s="7"/>
      <c r="BP119" s="7"/>
      <c r="BQ119" s="8"/>
      <c r="BR119" s="9"/>
    </row>
    <row r="120" spans="1:70" s="6" customFormat="1" ht="409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4"/>
      <c r="AG120" s="4"/>
      <c r="AH120" s="5"/>
      <c r="AI120" s="43"/>
      <c r="AJ120" s="4"/>
      <c r="AK120" s="4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46"/>
      <c r="BB120" s="5"/>
      <c r="BC120" s="4"/>
      <c r="BD120" s="4"/>
      <c r="BE120" s="4"/>
      <c r="BF120" s="7"/>
      <c r="BG120" s="7"/>
      <c r="BH120" s="4"/>
      <c r="BI120" s="7"/>
      <c r="BJ120" s="5"/>
      <c r="BK120" s="25"/>
      <c r="BL120" s="8"/>
      <c r="BM120" s="5"/>
      <c r="BN120" s="5"/>
      <c r="BO120" s="7"/>
      <c r="BP120" s="7"/>
      <c r="BQ120" s="8"/>
      <c r="BR120" s="9"/>
    </row>
    <row r="121" spans="1:70" s="6" customFormat="1" ht="409.6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4"/>
      <c r="AG121" s="4"/>
      <c r="AH121" s="5"/>
      <c r="AI121" s="43"/>
      <c r="AJ121" s="4"/>
      <c r="AK121" s="4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46"/>
      <c r="BB121" s="5"/>
      <c r="BC121" s="4"/>
      <c r="BD121" s="4"/>
      <c r="BE121" s="4"/>
      <c r="BF121" s="7"/>
      <c r="BG121" s="7"/>
      <c r="BH121" s="4"/>
      <c r="BI121" s="7"/>
      <c r="BJ121" s="5"/>
      <c r="BK121" s="25"/>
      <c r="BL121" s="8"/>
      <c r="BM121" s="5"/>
      <c r="BN121" s="5"/>
      <c r="BO121" s="7"/>
      <c r="BP121" s="7"/>
      <c r="BQ121" s="8"/>
      <c r="BR121" s="9"/>
    </row>
    <row r="122" spans="1:70" s="6" customFormat="1" ht="18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4"/>
      <c r="AG122" s="4"/>
      <c r="AH122" s="5"/>
      <c r="AI122" s="43"/>
      <c r="AJ122" s="4"/>
      <c r="AK122" s="4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46"/>
      <c r="BB122" s="7"/>
      <c r="BC122" s="7"/>
      <c r="BD122" s="4"/>
      <c r="BE122" s="4"/>
      <c r="BF122" s="7"/>
      <c r="BG122" s="7"/>
      <c r="BH122" s="4"/>
      <c r="BI122" s="7"/>
      <c r="BJ122" s="5"/>
      <c r="BK122" s="25"/>
      <c r="BL122" s="8"/>
      <c r="BM122" s="5"/>
      <c r="BN122" s="5"/>
      <c r="BO122" s="7"/>
      <c r="BP122" s="7"/>
      <c r="BQ122" s="8"/>
      <c r="BR122" s="9"/>
    </row>
    <row r="123" spans="1:70" s="6" customFormat="1" ht="221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4"/>
      <c r="AG123" s="4"/>
      <c r="AH123" s="5"/>
      <c r="AI123" s="43"/>
      <c r="AJ123" s="4"/>
      <c r="AK123" s="4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4"/>
      <c r="BA123" s="46"/>
      <c r="BB123" s="5"/>
      <c r="BC123" s="4"/>
      <c r="BD123" s="4"/>
      <c r="BE123" s="4"/>
      <c r="BF123" s="7"/>
      <c r="BG123" s="7"/>
      <c r="BH123" s="4"/>
      <c r="BI123" s="7"/>
      <c r="BJ123" s="5"/>
      <c r="BK123" s="25"/>
      <c r="BL123" s="8"/>
      <c r="BM123" s="5"/>
      <c r="BN123" s="5"/>
      <c r="BO123" s="7"/>
      <c r="BP123" s="7"/>
      <c r="BQ123" s="8"/>
      <c r="BR123" s="9"/>
    </row>
    <row r="124" spans="1:70" s="6" customFormat="1" ht="156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5"/>
      <c r="O124" s="4"/>
      <c r="P124" s="5"/>
      <c r="Q124" s="5"/>
      <c r="R124" s="4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4"/>
      <c r="AG124" s="4"/>
      <c r="AH124" s="5"/>
      <c r="AI124" s="43"/>
      <c r="AJ124" s="4"/>
      <c r="AK124" s="4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4"/>
      <c r="BA124" s="46"/>
      <c r="BB124" s="7"/>
      <c r="BC124" s="7"/>
      <c r="BD124" s="4"/>
      <c r="BE124" s="4"/>
      <c r="BF124" s="7"/>
      <c r="BG124" s="7"/>
      <c r="BH124" s="4"/>
      <c r="BI124" s="7"/>
      <c r="BJ124" s="5"/>
      <c r="BK124" s="25"/>
      <c r="BL124" s="8"/>
      <c r="BM124" s="5"/>
      <c r="BN124" s="5"/>
      <c r="BO124" s="7"/>
      <c r="BP124" s="7"/>
      <c r="BQ124" s="8"/>
      <c r="BR124" s="9"/>
    </row>
    <row r="125" spans="1:70" s="6" customFormat="1" ht="216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4"/>
      <c r="AG125" s="4"/>
      <c r="AH125" s="5"/>
      <c r="AI125" s="43"/>
      <c r="AJ125" s="4"/>
      <c r="AK125" s="4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46"/>
      <c r="BB125" s="5"/>
      <c r="BC125" s="4"/>
      <c r="BD125" s="4"/>
      <c r="BE125" s="4"/>
      <c r="BF125" s="7"/>
      <c r="BG125" s="7"/>
      <c r="BH125" s="4"/>
      <c r="BI125" s="7"/>
      <c r="BJ125" s="5"/>
      <c r="BK125" s="25"/>
      <c r="BL125" s="8"/>
      <c r="BM125" s="5"/>
      <c r="BN125" s="5"/>
      <c r="BO125" s="7"/>
      <c r="BP125" s="7"/>
      <c r="BQ125" s="8"/>
      <c r="BR125" s="9"/>
    </row>
    <row r="126" spans="1:70" s="6" customFormat="1" ht="216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5"/>
      <c r="O126" s="4"/>
      <c r="P126" s="5"/>
      <c r="Q126" s="5"/>
      <c r="R126" s="4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4"/>
      <c r="AG126" s="4"/>
      <c r="AH126" s="5"/>
      <c r="AI126" s="43"/>
      <c r="AJ126" s="4"/>
      <c r="AK126" s="4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46"/>
      <c r="BB126" s="5"/>
      <c r="BC126" s="4"/>
      <c r="BD126" s="4"/>
      <c r="BE126" s="4"/>
      <c r="BF126" s="7"/>
      <c r="BG126" s="7"/>
      <c r="BH126" s="4"/>
      <c r="BI126" s="7"/>
      <c r="BJ126" s="5"/>
      <c r="BK126" s="25"/>
      <c r="BL126" s="8"/>
      <c r="BM126" s="5"/>
      <c r="BN126" s="5"/>
      <c r="BO126" s="7"/>
      <c r="BP126" s="7"/>
      <c r="BQ126" s="8"/>
      <c r="BR126" s="9"/>
    </row>
    <row r="127" spans="1:70" s="6" customFormat="1" ht="17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4"/>
      <c r="AG127" s="4"/>
      <c r="AH127" s="5"/>
      <c r="AI127" s="43"/>
      <c r="AJ127" s="4"/>
      <c r="AK127" s="4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46"/>
      <c r="BB127" s="5"/>
      <c r="BC127" s="4"/>
      <c r="BD127" s="4"/>
      <c r="BE127" s="4"/>
      <c r="BF127" s="7"/>
      <c r="BG127" s="7"/>
      <c r="BH127" s="4"/>
      <c r="BI127" s="7"/>
      <c r="BJ127" s="5"/>
      <c r="BK127" s="25"/>
      <c r="BL127" s="8"/>
      <c r="BM127" s="5"/>
      <c r="BN127" s="5"/>
      <c r="BO127" s="7"/>
      <c r="BP127" s="7"/>
      <c r="BQ127" s="8"/>
      <c r="BR127" s="9"/>
    </row>
    <row r="128" spans="1:70" s="6" customFormat="1" ht="17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5"/>
      <c r="O128" s="4"/>
      <c r="P128" s="5"/>
      <c r="Q128" s="5"/>
      <c r="R128" s="4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4"/>
      <c r="AF128" s="4"/>
      <c r="AG128" s="4"/>
      <c r="AH128" s="5"/>
      <c r="AI128" s="43"/>
      <c r="AJ128" s="4"/>
      <c r="AK128" s="4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46"/>
      <c r="BB128" s="7"/>
      <c r="BC128" s="7"/>
      <c r="BD128" s="4"/>
      <c r="BE128" s="4"/>
      <c r="BF128" s="7"/>
      <c r="BG128" s="7"/>
      <c r="BH128" s="4"/>
      <c r="BI128" s="7"/>
      <c r="BJ128" s="5"/>
      <c r="BK128" s="25"/>
      <c r="BL128" s="8"/>
      <c r="BM128" s="5"/>
      <c r="BN128" s="5"/>
      <c r="BO128" s="7"/>
      <c r="BP128" s="7"/>
      <c r="BQ128" s="8"/>
      <c r="BR128" s="9"/>
    </row>
    <row r="129" spans="1:70" s="6" customFormat="1" ht="17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4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4"/>
      <c r="AF129" s="4"/>
      <c r="AG129" s="4"/>
      <c r="AH129" s="5"/>
      <c r="AI129" s="43"/>
      <c r="AJ129" s="4"/>
      <c r="AK129" s="4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46"/>
      <c r="BB129" s="7"/>
      <c r="BC129" s="7"/>
      <c r="BD129" s="4"/>
      <c r="BE129" s="4"/>
      <c r="BF129" s="7"/>
      <c r="BG129" s="7"/>
      <c r="BH129" s="4"/>
      <c r="BI129" s="7"/>
      <c r="BJ129" s="5"/>
      <c r="BK129" s="25"/>
      <c r="BL129" s="8"/>
      <c r="BM129" s="5"/>
      <c r="BN129" s="5"/>
      <c r="BO129" s="7"/>
      <c r="BP129" s="7"/>
      <c r="BQ129" s="8"/>
      <c r="BR129" s="9"/>
    </row>
    <row r="130" spans="1:70" s="6" customFormat="1" ht="227.2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4"/>
      <c r="O130" s="4"/>
      <c r="P130" s="5"/>
      <c r="Q130" s="5"/>
      <c r="R130" s="5"/>
      <c r="S130" s="5"/>
      <c r="T130" s="4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4"/>
      <c r="AF130" s="4"/>
      <c r="AG130" s="4"/>
      <c r="AH130" s="5"/>
      <c r="AI130" s="43"/>
      <c r="AJ130" s="4"/>
      <c r="AK130" s="4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46"/>
      <c r="BB130" s="4"/>
      <c r="BC130" s="4"/>
      <c r="BD130" s="4"/>
      <c r="BE130" s="4"/>
      <c r="BF130" s="7"/>
      <c r="BG130" s="7"/>
      <c r="BH130" s="4"/>
      <c r="BI130" s="7"/>
      <c r="BJ130" s="5"/>
      <c r="BK130" s="25"/>
      <c r="BL130" s="8"/>
      <c r="BM130" s="5"/>
      <c r="BN130" s="5"/>
      <c r="BO130" s="7"/>
      <c r="BP130" s="7"/>
      <c r="BQ130" s="8"/>
      <c r="BR130" s="9"/>
    </row>
    <row r="131" spans="1:70" s="6" customFormat="1" ht="154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5"/>
      <c r="Q131" s="5"/>
      <c r="R131" s="5"/>
      <c r="S131" s="5"/>
      <c r="T131" s="4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4"/>
      <c r="AF131" s="4"/>
      <c r="AG131" s="4"/>
      <c r="AH131" s="5"/>
      <c r="AI131" s="43"/>
      <c r="AJ131" s="4"/>
      <c r="AK131" s="4"/>
      <c r="AL131" s="5"/>
      <c r="AM131" s="5"/>
      <c r="AN131" s="5"/>
      <c r="AO131" s="5"/>
      <c r="AP131" s="5"/>
      <c r="AQ131" s="25"/>
      <c r="AR131" s="5"/>
      <c r="AS131" s="5"/>
      <c r="AT131" s="5"/>
      <c r="AU131" s="5"/>
      <c r="AV131" s="5"/>
      <c r="AW131" s="5"/>
      <c r="AX131" s="5"/>
      <c r="AY131" s="5"/>
      <c r="AZ131" s="5"/>
      <c r="BA131" s="46"/>
      <c r="BB131" s="7"/>
      <c r="BC131" s="7"/>
      <c r="BD131" s="4"/>
      <c r="BE131" s="4"/>
      <c r="BF131" s="7"/>
      <c r="BG131" s="7"/>
      <c r="BH131" s="4"/>
      <c r="BI131" s="7"/>
      <c r="BJ131" s="5"/>
      <c r="BK131" s="25"/>
      <c r="BL131" s="8"/>
      <c r="BM131" s="5"/>
      <c r="BN131" s="5"/>
      <c r="BO131" s="7"/>
      <c r="BP131" s="7"/>
      <c r="BQ131" s="8"/>
      <c r="BR131" s="9"/>
    </row>
    <row r="132" spans="1:70" s="6" customFormat="1" ht="169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4"/>
      <c r="O132" s="4"/>
      <c r="P132" s="5"/>
      <c r="Q132" s="5"/>
      <c r="R132" s="5"/>
      <c r="S132" s="5"/>
      <c r="T132" s="4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4"/>
      <c r="AF132" s="4"/>
      <c r="AG132" s="4"/>
      <c r="AH132" s="5"/>
      <c r="AI132" s="43"/>
      <c r="AJ132" s="5"/>
      <c r="AK132" s="4"/>
      <c r="AL132" s="5"/>
      <c r="AM132" s="5"/>
      <c r="AN132" s="5"/>
      <c r="AO132" s="5"/>
      <c r="AP132" s="5"/>
      <c r="AQ132" s="46"/>
      <c r="AR132" s="5"/>
      <c r="AS132" s="5"/>
      <c r="AT132" s="5"/>
      <c r="AU132" s="5"/>
      <c r="AV132" s="5"/>
      <c r="AW132" s="5"/>
      <c r="AX132" s="5"/>
      <c r="AY132" s="4"/>
      <c r="AZ132" s="4"/>
      <c r="BA132" s="46"/>
      <c r="BB132" s="4"/>
      <c r="BC132" s="4"/>
      <c r="BD132" s="4"/>
      <c r="BE132" s="4"/>
      <c r="BF132" s="7"/>
      <c r="BG132" s="7"/>
      <c r="BH132" s="4"/>
      <c r="BI132" s="7"/>
      <c r="BJ132" s="5"/>
      <c r="BK132" s="25"/>
      <c r="BL132" s="8"/>
      <c r="BM132" s="5"/>
      <c r="BN132" s="5"/>
      <c r="BO132" s="7"/>
      <c r="BP132" s="7"/>
      <c r="BQ132" s="8"/>
      <c r="BR132" s="9"/>
    </row>
    <row r="133" spans="1:70" s="6" customFormat="1" ht="17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5"/>
      <c r="Q133" s="5"/>
      <c r="R133" s="5"/>
      <c r="S133" s="5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4"/>
      <c r="AF133" s="4"/>
      <c r="AG133" s="4"/>
      <c r="AH133" s="5"/>
      <c r="AI133" s="43"/>
      <c r="AJ133" s="4"/>
      <c r="AK133" s="4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4"/>
      <c r="AZ133" s="4"/>
      <c r="BA133" s="46"/>
      <c r="BB133" s="7"/>
      <c r="BC133" s="7"/>
      <c r="BD133" s="4"/>
      <c r="BE133" s="4"/>
      <c r="BF133" s="7"/>
      <c r="BG133" s="7"/>
      <c r="BH133" s="4"/>
      <c r="BI133" s="7"/>
      <c r="BJ133" s="5"/>
      <c r="BK133" s="25"/>
      <c r="BL133" s="8"/>
      <c r="BM133" s="5"/>
      <c r="BN133" s="5"/>
      <c r="BO133" s="7"/>
      <c r="BP133" s="7"/>
      <c r="BQ133" s="8"/>
      <c r="BR133" s="9"/>
    </row>
    <row r="134" spans="1:70" s="6" customFormat="1" ht="17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4"/>
      <c r="AF134" s="4"/>
      <c r="AG134" s="4"/>
      <c r="AH134" s="5"/>
      <c r="AI134" s="43"/>
      <c r="AJ134" s="4"/>
      <c r="AK134" s="4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4"/>
      <c r="AZ134" s="4"/>
      <c r="BA134" s="46"/>
      <c r="BB134" s="7"/>
      <c r="BC134" s="7"/>
      <c r="BD134" s="4"/>
      <c r="BE134" s="4"/>
      <c r="BF134" s="7"/>
      <c r="BG134" s="7"/>
      <c r="BH134" s="4"/>
      <c r="BI134" s="7"/>
      <c r="BJ134" s="5"/>
      <c r="BK134" s="25"/>
      <c r="BL134" s="8"/>
      <c r="BM134" s="5"/>
      <c r="BN134" s="5"/>
      <c r="BO134" s="7"/>
      <c r="BP134" s="7"/>
      <c r="BQ134" s="8"/>
      <c r="BR134" s="9"/>
    </row>
    <row r="135" spans="1:70" s="6" customFormat="1" ht="17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4"/>
      <c r="AF135" s="4"/>
      <c r="AG135" s="4"/>
      <c r="AH135" s="5"/>
      <c r="AI135" s="43"/>
      <c r="AJ135" s="4"/>
      <c r="AK135" s="4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4"/>
      <c r="AZ135" s="4"/>
      <c r="BA135" s="46"/>
      <c r="BB135" s="7"/>
      <c r="BC135" s="7"/>
      <c r="BD135" s="4"/>
      <c r="BE135" s="4"/>
      <c r="BF135" s="7"/>
      <c r="BG135" s="7"/>
      <c r="BH135" s="4"/>
      <c r="BI135" s="7"/>
      <c r="BJ135" s="5"/>
      <c r="BK135" s="25"/>
      <c r="BL135" s="8"/>
      <c r="BM135" s="5"/>
      <c r="BN135" s="5"/>
      <c r="BO135" s="7"/>
      <c r="BP135" s="7"/>
      <c r="BQ135" s="8"/>
      <c r="BR135" s="9"/>
    </row>
    <row r="136" spans="1:70" s="6" customFormat="1" ht="17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4"/>
      <c r="AF136" s="4"/>
      <c r="AG136" s="4"/>
      <c r="AH136" s="5"/>
      <c r="AI136" s="43"/>
      <c r="AJ136" s="4"/>
      <c r="AK136" s="4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4"/>
      <c r="AZ136" s="4"/>
      <c r="BA136" s="46"/>
      <c r="BB136" s="7"/>
      <c r="BC136" s="7"/>
      <c r="BD136" s="4"/>
      <c r="BE136" s="4"/>
      <c r="BF136" s="7"/>
      <c r="BG136" s="7"/>
      <c r="BH136" s="4"/>
      <c r="BI136" s="7"/>
      <c r="BJ136" s="5"/>
      <c r="BK136" s="25"/>
      <c r="BL136" s="8"/>
      <c r="BM136" s="5"/>
      <c r="BN136" s="5"/>
      <c r="BO136" s="7"/>
      <c r="BP136" s="7"/>
      <c r="BQ136" s="8"/>
      <c r="BR136" s="9"/>
    </row>
    <row r="137" spans="1:70" s="6" customFormat="1" ht="171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4"/>
      <c r="AG137" s="4"/>
      <c r="AH137" s="5"/>
      <c r="AI137" s="43"/>
      <c r="AJ137" s="4"/>
      <c r="AK137" s="4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4"/>
      <c r="AZ137" s="4"/>
      <c r="BA137" s="46"/>
      <c r="BB137" s="7"/>
      <c r="BC137" s="7"/>
      <c r="BD137" s="4"/>
      <c r="BE137" s="4"/>
      <c r="BF137" s="7"/>
      <c r="BG137" s="7"/>
      <c r="BH137" s="4"/>
      <c r="BI137" s="7"/>
      <c r="BJ137" s="5"/>
      <c r="BK137" s="25"/>
      <c r="BL137" s="8"/>
      <c r="BM137" s="5"/>
      <c r="BN137" s="5"/>
      <c r="BO137" s="7"/>
      <c r="BP137" s="7"/>
      <c r="BQ137" s="8"/>
      <c r="BR137" s="9"/>
    </row>
    <row r="138" spans="1:70" s="6" customFormat="1" ht="171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4"/>
      <c r="AF138" s="4"/>
      <c r="AG138" s="4"/>
      <c r="AH138" s="5"/>
      <c r="AI138" s="43"/>
      <c r="AJ138" s="4"/>
      <c r="AK138" s="4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46"/>
      <c r="BB138" s="5"/>
      <c r="BC138" s="5"/>
      <c r="BD138" s="4"/>
      <c r="BE138" s="4"/>
      <c r="BF138" s="7"/>
      <c r="BG138" s="7"/>
      <c r="BH138" s="4"/>
      <c r="BI138" s="7"/>
      <c r="BJ138" s="5"/>
      <c r="BK138" s="25"/>
      <c r="BL138" s="8"/>
      <c r="BM138" s="5"/>
      <c r="BN138" s="5"/>
      <c r="BO138" s="7"/>
      <c r="BP138" s="7"/>
      <c r="BQ138" s="8"/>
      <c r="BR138" s="9"/>
    </row>
    <row r="139" spans="1:70" s="6" customFormat="1" ht="17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6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4"/>
      <c r="AF139" s="4"/>
      <c r="AG139" s="4"/>
      <c r="AH139" s="5"/>
      <c r="AI139" s="43"/>
      <c r="AJ139" s="4"/>
      <c r="AK139" s="4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46"/>
      <c r="BB139" s="7"/>
      <c r="BC139" s="7"/>
      <c r="BD139" s="4"/>
      <c r="BE139" s="4"/>
      <c r="BF139" s="7"/>
      <c r="BG139" s="7"/>
      <c r="BH139" s="4"/>
      <c r="BI139" s="7"/>
      <c r="BJ139" s="5"/>
      <c r="BK139" s="25"/>
      <c r="BL139" s="8"/>
      <c r="BM139" s="5"/>
      <c r="BN139" s="5"/>
      <c r="BO139" s="7"/>
      <c r="BP139" s="7"/>
      <c r="BQ139" s="8"/>
      <c r="BR139" s="9"/>
    </row>
    <row r="140" spans="1:70" s="6" customFormat="1" ht="171.75" customHeight="1" x14ac:dyDescent="0.25">
      <c r="A140" s="1"/>
      <c r="B140" s="2"/>
      <c r="C140" s="3"/>
      <c r="D140" s="3"/>
      <c r="E140" s="4"/>
      <c r="F140" s="2"/>
      <c r="G140" s="2"/>
      <c r="H140" s="2"/>
      <c r="I140" s="21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4"/>
      <c r="AF140" s="4"/>
      <c r="AG140" s="4"/>
      <c r="AH140" s="5"/>
      <c r="AI140" s="43"/>
      <c r="AJ140" s="4"/>
      <c r="AK140" s="4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4"/>
      <c r="AZ140" s="5"/>
      <c r="BA140" s="4"/>
      <c r="BB140" s="7"/>
      <c r="BC140" s="7"/>
      <c r="BD140" s="4"/>
      <c r="BE140" s="4"/>
      <c r="BF140" s="7"/>
      <c r="BG140" s="7"/>
      <c r="BH140" s="4"/>
      <c r="BI140" s="7"/>
      <c r="BJ140" s="5"/>
      <c r="BK140" s="25"/>
      <c r="BL140" s="8"/>
      <c r="BM140" s="5"/>
      <c r="BN140" s="5"/>
      <c r="BO140" s="7"/>
      <c r="BP140" s="7"/>
      <c r="BQ140" s="8"/>
      <c r="BR140" s="9"/>
    </row>
    <row r="141" spans="1:70" s="6" customFormat="1" ht="197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6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4"/>
      <c r="AF141" s="4"/>
      <c r="AG141" s="4"/>
      <c r="AH141" s="5"/>
      <c r="AI141" s="43"/>
      <c r="AJ141" s="4"/>
      <c r="AK141" s="4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46"/>
      <c r="BB141" s="5"/>
      <c r="BC141" s="5"/>
      <c r="BD141" s="4"/>
      <c r="BE141" s="4"/>
      <c r="BF141" s="7"/>
      <c r="BG141" s="4"/>
      <c r="BH141" s="7"/>
      <c r="BI141" s="7"/>
      <c r="BJ141" s="5"/>
      <c r="BK141" s="25"/>
      <c r="BL141" s="8"/>
      <c r="BM141" s="5"/>
      <c r="BN141" s="5"/>
      <c r="BO141" s="7"/>
      <c r="BP141" s="7"/>
      <c r="BQ141" s="8"/>
      <c r="BR141" s="9"/>
    </row>
    <row r="142" spans="1:70" s="6" customFormat="1" ht="197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6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4"/>
      <c r="AF142" s="4"/>
      <c r="AG142" s="4"/>
      <c r="AH142" s="5"/>
      <c r="AI142" s="43"/>
      <c r="AJ142" s="4"/>
      <c r="AK142" s="4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46"/>
      <c r="BB142" s="24"/>
      <c r="BC142" s="7"/>
      <c r="BD142" s="4"/>
      <c r="BE142" s="4"/>
      <c r="BF142" s="7"/>
      <c r="BG142" s="4"/>
      <c r="BH142" s="4"/>
      <c r="BI142" s="7"/>
      <c r="BJ142" s="5"/>
      <c r="BK142" s="25"/>
      <c r="BL142" s="8"/>
      <c r="BM142" s="5"/>
      <c r="BN142" s="5"/>
      <c r="BO142" s="7"/>
      <c r="BP142" s="7"/>
      <c r="BQ142" s="8"/>
      <c r="BR142" s="9"/>
    </row>
    <row r="143" spans="1:70" s="6" customFormat="1" ht="197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6"/>
      <c r="N143" s="5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4"/>
      <c r="AF143" s="4"/>
      <c r="AG143" s="4"/>
      <c r="AH143" s="5"/>
      <c r="AI143" s="43"/>
      <c r="AJ143" s="4"/>
      <c r="AK143" s="4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46"/>
      <c r="BB143" s="24"/>
      <c r="BC143" s="7"/>
      <c r="BD143" s="4"/>
      <c r="BE143" s="4"/>
      <c r="BF143" s="7"/>
      <c r="BG143" s="4"/>
      <c r="BH143" s="4"/>
      <c r="BI143" s="7"/>
      <c r="BJ143" s="5"/>
      <c r="BK143" s="25"/>
      <c r="BL143" s="8"/>
      <c r="BM143" s="5"/>
      <c r="BN143" s="5"/>
      <c r="BO143" s="7"/>
      <c r="BP143" s="7"/>
      <c r="BQ143" s="8"/>
      <c r="BR143" s="9"/>
    </row>
    <row r="144" spans="1:70" s="6" customFormat="1" ht="197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6"/>
      <c r="N144" s="7"/>
      <c r="O144" s="4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4"/>
      <c r="AF144" s="4"/>
      <c r="AG144" s="4"/>
      <c r="AH144" s="5"/>
      <c r="AI144" s="43"/>
      <c r="AJ144" s="4"/>
      <c r="AK144" s="4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46"/>
      <c r="BB144" s="24"/>
      <c r="BC144" s="7"/>
      <c r="BD144" s="4"/>
      <c r="BE144" s="4"/>
      <c r="BF144" s="7"/>
      <c r="BG144" s="4"/>
      <c r="BH144" s="4"/>
      <c r="BI144" s="7"/>
      <c r="BJ144" s="5"/>
      <c r="BK144" s="25"/>
      <c r="BL144" s="8"/>
      <c r="BM144" s="5"/>
      <c r="BN144" s="5"/>
      <c r="BO144" s="7"/>
      <c r="BP144" s="7"/>
      <c r="BQ144" s="8"/>
      <c r="BR144" s="9"/>
    </row>
    <row r="145" spans="1:70" s="6" customFormat="1" ht="171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4"/>
      <c r="AF145" s="4"/>
      <c r="AG145" s="4"/>
      <c r="AH145" s="5"/>
      <c r="AI145" s="43"/>
      <c r="AJ145" s="4"/>
      <c r="AK145" s="4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4"/>
      <c r="AZ145" s="5"/>
      <c r="BA145" s="4"/>
      <c r="BB145" s="7"/>
      <c r="BC145" s="7"/>
      <c r="BD145" s="4"/>
      <c r="BE145" s="4"/>
      <c r="BF145" s="7"/>
      <c r="BG145" s="7"/>
      <c r="BH145" s="4"/>
      <c r="BI145" s="7"/>
      <c r="BJ145" s="5"/>
      <c r="BK145" s="25"/>
      <c r="BL145" s="8"/>
      <c r="BM145" s="5"/>
      <c r="BN145" s="5"/>
      <c r="BO145" s="7"/>
      <c r="BP145" s="7"/>
      <c r="BQ145" s="8"/>
      <c r="BR145" s="9"/>
    </row>
    <row r="146" spans="1:70" s="6" customFormat="1" ht="19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4"/>
      <c r="AF146" s="4"/>
      <c r="AG146" s="4"/>
      <c r="AH146" s="5"/>
      <c r="AI146" s="43"/>
      <c r="AJ146" s="4"/>
      <c r="AK146" s="4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46"/>
      <c r="BB146" s="5"/>
      <c r="BC146" s="5"/>
      <c r="BD146" s="4"/>
      <c r="BE146" s="4"/>
      <c r="BF146" s="7"/>
      <c r="BG146" s="4"/>
      <c r="BH146" s="4"/>
      <c r="BI146" s="7"/>
      <c r="BJ146" s="5"/>
      <c r="BK146" s="25"/>
      <c r="BL146" s="8"/>
      <c r="BM146" s="5"/>
      <c r="BN146" s="5"/>
      <c r="BO146" s="7"/>
      <c r="BP146" s="7"/>
      <c r="BQ146" s="8"/>
      <c r="BR146" s="9"/>
    </row>
    <row r="147" spans="1:70" s="6" customFormat="1" ht="19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6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4"/>
      <c r="AF147" s="4"/>
      <c r="AG147" s="4"/>
      <c r="AH147" s="5"/>
      <c r="AI147" s="43"/>
      <c r="AJ147" s="4"/>
      <c r="AK147" s="4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46"/>
      <c r="BB147" s="24"/>
      <c r="BC147" s="7"/>
      <c r="BD147" s="4"/>
      <c r="BE147" s="4"/>
      <c r="BF147" s="7"/>
      <c r="BG147" s="4"/>
      <c r="BH147" s="4"/>
      <c r="BI147" s="7"/>
      <c r="BJ147" s="5"/>
      <c r="BK147" s="25"/>
      <c r="BL147" s="8"/>
      <c r="BM147" s="5"/>
      <c r="BN147" s="5"/>
      <c r="BO147" s="7"/>
      <c r="BP147" s="7"/>
      <c r="BQ147" s="8"/>
      <c r="BR147" s="9"/>
    </row>
    <row r="148" spans="1:70" s="6" customFormat="1" ht="19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4"/>
      <c r="AF148" s="4"/>
      <c r="AG148" s="4"/>
      <c r="AH148" s="5"/>
      <c r="AI148" s="43"/>
      <c r="AJ148" s="4"/>
      <c r="AK148" s="4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46"/>
      <c r="BB148" s="5"/>
      <c r="BC148" s="5"/>
      <c r="BD148" s="4"/>
      <c r="BE148" s="4"/>
      <c r="BF148" s="7"/>
      <c r="BG148" s="4"/>
      <c r="BH148" s="4"/>
      <c r="BI148" s="7"/>
      <c r="BJ148" s="5"/>
      <c r="BK148" s="25"/>
      <c r="BL148" s="8"/>
      <c r="BM148" s="5"/>
      <c r="BN148" s="5"/>
      <c r="BO148" s="7"/>
      <c r="BP148" s="7"/>
      <c r="BQ148" s="8"/>
      <c r="BR148" s="9"/>
    </row>
    <row r="149" spans="1:70" s="6" customFormat="1" ht="197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6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4"/>
      <c r="AF149" s="4"/>
      <c r="AG149" s="4"/>
      <c r="AH149" s="5"/>
      <c r="AI149" s="43"/>
      <c r="AJ149" s="4"/>
      <c r="AK149" s="4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46"/>
      <c r="BB149" s="25"/>
      <c r="BC149" s="5"/>
      <c r="BD149" s="4"/>
      <c r="BE149" s="4"/>
      <c r="BF149" s="7"/>
      <c r="BG149" s="4"/>
      <c r="BH149" s="4"/>
      <c r="BI149" s="7"/>
      <c r="BJ149" s="5"/>
      <c r="BK149" s="25"/>
      <c r="BL149" s="8"/>
      <c r="BM149" s="5"/>
      <c r="BN149" s="5"/>
      <c r="BO149" s="7"/>
      <c r="BP149" s="7"/>
      <c r="BQ149" s="8"/>
      <c r="BR149" s="9"/>
    </row>
    <row r="150" spans="1:70" s="6" customFormat="1" ht="19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4"/>
      <c r="AF150" s="4"/>
      <c r="AG150" s="4"/>
      <c r="AH150" s="5"/>
      <c r="AI150" s="43"/>
      <c r="AJ150" s="4"/>
      <c r="AK150" s="4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46"/>
      <c r="BB150" s="5"/>
      <c r="BC150" s="5"/>
      <c r="BD150" s="4"/>
      <c r="BE150" s="4"/>
      <c r="BF150" s="7"/>
      <c r="BG150" s="4"/>
      <c r="BH150" s="4"/>
      <c r="BI150" s="7"/>
      <c r="BJ150" s="5"/>
      <c r="BK150" s="25"/>
      <c r="BL150" s="8"/>
      <c r="BM150" s="5"/>
      <c r="BN150" s="5"/>
      <c r="BO150" s="7"/>
      <c r="BP150" s="7"/>
      <c r="BQ150" s="8"/>
      <c r="BR150" s="9"/>
    </row>
    <row r="151" spans="1:70" s="6" customFormat="1" ht="19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6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4"/>
      <c r="AG151" s="4"/>
      <c r="AH151" s="5"/>
      <c r="AI151" s="43"/>
      <c r="AJ151" s="4"/>
      <c r="AK151" s="4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46"/>
      <c r="BB151" s="24"/>
      <c r="BC151" s="7"/>
      <c r="BD151" s="4"/>
      <c r="BE151" s="4"/>
      <c r="BF151" s="7"/>
      <c r="BG151" s="4"/>
      <c r="BH151" s="4"/>
      <c r="BI151" s="7"/>
      <c r="BJ151" s="5"/>
      <c r="BK151" s="25"/>
      <c r="BL151" s="8"/>
      <c r="BM151" s="5"/>
      <c r="BN151" s="5"/>
      <c r="BO151" s="7"/>
      <c r="BP151" s="7"/>
      <c r="BQ151" s="8"/>
      <c r="BR151" s="9"/>
    </row>
    <row r="152" spans="1:70" s="6" customFormat="1" ht="252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7"/>
      <c r="AH152" s="5"/>
      <c r="AI152" s="43"/>
      <c r="AJ152" s="7"/>
      <c r="AK152" s="7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46"/>
      <c r="BB152" s="5"/>
      <c r="BC152" s="4"/>
      <c r="BD152" s="4"/>
      <c r="BE152" s="4"/>
      <c r="BF152" s="7"/>
      <c r="BG152" s="4"/>
      <c r="BH152" s="4"/>
      <c r="BI152" s="7"/>
      <c r="BJ152" s="5"/>
      <c r="BK152" s="25"/>
      <c r="BL152" s="8"/>
      <c r="BM152" s="5"/>
      <c r="BN152" s="5"/>
      <c r="BO152" s="7"/>
      <c r="BP152" s="7"/>
      <c r="BQ152" s="8"/>
      <c r="BR152" s="9"/>
    </row>
    <row r="153" spans="1:70" s="6" customFormat="1" ht="252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6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7"/>
      <c r="AH153" s="5"/>
      <c r="AI153" s="43"/>
      <c r="AJ153" s="7"/>
      <c r="AK153" s="7"/>
      <c r="AL153" s="5"/>
      <c r="AM153" s="5"/>
      <c r="AN153" s="5"/>
      <c r="AO153" s="5"/>
      <c r="AP153" s="5"/>
      <c r="AQ153" s="25"/>
      <c r="AR153" s="5"/>
      <c r="AS153" s="5"/>
      <c r="AT153" s="5"/>
      <c r="AU153" s="5"/>
      <c r="AV153" s="5"/>
      <c r="AW153" s="5"/>
      <c r="AX153" s="5"/>
      <c r="AY153" s="5"/>
      <c r="AZ153" s="5"/>
      <c r="BA153" s="46"/>
      <c r="BB153" s="25"/>
      <c r="BC153" s="5"/>
      <c r="BD153" s="4"/>
      <c r="BE153" s="4"/>
      <c r="BF153" s="7"/>
      <c r="BG153" s="4"/>
      <c r="BH153" s="4"/>
      <c r="BI153" s="7"/>
      <c r="BJ153" s="5"/>
      <c r="BK153" s="25"/>
      <c r="BL153" s="8"/>
      <c r="BM153" s="5"/>
      <c r="BN153" s="5"/>
      <c r="BO153" s="7"/>
      <c r="BP153" s="7"/>
      <c r="BQ153" s="8"/>
      <c r="BR153" s="9"/>
    </row>
    <row r="154" spans="1:70" s="6" customFormat="1" ht="2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4"/>
      <c r="AF154" s="7"/>
      <c r="AG154" s="7"/>
      <c r="AH154" s="5"/>
      <c r="AI154" s="43"/>
      <c r="AJ154" s="7"/>
      <c r="AK154" s="7"/>
      <c r="AL154" s="5"/>
      <c r="AM154" s="5"/>
      <c r="AN154" s="5"/>
      <c r="AO154" s="5"/>
      <c r="AP154" s="5"/>
      <c r="AQ154" s="25"/>
      <c r="AR154" s="5"/>
      <c r="AS154" s="5"/>
      <c r="AT154" s="5"/>
      <c r="AU154" s="5"/>
      <c r="AV154" s="5"/>
      <c r="AW154" s="5"/>
      <c r="AX154" s="5"/>
      <c r="AY154" s="5"/>
      <c r="AZ154" s="5"/>
      <c r="BA154" s="46"/>
      <c r="BB154" s="46"/>
      <c r="BC154" s="4"/>
      <c r="BD154" s="4"/>
      <c r="BE154" s="4"/>
      <c r="BF154" s="7"/>
      <c r="BG154" s="4"/>
      <c r="BH154" s="4"/>
      <c r="BI154" s="7"/>
      <c r="BJ154" s="5"/>
      <c r="BK154" s="25"/>
      <c r="BL154" s="8"/>
      <c r="BM154" s="5"/>
      <c r="BN154" s="5"/>
      <c r="BO154" s="7"/>
      <c r="BP154" s="7"/>
      <c r="BQ154" s="8"/>
      <c r="BR154" s="9"/>
    </row>
    <row r="155" spans="1:70" s="6" customFormat="1" ht="209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4"/>
      <c r="AF155" s="7"/>
      <c r="AG155" s="4"/>
      <c r="AH155" s="5"/>
      <c r="AI155" s="43"/>
      <c r="AJ155" s="7"/>
      <c r="AK155" s="4"/>
      <c r="AL155" s="5"/>
      <c r="AM155" s="4"/>
      <c r="AN155" s="7"/>
      <c r="AO155" s="4"/>
      <c r="AP155" s="5"/>
      <c r="AQ155" s="46"/>
      <c r="AR155" s="7"/>
      <c r="AS155" s="5"/>
      <c r="AT155" s="5"/>
      <c r="AU155" s="5"/>
      <c r="AV155" s="5"/>
      <c r="AW155" s="5"/>
      <c r="AX155" s="5"/>
      <c r="AY155" s="5"/>
      <c r="AZ155" s="5"/>
      <c r="BA155" s="4"/>
      <c r="BB155" s="5"/>
      <c r="BC155" s="5"/>
      <c r="BD155" s="4"/>
      <c r="BE155" s="4"/>
      <c r="BF155" s="7"/>
      <c r="BG155" s="4"/>
      <c r="BH155" s="4"/>
      <c r="BI155" s="7"/>
      <c r="BJ155" s="5"/>
      <c r="BK155" s="25"/>
      <c r="BL155" s="8"/>
      <c r="BM155" s="5"/>
      <c r="BN155" s="5"/>
      <c r="BO155" s="7"/>
      <c r="BP155" s="7"/>
      <c r="BQ155" s="8"/>
      <c r="BR155" s="9"/>
    </row>
    <row r="156" spans="1:70" s="6" customFormat="1" ht="136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7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4"/>
      <c r="AF156" s="4"/>
      <c r="AG156" s="4"/>
      <c r="AH156" s="5"/>
      <c r="AI156" s="43"/>
      <c r="AJ156" s="4"/>
      <c r="AK156" s="4"/>
      <c r="AL156" s="5"/>
      <c r="AM156" s="5"/>
      <c r="AN156" s="5"/>
      <c r="AO156" s="5"/>
      <c r="AP156" s="5"/>
      <c r="AQ156" s="25"/>
      <c r="AR156" s="5"/>
      <c r="AS156" s="5"/>
      <c r="AT156" s="5"/>
      <c r="AU156" s="5"/>
      <c r="AV156" s="5"/>
      <c r="AW156" s="5"/>
      <c r="AX156" s="5"/>
      <c r="AY156" s="5"/>
      <c r="AZ156" s="5"/>
      <c r="BA156" s="46"/>
      <c r="BB156" s="25"/>
      <c r="BC156" s="5"/>
      <c r="BD156" s="4"/>
      <c r="BE156" s="4"/>
      <c r="BF156" s="7"/>
      <c r="BG156" s="4"/>
      <c r="BH156" s="4"/>
      <c r="BI156" s="7"/>
      <c r="BJ156" s="5"/>
      <c r="BK156" s="25"/>
      <c r="BL156" s="8"/>
      <c r="BM156" s="5"/>
      <c r="BN156" s="5"/>
      <c r="BO156" s="7"/>
      <c r="BP156" s="7"/>
      <c r="BQ156" s="8"/>
      <c r="BR156" s="9"/>
    </row>
    <row r="157" spans="1:70" s="6" customFormat="1" ht="136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4"/>
      <c r="AF157" s="4"/>
      <c r="AG157" s="4"/>
      <c r="AH157" s="5"/>
      <c r="AI157" s="43"/>
      <c r="AJ157" s="4"/>
      <c r="AK157" s="4"/>
      <c r="AL157" s="5"/>
      <c r="AM157" s="5"/>
      <c r="AN157" s="5"/>
      <c r="AO157" s="5"/>
      <c r="AP157" s="5"/>
      <c r="AQ157" s="25"/>
      <c r="AR157" s="5"/>
      <c r="AS157" s="5"/>
      <c r="AT157" s="5"/>
      <c r="AU157" s="5"/>
      <c r="AV157" s="5"/>
      <c r="AW157" s="5"/>
      <c r="AX157" s="5"/>
      <c r="AY157" s="5"/>
      <c r="AZ157" s="5"/>
      <c r="BA157" s="46"/>
      <c r="BB157" s="25"/>
      <c r="BC157" s="5"/>
      <c r="BD157" s="4"/>
      <c r="BE157" s="4"/>
      <c r="BF157" s="7"/>
      <c r="BG157" s="4"/>
      <c r="BH157" s="4"/>
      <c r="BI157" s="7"/>
      <c r="BJ157" s="5"/>
      <c r="BK157" s="25"/>
      <c r="BL157" s="8"/>
      <c r="BM157" s="5"/>
      <c r="BN157" s="5"/>
      <c r="BO157" s="7"/>
      <c r="BP157" s="7"/>
      <c r="BQ157" s="8"/>
      <c r="BR157" s="9"/>
    </row>
    <row r="158" spans="1:70" s="6" customFormat="1" ht="136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4"/>
      <c r="O158" s="4"/>
      <c r="P158" s="4"/>
      <c r="Q158" s="4"/>
      <c r="R158" s="4"/>
      <c r="S158" s="4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4"/>
      <c r="AF158" s="4"/>
      <c r="AG158" s="4"/>
      <c r="AH158" s="5"/>
      <c r="AI158" s="43"/>
      <c r="AJ158" s="4"/>
      <c r="AK158" s="4"/>
      <c r="AL158" s="5"/>
      <c r="AM158" s="5"/>
      <c r="AN158" s="5"/>
      <c r="AO158" s="5"/>
      <c r="AP158" s="5"/>
      <c r="AQ158" s="25"/>
      <c r="AR158" s="5"/>
      <c r="AS158" s="5"/>
      <c r="AT158" s="5"/>
      <c r="AU158" s="5"/>
      <c r="AV158" s="5"/>
      <c r="AW158" s="5"/>
      <c r="AX158" s="5"/>
      <c r="AY158" s="5"/>
      <c r="AZ158" s="5"/>
      <c r="BA158" s="46"/>
      <c r="BB158" s="25"/>
      <c r="BC158" s="5"/>
      <c r="BD158" s="4"/>
      <c r="BE158" s="4"/>
      <c r="BF158" s="7"/>
      <c r="BG158" s="4"/>
      <c r="BH158" s="4"/>
      <c r="BI158" s="7"/>
      <c r="BJ158" s="5"/>
      <c r="BK158" s="25"/>
      <c r="BL158" s="8"/>
      <c r="BM158" s="5"/>
      <c r="BN158" s="5"/>
      <c r="BO158" s="7"/>
      <c r="BP158" s="7"/>
      <c r="BQ158" s="8"/>
      <c r="BR158" s="9"/>
    </row>
    <row r="159" spans="1:70" s="6" customFormat="1" ht="136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6"/>
      <c r="M159" s="4"/>
      <c r="N159" s="7"/>
      <c r="O159" s="4"/>
      <c r="P159" s="4"/>
      <c r="Q159" s="4"/>
      <c r="R159" s="4"/>
      <c r="S159" s="4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4"/>
      <c r="AF159" s="4"/>
      <c r="AG159" s="4"/>
      <c r="AH159" s="5"/>
      <c r="AI159" s="43"/>
      <c r="AJ159" s="4"/>
      <c r="AK159" s="4"/>
      <c r="AL159" s="5"/>
      <c r="AM159" s="5"/>
      <c r="AN159" s="5"/>
      <c r="AO159" s="5"/>
      <c r="AP159" s="5"/>
      <c r="AQ159" s="25"/>
      <c r="AR159" s="5"/>
      <c r="AS159" s="5"/>
      <c r="AT159" s="5"/>
      <c r="AU159" s="5"/>
      <c r="AV159" s="5"/>
      <c r="AW159" s="5"/>
      <c r="AX159" s="5"/>
      <c r="AY159" s="5"/>
      <c r="AZ159" s="5"/>
      <c r="BA159" s="46"/>
      <c r="BB159" s="25"/>
      <c r="BC159" s="5"/>
      <c r="BD159" s="4"/>
      <c r="BE159" s="4"/>
      <c r="BF159" s="7"/>
      <c r="BG159" s="4"/>
      <c r="BH159" s="4"/>
      <c r="BI159" s="7"/>
      <c r="BJ159" s="5"/>
      <c r="BK159" s="25"/>
      <c r="BL159" s="8"/>
      <c r="BM159" s="5"/>
      <c r="BN159" s="5"/>
      <c r="BO159" s="7"/>
      <c r="BP159" s="7"/>
      <c r="BQ159" s="8"/>
      <c r="BR159" s="9"/>
    </row>
    <row r="160" spans="1:70" s="6" customFormat="1" ht="209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4"/>
      <c r="AF160" s="4"/>
      <c r="AG160" s="4"/>
      <c r="AH160" s="5"/>
      <c r="AI160" s="43"/>
      <c r="AJ160" s="4"/>
      <c r="AK160" s="4"/>
      <c r="AL160" s="5"/>
      <c r="AM160" s="5"/>
      <c r="AN160" s="5"/>
      <c r="AO160" s="5"/>
      <c r="AP160" s="5"/>
      <c r="AQ160" s="25"/>
      <c r="AR160" s="5"/>
      <c r="AS160" s="5"/>
      <c r="AT160" s="5"/>
      <c r="AU160" s="5"/>
      <c r="AV160" s="5"/>
      <c r="AW160" s="5"/>
      <c r="AX160" s="5"/>
      <c r="AY160" s="5"/>
      <c r="AZ160" s="5"/>
      <c r="BA160" s="46"/>
      <c r="BB160" s="5"/>
      <c r="BC160" s="4"/>
      <c r="BD160" s="4"/>
      <c r="BE160" s="4"/>
      <c r="BF160" s="7"/>
      <c r="BG160" s="4"/>
      <c r="BH160" s="4"/>
      <c r="BI160" s="7"/>
      <c r="BJ160" s="5"/>
      <c r="BK160" s="25"/>
      <c r="BL160" s="8"/>
      <c r="BM160" s="5"/>
      <c r="BN160" s="5"/>
      <c r="BO160" s="7"/>
      <c r="BP160" s="7"/>
      <c r="BQ160" s="8"/>
      <c r="BR160" s="9"/>
    </row>
    <row r="161" spans="1:70" s="6" customFormat="1" ht="154.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6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4"/>
      <c r="AF161" s="4"/>
      <c r="AG161" s="4"/>
      <c r="AH161" s="5"/>
      <c r="AI161" s="43"/>
      <c r="AJ161" s="4"/>
      <c r="AK161" s="4"/>
      <c r="AL161" s="5"/>
      <c r="AM161" s="5"/>
      <c r="AN161" s="5"/>
      <c r="AO161" s="5"/>
      <c r="AP161" s="5"/>
      <c r="AQ161" s="25"/>
      <c r="AR161" s="5"/>
      <c r="AS161" s="5"/>
      <c r="AT161" s="5"/>
      <c r="AU161" s="5"/>
      <c r="AV161" s="5"/>
      <c r="AW161" s="5"/>
      <c r="AX161" s="5"/>
      <c r="AY161" s="5"/>
      <c r="AZ161" s="5"/>
      <c r="BA161" s="46"/>
      <c r="BB161" s="46"/>
      <c r="BC161" s="4"/>
      <c r="BD161" s="4"/>
      <c r="BE161" s="4"/>
      <c r="BF161" s="7"/>
      <c r="BG161" s="4"/>
      <c r="BH161" s="4"/>
      <c r="BI161" s="7"/>
      <c r="BJ161" s="5"/>
      <c r="BK161" s="25"/>
      <c r="BL161" s="8"/>
      <c r="BM161" s="5"/>
      <c r="BN161" s="5"/>
      <c r="BO161" s="7"/>
      <c r="BP161" s="7"/>
      <c r="BQ161" s="8"/>
      <c r="BR161" s="9"/>
    </row>
    <row r="162" spans="1:70" s="6" customFormat="1" ht="249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4"/>
      <c r="AF162" s="4"/>
      <c r="AG162" s="4"/>
      <c r="AH162" s="5"/>
      <c r="AI162" s="43"/>
      <c r="AJ162" s="4"/>
      <c r="AK162" s="4"/>
      <c r="AL162" s="5"/>
      <c r="AM162" s="5"/>
      <c r="AN162" s="5"/>
      <c r="AO162" s="5"/>
      <c r="AP162" s="5"/>
      <c r="AQ162" s="25"/>
      <c r="AR162" s="5"/>
      <c r="AS162" s="5"/>
      <c r="AT162" s="5"/>
      <c r="AU162" s="5"/>
      <c r="AV162" s="5"/>
      <c r="AW162" s="5"/>
      <c r="AX162" s="5"/>
      <c r="AY162" s="5"/>
      <c r="AZ162" s="5"/>
      <c r="BA162" s="46"/>
      <c r="BB162" s="7"/>
      <c r="BC162" s="7"/>
      <c r="BD162" s="4"/>
      <c r="BE162" s="4"/>
      <c r="BF162" s="7"/>
      <c r="BG162" s="4"/>
      <c r="BH162" s="4"/>
      <c r="BI162" s="7"/>
      <c r="BJ162" s="5"/>
      <c r="BK162" s="25"/>
      <c r="BL162" s="8"/>
      <c r="BM162" s="5"/>
      <c r="BN162" s="5"/>
      <c r="BO162" s="7"/>
      <c r="BP162" s="7"/>
      <c r="BQ162" s="8"/>
      <c r="BR162" s="9"/>
    </row>
    <row r="163" spans="1:70" s="6" customFormat="1" ht="152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4"/>
      <c r="AF163" s="4"/>
      <c r="AG163" s="4"/>
      <c r="AH163" s="5"/>
      <c r="AI163" s="43"/>
      <c r="AJ163" s="4"/>
      <c r="AK163" s="4"/>
      <c r="AL163" s="5"/>
      <c r="AM163" s="5"/>
      <c r="AN163" s="5"/>
      <c r="AO163" s="5"/>
      <c r="AP163" s="5"/>
      <c r="AQ163" s="25"/>
      <c r="AR163" s="5"/>
      <c r="AS163" s="5"/>
      <c r="AT163" s="5"/>
      <c r="AU163" s="5"/>
      <c r="AV163" s="5"/>
      <c r="AW163" s="5"/>
      <c r="AX163" s="5"/>
      <c r="AY163" s="5"/>
      <c r="AZ163" s="5"/>
      <c r="BA163" s="46"/>
      <c r="BB163" s="5"/>
      <c r="BC163" s="5"/>
      <c r="BD163" s="4"/>
      <c r="BE163" s="4"/>
      <c r="BF163" s="7"/>
      <c r="BG163" s="4"/>
      <c r="BH163" s="4"/>
      <c r="BI163" s="7"/>
      <c r="BJ163" s="5"/>
      <c r="BK163" s="25"/>
      <c r="BL163" s="8"/>
      <c r="BM163" s="5"/>
      <c r="BN163" s="5"/>
      <c r="BO163" s="7"/>
      <c r="BP163" s="7"/>
      <c r="BQ163" s="8"/>
      <c r="BR163" s="9"/>
    </row>
    <row r="164" spans="1:70" s="6" customFormat="1" ht="152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6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4"/>
      <c r="AF164" s="4"/>
      <c r="AG164" s="4"/>
      <c r="AH164" s="5"/>
      <c r="AI164" s="43"/>
      <c r="AJ164" s="4"/>
      <c r="AK164" s="4"/>
      <c r="AL164" s="5"/>
      <c r="AM164" s="5"/>
      <c r="AN164" s="5"/>
      <c r="AO164" s="5"/>
      <c r="AP164" s="5"/>
      <c r="AQ164" s="25"/>
      <c r="AR164" s="5"/>
      <c r="AS164" s="5"/>
      <c r="AT164" s="5"/>
      <c r="AU164" s="5"/>
      <c r="AV164" s="5"/>
      <c r="AW164" s="5"/>
      <c r="AX164" s="5"/>
      <c r="AY164" s="5"/>
      <c r="AZ164" s="5"/>
      <c r="BA164" s="46"/>
      <c r="BB164" s="46"/>
      <c r="BC164" s="4"/>
      <c r="BD164" s="4"/>
      <c r="BE164" s="4"/>
      <c r="BF164" s="7"/>
      <c r="BG164" s="4"/>
      <c r="BH164" s="4"/>
      <c r="BI164" s="7"/>
      <c r="BJ164" s="5"/>
      <c r="BK164" s="25"/>
      <c r="BL164" s="8"/>
      <c r="BM164" s="5"/>
      <c r="BN164" s="5"/>
      <c r="BO164" s="7"/>
      <c r="BP164" s="7"/>
      <c r="BQ164" s="8"/>
      <c r="BR164" s="9"/>
    </row>
    <row r="165" spans="1:70" s="6" customFormat="1" ht="192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4"/>
      <c r="AF165" s="5"/>
      <c r="AG165" s="4"/>
      <c r="AH165" s="5"/>
      <c r="AI165" s="43"/>
      <c r="AJ165" s="5"/>
      <c r="AK165" s="4"/>
      <c r="AL165" s="5"/>
      <c r="AM165" s="5"/>
      <c r="AN165" s="5"/>
      <c r="AO165" s="5"/>
      <c r="AP165" s="5"/>
      <c r="AQ165" s="46"/>
      <c r="AR165" s="5"/>
      <c r="AS165" s="5"/>
      <c r="AT165" s="5"/>
      <c r="AU165" s="5"/>
      <c r="AV165" s="5"/>
      <c r="AW165" s="5"/>
      <c r="AX165" s="5"/>
      <c r="AY165" s="4"/>
      <c r="AZ165" s="5"/>
      <c r="BA165" s="4"/>
      <c r="BB165" s="5"/>
      <c r="BC165" s="5"/>
      <c r="BD165" s="4"/>
      <c r="BE165" s="4"/>
      <c r="BF165" s="7"/>
      <c r="BG165" s="4"/>
      <c r="BH165" s="4"/>
      <c r="BI165" s="7"/>
      <c r="BJ165" s="5"/>
      <c r="BK165" s="25"/>
      <c r="BL165" s="8"/>
      <c r="BM165" s="5"/>
      <c r="BN165" s="5"/>
      <c r="BO165" s="7"/>
      <c r="BP165" s="7"/>
      <c r="BQ165" s="8"/>
      <c r="BR165" s="9"/>
    </row>
    <row r="166" spans="1:70" s="6" customFormat="1" ht="129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4"/>
      <c r="O166" s="4"/>
      <c r="P166" s="4"/>
      <c r="Q166" s="4"/>
      <c r="R166" s="4"/>
      <c r="S166" s="4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4"/>
      <c r="AF166" s="5"/>
      <c r="AG166" s="4"/>
      <c r="AH166" s="5"/>
      <c r="AI166" s="43"/>
      <c r="AJ166" s="5"/>
      <c r="AK166" s="4"/>
      <c r="AL166" s="5"/>
      <c r="AM166" s="5"/>
      <c r="AN166" s="5"/>
      <c r="AO166" s="5"/>
      <c r="AP166" s="5"/>
      <c r="AQ166" s="46"/>
      <c r="AR166" s="5"/>
      <c r="AS166" s="5"/>
      <c r="AT166" s="5"/>
      <c r="AU166" s="5"/>
      <c r="AV166" s="5"/>
      <c r="AW166" s="5"/>
      <c r="AX166" s="5"/>
      <c r="AY166" s="5"/>
      <c r="AZ166" s="5"/>
      <c r="BA166" s="46"/>
      <c r="BB166" s="5"/>
      <c r="BC166" s="5"/>
      <c r="BD166" s="4"/>
      <c r="BE166" s="4"/>
      <c r="BF166" s="7"/>
      <c r="BG166" s="4"/>
      <c r="BH166" s="4"/>
      <c r="BI166" s="7"/>
      <c r="BJ166" s="5"/>
      <c r="BK166" s="25"/>
      <c r="BL166" s="8"/>
      <c r="BM166" s="5"/>
      <c r="BN166" s="5"/>
      <c r="BO166" s="7"/>
      <c r="BP166" s="7"/>
      <c r="BQ166" s="8"/>
      <c r="BR166" s="9"/>
    </row>
    <row r="167" spans="1:70" s="6" customFormat="1" ht="154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7"/>
      <c r="AG167" s="7"/>
      <c r="AH167" s="5"/>
      <c r="AI167" s="43"/>
      <c r="AJ167" s="4"/>
      <c r="AK167" s="4"/>
      <c r="AL167" s="5"/>
      <c r="AM167" s="5"/>
      <c r="AN167" s="5"/>
      <c r="AO167" s="5"/>
      <c r="AP167" s="5"/>
      <c r="AQ167" s="46"/>
      <c r="AR167" s="4"/>
      <c r="AS167" s="5"/>
      <c r="AT167" s="5"/>
      <c r="AU167" s="5"/>
      <c r="AV167" s="5"/>
      <c r="AW167" s="5"/>
      <c r="AX167" s="5"/>
      <c r="AY167" s="5"/>
      <c r="AZ167" s="5"/>
      <c r="BA167" s="46"/>
      <c r="BB167" s="7"/>
      <c r="BC167" s="7"/>
      <c r="BD167" s="4"/>
      <c r="BE167" s="4"/>
      <c r="BF167" s="7"/>
      <c r="BG167" s="4"/>
      <c r="BH167" s="4"/>
      <c r="BI167" s="7"/>
      <c r="BJ167" s="5"/>
      <c r="BK167" s="25"/>
      <c r="BL167" s="8"/>
      <c r="BM167" s="5"/>
      <c r="BN167" s="5"/>
      <c r="BO167" s="7"/>
      <c r="BP167" s="7"/>
      <c r="BQ167" s="8"/>
      <c r="BR167" s="9"/>
    </row>
    <row r="168" spans="1:70" s="6" customFormat="1" ht="154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4"/>
      <c r="AF168" s="7"/>
      <c r="AG168" s="7"/>
      <c r="AH168" s="5"/>
      <c r="AI168" s="43"/>
      <c r="AJ168" s="4"/>
      <c r="AK168" s="4"/>
      <c r="AL168" s="5"/>
      <c r="AM168" s="5"/>
      <c r="AN168" s="5"/>
      <c r="AO168" s="5"/>
      <c r="AP168" s="5"/>
      <c r="AQ168" s="46"/>
      <c r="AR168" s="4"/>
      <c r="AS168" s="5"/>
      <c r="AT168" s="5"/>
      <c r="AU168" s="5"/>
      <c r="AV168" s="5"/>
      <c r="AW168" s="5"/>
      <c r="AX168" s="5"/>
      <c r="AY168" s="5"/>
      <c r="AZ168" s="5"/>
      <c r="BA168" s="46"/>
      <c r="BB168" s="5"/>
      <c r="BC168" s="4"/>
      <c r="BD168" s="4"/>
      <c r="BE168" s="4"/>
      <c r="BF168" s="7"/>
      <c r="BG168" s="4"/>
      <c r="BH168" s="4"/>
      <c r="BI168" s="7"/>
      <c r="BJ168" s="5"/>
      <c r="BK168" s="25"/>
      <c r="BL168" s="8"/>
      <c r="BM168" s="5"/>
      <c r="BN168" s="5"/>
      <c r="BO168" s="7"/>
      <c r="BP168" s="7"/>
      <c r="BQ168" s="8"/>
      <c r="BR168" s="9"/>
    </row>
    <row r="169" spans="1:70" s="6" customFormat="1" ht="154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4"/>
      <c r="AF169" s="7"/>
      <c r="AG169" s="7"/>
      <c r="AH169" s="5"/>
      <c r="AI169" s="43"/>
      <c r="AJ169" s="4"/>
      <c r="AK169" s="4"/>
      <c r="AL169" s="5"/>
      <c r="AM169" s="5"/>
      <c r="AN169" s="5"/>
      <c r="AO169" s="5"/>
      <c r="AP169" s="5"/>
      <c r="AQ169" s="46"/>
      <c r="AR169" s="4"/>
      <c r="AS169" s="5"/>
      <c r="AT169" s="5"/>
      <c r="AU169" s="5"/>
      <c r="AV169" s="5"/>
      <c r="AW169" s="5"/>
      <c r="AX169" s="5"/>
      <c r="AY169" s="5"/>
      <c r="AZ169" s="5"/>
      <c r="BA169" s="46"/>
      <c r="BB169" s="7"/>
      <c r="BC169" s="7"/>
      <c r="BD169" s="4"/>
      <c r="BE169" s="4"/>
      <c r="BF169" s="7"/>
      <c r="BG169" s="4"/>
      <c r="BH169" s="4"/>
      <c r="BI169" s="7"/>
      <c r="BJ169" s="5"/>
      <c r="BK169" s="25"/>
      <c r="BL169" s="8"/>
      <c r="BM169" s="5"/>
      <c r="BN169" s="5"/>
      <c r="BO169" s="7"/>
      <c r="BP169" s="7"/>
      <c r="BQ169" s="8"/>
      <c r="BR169" s="9"/>
    </row>
    <row r="170" spans="1:70" s="6" customFormat="1" ht="15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4"/>
      <c r="AF170" s="7"/>
      <c r="AG170" s="7"/>
      <c r="AH170" s="5"/>
      <c r="AI170" s="43"/>
      <c r="AJ170" s="4"/>
      <c r="AK170" s="4"/>
      <c r="AL170" s="5"/>
      <c r="AM170" s="5"/>
      <c r="AN170" s="5"/>
      <c r="AO170" s="5"/>
      <c r="AP170" s="5"/>
      <c r="AQ170" s="46"/>
      <c r="AR170" s="4"/>
      <c r="AS170" s="5"/>
      <c r="AT170" s="5"/>
      <c r="AU170" s="5"/>
      <c r="AV170" s="5"/>
      <c r="AW170" s="5"/>
      <c r="AX170" s="5"/>
      <c r="AY170" s="5"/>
      <c r="AZ170" s="5"/>
      <c r="BA170" s="46"/>
      <c r="BB170" s="5"/>
      <c r="BC170" s="4"/>
      <c r="BD170" s="4"/>
      <c r="BE170" s="4"/>
      <c r="BF170" s="7"/>
      <c r="BG170" s="4"/>
      <c r="BH170" s="4"/>
      <c r="BI170" s="7"/>
      <c r="BJ170" s="5"/>
      <c r="BK170" s="25"/>
      <c r="BL170" s="8"/>
      <c r="BM170" s="5"/>
      <c r="BN170" s="5"/>
      <c r="BO170" s="7"/>
      <c r="BP170" s="7"/>
      <c r="BQ170" s="8"/>
      <c r="BR170" s="9"/>
    </row>
    <row r="171" spans="1:70" s="6" customFormat="1" ht="154.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4"/>
      <c r="AF171" s="7"/>
      <c r="AG171" s="7"/>
      <c r="AH171" s="5"/>
      <c r="AI171" s="43"/>
      <c r="AJ171" s="4"/>
      <c r="AK171" s="4"/>
      <c r="AL171" s="5"/>
      <c r="AM171" s="5"/>
      <c r="AN171" s="5"/>
      <c r="AO171" s="5"/>
      <c r="AP171" s="5"/>
      <c r="AQ171" s="46"/>
      <c r="AR171" s="4"/>
      <c r="AS171" s="5"/>
      <c r="AT171" s="5"/>
      <c r="AU171" s="5"/>
      <c r="AV171" s="5"/>
      <c r="AW171" s="5"/>
      <c r="AX171" s="5"/>
      <c r="AY171" s="5"/>
      <c r="AZ171" s="5"/>
      <c r="BA171" s="46"/>
      <c r="BB171" s="7"/>
      <c r="BC171" s="7"/>
      <c r="BD171" s="4"/>
      <c r="BE171" s="4"/>
      <c r="BF171" s="7"/>
      <c r="BG171" s="4"/>
      <c r="BH171" s="4"/>
      <c r="BI171" s="7"/>
      <c r="BJ171" s="5"/>
      <c r="BK171" s="25"/>
      <c r="BL171" s="8"/>
      <c r="BM171" s="5"/>
      <c r="BN171" s="5"/>
      <c r="BO171" s="7"/>
      <c r="BP171" s="7"/>
      <c r="BQ171" s="8"/>
      <c r="BR171" s="9"/>
    </row>
    <row r="172" spans="1:70" s="6" customFormat="1" ht="154.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4"/>
      <c r="AF172" s="7"/>
      <c r="AG172" s="7"/>
      <c r="AH172" s="5"/>
      <c r="AI172" s="43"/>
      <c r="AJ172" s="4"/>
      <c r="AK172" s="4"/>
      <c r="AL172" s="5"/>
      <c r="AM172" s="5"/>
      <c r="AN172" s="5"/>
      <c r="AO172" s="5"/>
      <c r="AP172" s="5"/>
      <c r="AQ172" s="46"/>
      <c r="AR172" s="4"/>
      <c r="AS172" s="5"/>
      <c r="AT172" s="5"/>
      <c r="AU172" s="5"/>
      <c r="AV172" s="5"/>
      <c r="AW172" s="5"/>
      <c r="AX172" s="5"/>
      <c r="AY172" s="5"/>
      <c r="AZ172" s="5"/>
      <c r="BA172" s="46"/>
      <c r="BB172" s="5"/>
      <c r="BC172" s="5"/>
      <c r="BD172" s="4"/>
      <c r="BE172" s="4"/>
      <c r="BF172" s="7"/>
      <c r="BG172" s="4"/>
      <c r="BH172" s="4"/>
      <c r="BI172" s="7"/>
      <c r="BJ172" s="5"/>
      <c r="BK172" s="25"/>
      <c r="BL172" s="8"/>
      <c r="BM172" s="5"/>
      <c r="BN172" s="5"/>
      <c r="BO172" s="7"/>
      <c r="BP172" s="7"/>
      <c r="BQ172" s="8"/>
      <c r="BR172" s="9"/>
    </row>
    <row r="173" spans="1:70" s="6" customFormat="1" ht="154.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4"/>
      <c r="AF173" s="7"/>
      <c r="AG173" s="7"/>
      <c r="AH173" s="5"/>
      <c r="AI173" s="43"/>
      <c r="AJ173" s="4"/>
      <c r="AK173" s="4"/>
      <c r="AL173" s="5"/>
      <c r="AM173" s="5"/>
      <c r="AN173" s="5"/>
      <c r="AO173" s="5"/>
      <c r="AP173" s="5"/>
      <c r="AQ173" s="46"/>
      <c r="AR173" s="4"/>
      <c r="AS173" s="5"/>
      <c r="AT173" s="5"/>
      <c r="AU173" s="5"/>
      <c r="AV173" s="5"/>
      <c r="AW173" s="5"/>
      <c r="AX173" s="5"/>
      <c r="AY173" s="5"/>
      <c r="AZ173" s="5"/>
      <c r="BA173" s="46"/>
      <c r="BB173" s="7"/>
      <c r="BC173" s="7"/>
      <c r="BD173" s="4"/>
      <c r="BE173" s="4"/>
      <c r="BF173" s="7"/>
      <c r="BG173" s="4"/>
      <c r="BH173" s="4"/>
      <c r="BI173" s="7"/>
      <c r="BJ173" s="5"/>
      <c r="BK173" s="25"/>
      <c r="BL173" s="8"/>
      <c r="BM173" s="5"/>
      <c r="BN173" s="5"/>
      <c r="BO173" s="7"/>
      <c r="BP173" s="7"/>
      <c r="BQ173" s="8"/>
      <c r="BR173" s="9"/>
    </row>
    <row r="174" spans="1:70" s="6" customFormat="1" ht="249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4"/>
      <c r="AF174" s="7"/>
      <c r="AG174" s="7"/>
      <c r="AH174" s="5"/>
      <c r="AI174" s="43"/>
      <c r="AJ174" s="7"/>
      <c r="AK174" s="7"/>
      <c r="AL174" s="5"/>
      <c r="AM174" s="5"/>
      <c r="AN174" s="5"/>
      <c r="AO174" s="5"/>
      <c r="AP174" s="5"/>
      <c r="AQ174" s="46"/>
      <c r="AR174" s="7"/>
      <c r="AS174" s="5"/>
      <c r="AT174" s="5"/>
      <c r="AU174" s="5"/>
      <c r="AV174" s="5"/>
      <c r="AW174" s="5"/>
      <c r="AX174" s="5"/>
      <c r="AY174" s="5"/>
      <c r="AZ174" s="5"/>
      <c r="BA174" s="46"/>
      <c r="BB174" s="5"/>
      <c r="BC174" s="4"/>
      <c r="BD174" s="5"/>
      <c r="BE174" s="5"/>
      <c r="BF174" s="7"/>
      <c r="BG174" s="4"/>
      <c r="BH174" s="4"/>
      <c r="BI174" s="7"/>
      <c r="BJ174" s="5"/>
      <c r="BK174" s="25"/>
      <c r="BL174" s="8"/>
      <c r="BM174" s="5"/>
      <c r="BN174" s="5"/>
      <c r="BO174" s="7"/>
      <c r="BP174" s="7"/>
      <c r="BQ174" s="8"/>
      <c r="BR174" s="9"/>
    </row>
    <row r="175" spans="1:70" s="6" customFormat="1" ht="124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7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4"/>
      <c r="AF175" s="7"/>
      <c r="AG175" s="7"/>
      <c r="AH175" s="5"/>
      <c r="AI175" s="43"/>
      <c r="AJ175" s="4"/>
      <c r="AK175" s="4"/>
      <c r="AL175" s="5"/>
      <c r="AM175" s="5"/>
      <c r="AN175" s="5"/>
      <c r="AO175" s="5"/>
      <c r="AP175" s="5"/>
      <c r="AQ175" s="46"/>
      <c r="AR175" s="4"/>
      <c r="AS175" s="5"/>
      <c r="AT175" s="5"/>
      <c r="AU175" s="5"/>
      <c r="AV175" s="5"/>
      <c r="AW175" s="5"/>
      <c r="AX175" s="5"/>
      <c r="AY175" s="5"/>
      <c r="AZ175" s="5"/>
      <c r="BA175" s="46"/>
      <c r="BB175" s="5"/>
      <c r="BC175" s="5"/>
      <c r="BD175" s="4"/>
      <c r="BE175" s="4"/>
      <c r="BF175" s="7"/>
      <c r="BG175" s="4"/>
      <c r="BH175" s="4"/>
      <c r="BI175" s="7"/>
      <c r="BJ175" s="5"/>
      <c r="BK175" s="25"/>
      <c r="BL175" s="8"/>
      <c r="BM175" s="5"/>
      <c r="BN175" s="5"/>
      <c r="BO175" s="7"/>
      <c r="BP175" s="7"/>
      <c r="BQ175" s="8"/>
      <c r="BR175" s="9"/>
    </row>
    <row r="176" spans="1:70" s="6" customFormat="1" ht="124.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4"/>
      <c r="AF176" s="7"/>
      <c r="AG176" s="7"/>
      <c r="AH176" s="5"/>
      <c r="AI176" s="43"/>
      <c r="AJ176" s="4"/>
      <c r="AK176" s="4"/>
      <c r="AL176" s="5"/>
      <c r="AM176" s="5"/>
      <c r="AN176" s="5"/>
      <c r="AO176" s="5"/>
      <c r="AP176" s="5"/>
      <c r="AQ176" s="46"/>
      <c r="AR176" s="4"/>
      <c r="AS176" s="5"/>
      <c r="AT176" s="5"/>
      <c r="AU176" s="5"/>
      <c r="AV176" s="5"/>
      <c r="AW176" s="5"/>
      <c r="AX176" s="5"/>
      <c r="AY176" s="5"/>
      <c r="AZ176" s="5"/>
      <c r="BA176" s="46"/>
      <c r="BB176" s="5"/>
      <c r="BC176" s="5"/>
      <c r="BD176" s="4"/>
      <c r="BE176" s="4"/>
      <c r="BF176" s="7"/>
      <c r="BG176" s="4"/>
      <c r="BH176" s="4"/>
      <c r="BI176" s="7"/>
      <c r="BJ176" s="5"/>
      <c r="BK176" s="25"/>
      <c r="BL176" s="8"/>
      <c r="BM176" s="5"/>
      <c r="BN176" s="5"/>
      <c r="BO176" s="7"/>
      <c r="BP176" s="7"/>
      <c r="BQ176" s="8"/>
      <c r="BR176" s="9"/>
    </row>
    <row r="177" spans="1:70" s="6" customFormat="1" ht="124.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4"/>
      <c r="AF177" s="7"/>
      <c r="AG177" s="7"/>
      <c r="AH177" s="5"/>
      <c r="AI177" s="43"/>
      <c r="AJ177" s="4"/>
      <c r="AK177" s="4"/>
      <c r="AL177" s="5"/>
      <c r="AM177" s="5"/>
      <c r="AN177" s="5"/>
      <c r="AO177" s="5"/>
      <c r="AP177" s="5"/>
      <c r="AQ177" s="46"/>
      <c r="AR177" s="4"/>
      <c r="AS177" s="5"/>
      <c r="AT177" s="5"/>
      <c r="AU177" s="5"/>
      <c r="AV177" s="5"/>
      <c r="AW177" s="5"/>
      <c r="AX177" s="5"/>
      <c r="AY177" s="5"/>
      <c r="AZ177" s="5"/>
      <c r="BA177" s="46"/>
      <c r="BB177" s="5"/>
      <c r="BC177" s="5"/>
      <c r="BD177" s="4"/>
      <c r="BE177" s="4"/>
      <c r="BF177" s="7"/>
      <c r="BG177" s="4"/>
      <c r="BH177" s="4"/>
      <c r="BI177" s="7"/>
      <c r="BJ177" s="5"/>
      <c r="BK177" s="25"/>
      <c r="BL177" s="8"/>
      <c r="BM177" s="5"/>
      <c r="BN177" s="5"/>
      <c r="BO177" s="7"/>
      <c r="BP177" s="7"/>
      <c r="BQ177" s="8"/>
      <c r="BR177" s="9"/>
    </row>
    <row r="178" spans="1:70" s="6" customFormat="1" ht="124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4"/>
      <c r="AF178" s="7"/>
      <c r="AG178" s="7"/>
      <c r="AH178" s="5"/>
      <c r="AI178" s="43"/>
      <c r="AJ178" s="4"/>
      <c r="AK178" s="4"/>
      <c r="AL178" s="5"/>
      <c r="AM178" s="5"/>
      <c r="AN178" s="5"/>
      <c r="AO178" s="5"/>
      <c r="AP178" s="5"/>
      <c r="AQ178" s="46"/>
      <c r="AR178" s="4"/>
      <c r="AS178" s="5"/>
      <c r="AT178" s="5"/>
      <c r="AU178" s="5"/>
      <c r="AV178" s="5"/>
      <c r="AW178" s="5"/>
      <c r="AX178" s="5"/>
      <c r="AY178" s="5"/>
      <c r="AZ178" s="5"/>
      <c r="BA178" s="46"/>
      <c r="BB178" s="5"/>
      <c r="BC178" s="5"/>
      <c r="BD178" s="4"/>
      <c r="BE178" s="4"/>
      <c r="BF178" s="7"/>
      <c r="BG178" s="4"/>
      <c r="BH178" s="4"/>
      <c r="BI178" s="7"/>
      <c r="BJ178" s="5"/>
      <c r="BK178" s="25"/>
      <c r="BL178" s="8"/>
      <c r="BM178" s="5"/>
      <c r="BN178" s="5"/>
      <c r="BO178" s="7"/>
      <c r="BP178" s="7"/>
      <c r="BQ178" s="8"/>
      <c r="BR178" s="9"/>
    </row>
    <row r="179" spans="1:70" s="6" customFormat="1" ht="124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4"/>
      <c r="AF179" s="7"/>
      <c r="AG179" s="7"/>
      <c r="AH179" s="5"/>
      <c r="AI179" s="43"/>
      <c r="AJ179" s="4"/>
      <c r="AK179" s="4"/>
      <c r="AL179" s="5"/>
      <c r="AM179" s="5"/>
      <c r="AN179" s="5"/>
      <c r="AO179" s="5"/>
      <c r="AP179" s="5"/>
      <c r="AQ179" s="46"/>
      <c r="AR179" s="4"/>
      <c r="AS179" s="5"/>
      <c r="AT179" s="5"/>
      <c r="AU179" s="5"/>
      <c r="AV179" s="5"/>
      <c r="AW179" s="5"/>
      <c r="AX179" s="5"/>
      <c r="AY179" s="5"/>
      <c r="AZ179" s="5"/>
      <c r="BA179" s="46"/>
      <c r="BB179" s="5"/>
      <c r="BC179" s="5"/>
      <c r="BD179" s="4"/>
      <c r="BE179" s="4"/>
      <c r="BF179" s="7"/>
      <c r="BG179" s="4"/>
      <c r="BH179" s="4"/>
      <c r="BI179" s="7"/>
      <c r="BJ179" s="5"/>
      <c r="BK179" s="25"/>
      <c r="BL179" s="8"/>
      <c r="BM179" s="5"/>
      <c r="BN179" s="5"/>
      <c r="BO179" s="7"/>
      <c r="BP179" s="7"/>
      <c r="BQ179" s="8"/>
      <c r="BR179" s="9"/>
    </row>
    <row r="180" spans="1:70" s="6" customFormat="1" ht="409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7"/>
      <c r="AG180" s="7"/>
      <c r="AH180" s="5"/>
      <c r="AI180" s="43"/>
      <c r="AJ180" s="4"/>
      <c r="AK180" s="4"/>
      <c r="AL180" s="5"/>
      <c r="AM180" s="5"/>
      <c r="AN180" s="5"/>
      <c r="AO180" s="5"/>
      <c r="AP180" s="5"/>
      <c r="AQ180" s="46"/>
      <c r="AR180" s="4"/>
      <c r="AS180" s="5"/>
      <c r="AT180" s="5"/>
      <c r="AU180" s="5"/>
      <c r="AV180" s="5"/>
      <c r="AW180" s="5"/>
      <c r="AX180" s="5"/>
      <c r="AY180" s="5"/>
      <c r="AZ180" s="5"/>
      <c r="BA180" s="46"/>
      <c r="BB180" s="7"/>
      <c r="BC180" s="7"/>
      <c r="BD180" s="4"/>
      <c r="BE180" s="4"/>
      <c r="BF180" s="7"/>
      <c r="BG180" s="4"/>
      <c r="BH180" s="4"/>
      <c r="BI180" s="7"/>
      <c r="BJ180" s="5"/>
      <c r="BK180" s="25"/>
      <c r="BL180" s="8"/>
      <c r="BM180" s="5"/>
      <c r="BN180" s="5"/>
      <c r="BO180" s="7"/>
      <c r="BP180" s="7"/>
      <c r="BQ180" s="8"/>
      <c r="BR180" s="9"/>
    </row>
    <row r="181" spans="1:70" s="6" customFormat="1" ht="237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42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46"/>
      <c r="BB181" s="5"/>
      <c r="BC181" s="4"/>
      <c r="BD181" s="4"/>
      <c r="BE181" s="4"/>
      <c r="BF181" s="7"/>
      <c r="BG181" s="4"/>
      <c r="BH181" s="5"/>
      <c r="BI181" s="4"/>
      <c r="BJ181" s="5"/>
      <c r="BK181" s="25"/>
      <c r="BL181" s="8"/>
      <c r="BM181" s="5"/>
      <c r="BN181" s="5"/>
      <c r="BO181" s="7"/>
      <c r="BP181" s="7"/>
      <c r="BQ181" s="8"/>
      <c r="BR181" s="9"/>
    </row>
    <row r="182" spans="1:70" s="6" customFormat="1" ht="139.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42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46"/>
      <c r="BB182" s="7"/>
      <c r="BC182" s="7"/>
      <c r="BD182" s="4"/>
      <c r="BE182" s="4"/>
      <c r="BF182" s="7"/>
      <c r="BG182" s="4"/>
      <c r="BH182" s="5"/>
      <c r="BI182" s="4"/>
      <c r="BJ182" s="5"/>
      <c r="BK182" s="25"/>
      <c r="BL182" s="8"/>
      <c r="BM182" s="5"/>
      <c r="BN182" s="5"/>
      <c r="BO182" s="7"/>
      <c r="BP182" s="7"/>
      <c r="BQ182" s="8"/>
      <c r="BR182" s="9"/>
    </row>
    <row r="183" spans="1:70" s="6" customFormat="1" ht="237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7"/>
      <c r="O183" s="7"/>
      <c r="P183" s="7"/>
      <c r="Q183" s="7"/>
      <c r="R183" s="7"/>
      <c r="S183" s="7"/>
      <c r="T183" s="7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4"/>
      <c r="AF183" s="7"/>
      <c r="AG183" s="7"/>
      <c r="AH183" s="5"/>
      <c r="AI183" s="43"/>
      <c r="AJ183" s="7"/>
      <c r="AK183" s="7"/>
      <c r="AL183" s="5"/>
      <c r="AM183" s="5"/>
      <c r="AN183" s="5"/>
      <c r="AO183" s="5"/>
      <c r="AP183" s="5"/>
      <c r="AQ183" s="46"/>
      <c r="AR183" s="7"/>
      <c r="AS183" s="5"/>
      <c r="AT183" s="5"/>
      <c r="AU183" s="5"/>
      <c r="AV183" s="5"/>
      <c r="AW183" s="5"/>
      <c r="AX183" s="5"/>
      <c r="AY183" s="5"/>
      <c r="AZ183" s="5"/>
      <c r="BA183" s="46"/>
      <c r="BB183" s="7"/>
      <c r="BC183" s="4"/>
      <c r="BD183" s="5"/>
      <c r="BE183" s="4"/>
      <c r="BF183" s="7"/>
      <c r="BG183" s="4"/>
      <c r="BH183" s="4"/>
      <c r="BI183" s="7"/>
      <c r="BJ183" s="5"/>
      <c r="BK183" s="25"/>
      <c r="BL183" s="8"/>
      <c r="BM183" s="5"/>
      <c r="BN183" s="5"/>
      <c r="BO183" s="7"/>
      <c r="BP183" s="7"/>
      <c r="BQ183" s="8"/>
      <c r="BR183" s="9"/>
    </row>
    <row r="184" spans="1:70" s="6" customFormat="1" ht="122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7"/>
      <c r="O184" s="7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42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46"/>
      <c r="BB184" s="7"/>
      <c r="BC184" s="7"/>
      <c r="BD184" s="4"/>
      <c r="BE184" s="4"/>
      <c r="BF184" s="7"/>
      <c r="BG184" s="4"/>
      <c r="BH184" s="4"/>
      <c r="BI184" s="7"/>
      <c r="BJ184" s="5"/>
      <c r="BK184" s="25"/>
      <c r="BL184" s="8"/>
      <c r="BM184" s="5"/>
      <c r="BN184" s="5"/>
      <c r="BO184" s="7"/>
      <c r="BP184" s="7"/>
      <c r="BQ184" s="8"/>
      <c r="BR184" s="9"/>
    </row>
    <row r="185" spans="1:70" s="6" customFormat="1" ht="122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42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46"/>
      <c r="BB185" s="7"/>
      <c r="BC185" s="7"/>
      <c r="BD185" s="4"/>
      <c r="BE185" s="4"/>
      <c r="BF185" s="7"/>
      <c r="BG185" s="4"/>
      <c r="BH185" s="4"/>
      <c r="BI185" s="7"/>
      <c r="BJ185" s="5"/>
      <c r="BK185" s="25"/>
      <c r="BL185" s="8"/>
      <c r="BM185" s="5"/>
      <c r="BN185" s="5"/>
      <c r="BO185" s="7"/>
      <c r="BP185" s="7"/>
      <c r="BQ185" s="8"/>
      <c r="BR185" s="9"/>
    </row>
    <row r="186" spans="1:70" s="6" customFormat="1" ht="122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7"/>
      <c r="O186" s="7"/>
      <c r="P186" s="7"/>
      <c r="Q186" s="7"/>
      <c r="R186" s="7"/>
      <c r="S186" s="7"/>
      <c r="T186" s="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42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46"/>
      <c r="BB186" s="7"/>
      <c r="BC186" s="7"/>
      <c r="BD186" s="4"/>
      <c r="BE186" s="4"/>
      <c r="BF186" s="7"/>
      <c r="BG186" s="4"/>
      <c r="BH186" s="4"/>
      <c r="BI186" s="7"/>
      <c r="BJ186" s="5"/>
      <c r="BK186" s="25"/>
      <c r="BL186" s="8"/>
      <c r="BM186" s="5"/>
      <c r="BN186" s="5"/>
      <c r="BO186" s="7"/>
      <c r="BP186" s="7"/>
      <c r="BQ186" s="8"/>
      <c r="BR186" s="9"/>
    </row>
    <row r="187" spans="1:70" s="6" customFormat="1" ht="122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7"/>
      <c r="O187" s="7"/>
      <c r="P187" s="7"/>
      <c r="Q187" s="7"/>
      <c r="R187" s="7"/>
      <c r="S187" s="7"/>
      <c r="T187" s="7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42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46"/>
      <c r="BB187" s="7"/>
      <c r="BC187" s="7"/>
      <c r="BD187" s="4"/>
      <c r="BE187" s="4"/>
      <c r="BF187" s="7"/>
      <c r="BG187" s="4"/>
      <c r="BH187" s="4"/>
      <c r="BI187" s="7"/>
      <c r="BJ187" s="5"/>
      <c r="BK187" s="25"/>
      <c r="BL187" s="8"/>
      <c r="BM187" s="5"/>
      <c r="BN187" s="5"/>
      <c r="BO187" s="7"/>
      <c r="BP187" s="7"/>
      <c r="BQ187" s="8"/>
      <c r="BR187" s="9"/>
    </row>
    <row r="188" spans="1:70" s="6" customFormat="1" ht="122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42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46"/>
      <c r="BB188" s="7"/>
      <c r="BC188" s="7"/>
      <c r="BD188" s="4"/>
      <c r="BE188" s="4"/>
      <c r="BF188" s="7"/>
      <c r="BG188" s="4"/>
      <c r="BH188" s="4"/>
      <c r="BI188" s="7"/>
      <c r="BJ188" s="5"/>
      <c r="BK188" s="25"/>
      <c r="BL188" s="8"/>
      <c r="BM188" s="5"/>
      <c r="BN188" s="5"/>
      <c r="BO188" s="7"/>
      <c r="BP188" s="7"/>
      <c r="BQ188" s="8"/>
      <c r="BR188" s="9"/>
    </row>
    <row r="189" spans="1:70" s="6" customFormat="1" ht="25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42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46"/>
      <c r="BB189" s="5"/>
      <c r="BC189" s="5"/>
      <c r="BD189" s="4"/>
      <c r="BE189" s="4"/>
      <c r="BF189" s="7"/>
      <c r="BG189" s="4"/>
      <c r="BH189" s="4"/>
      <c r="BI189" s="7"/>
      <c r="BJ189" s="5"/>
      <c r="BK189" s="25"/>
      <c r="BL189" s="8"/>
      <c r="BM189" s="5"/>
      <c r="BN189" s="5"/>
      <c r="BO189" s="7"/>
      <c r="BP189" s="7"/>
      <c r="BQ189" s="8"/>
      <c r="BR189" s="9"/>
    </row>
    <row r="190" spans="1:70" s="6" customFormat="1" ht="155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42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46"/>
      <c r="BB190" s="7"/>
      <c r="BC190" s="7"/>
      <c r="BD190" s="4"/>
      <c r="BE190" s="4"/>
      <c r="BF190" s="7"/>
      <c r="BG190" s="4"/>
      <c r="BH190" s="4"/>
      <c r="BI190" s="7"/>
      <c r="BJ190" s="5"/>
      <c r="BK190" s="25"/>
      <c r="BL190" s="8"/>
      <c r="BM190" s="5"/>
      <c r="BN190" s="5"/>
      <c r="BO190" s="7"/>
      <c r="BP190" s="7"/>
      <c r="BQ190" s="8"/>
      <c r="BR190" s="9"/>
    </row>
    <row r="191" spans="1:70" s="6" customFormat="1" ht="25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4"/>
      <c r="O191" s="4"/>
      <c r="P191" s="5"/>
      <c r="Q191" s="5"/>
      <c r="R191" s="5"/>
      <c r="S191" s="5"/>
      <c r="T191" s="4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42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4"/>
      <c r="AZ191" s="5"/>
      <c r="BA191" s="46"/>
      <c r="BB191" s="5"/>
      <c r="BC191" s="5"/>
      <c r="BD191" s="4"/>
      <c r="BE191" s="4"/>
      <c r="BF191" s="7"/>
      <c r="BG191" s="4"/>
      <c r="BH191" s="4"/>
      <c r="BI191" s="7"/>
      <c r="BJ191" s="5"/>
      <c r="BK191" s="25"/>
      <c r="BL191" s="8"/>
      <c r="BM191" s="5"/>
      <c r="BN191" s="5"/>
      <c r="BO191" s="7"/>
      <c r="BP191" s="7"/>
      <c r="BQ191" s="8"/>
      <c r="BR191" s="9"/>
    </row>
    <row r="192" spans="1:70" s="6" customFormat="1" ht="162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4"/>
      <c r="O192" s="4"/>
      <c r="P192" s="4"/>
      <c r="Q192" s="4"/>
      <c r="R192" s="4"/>
      <c r="S192" s="4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42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46"/>
      <c r="BB192" s="7"/>
      <c r="BC192" s="7"/>
      <c r="BD192" s="4"/>
      <c r="BE192" s="4"/>
      <c r="BF192" s="7"/>
      <c r="BG192" s="4"/>
      <c r="BH192" s="4"/>
      <c r="BI192" s="7"/>
      <c r="BJ192" s="5"/>
      <c r="BK192" s="25"/>
      <c r="BL192" s="8"/>
      <c r="BM192" s="5"/>
      <c r="BN192" s="5"/>
      <c r="BO192" s="7"/>
      <c r="BP192" s="7"/>
      <c r="BQ192" s="8"/>
      <c r="BR192" s="9"/>
    </row>
    <row r="193" spans="1:70" s="6" customFormat="1" ht="162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42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46"/>
      <c r="BB193" s="7"/>
      <c r="BC193" s="7"/>
      <c r="BD193" s="4"/>
      <c r="BE193" s="4"/>
      <c r="BF193" s="7"/>
      <c r="BG193" s="4"/>
      <c r="BH193" s="4"/>
      <c r="BI193" s="7"/>
      <c r="BJ193" s="5"/>
      <c r="BK193" s="25"/>
      <c r="BL193" s="8"/>
      <c r="BM193" s="5"/>
      <c r="BN193" s="5"/>
      <c r="BO193" s="7"/>
      <c r="BP193" s="7"/>
      <c r="BQ193" s="8"/>
      <c r="BR193" s="9"/>
    </row>
    <row r="194" spans="1:70" s="6" customFormat="1" ht="294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7"/>
      <c r="O194" s="7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4"/>
      <c r="AF194" s="7"/>
      <c r="AG194" s="7"/>
      <c r="AH194" s="5"/>
      <c r="AI194" s="43"/>
      <c r="AJ194" s="7"/>
      <c r="AK194" s="7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46"/>
      <c r="BB194" s="7"/>
      <c r="BC194" s="7"/>
      <c r="BD194" s="4"/>
      <c r="BE194" s="4"/>
      <c r="BF194" s="7"/>
      <c r="BG194" s="4"/>
      <c r="BH194" s="4"/>
      <c r="BI194" s="7"/>
      <c r="BJ194" s="5"/>
      <c r="BK194" s="25"/>
      <c r="BL194" s="8"/>
      <c r="BM194" s="5"/>
      <c r="BN194" s="5"/>
      <c r="BO194" s="7"/>
      <c r="BP194" s="7"/>
      <c r="BQ194" s="8"/>
      <c r="BR194" s="9"/>
    </row>
    <row r="195" spans="1:70" s="6" customFormat="1" ht="142.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4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2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46"/>
      <c r="BB195" s="7"/>
      <c r="BC195" s="7"/>
      <c r="BD195" s="4"/>
      <c r="BE195" s="4"/>
      <c r="BF195" s="7"/>
      <c r="BG195" s="4"/>
      <c r="BH195" s="4"/>
      <c r="BI195" s="7"/>
      <c r="BJ195" s="5"/>
      <c r="BK195" s="25"/>
      <c r="BL195" s="8"/>
      <c r="BM195" s="5"/>
      <c r="BN195" s="5"/>
      <c r="BO195" s="7"/>
      <c r="BP195" s="7"/>
      <c r="BQ195" s="8"/>
      <c r="BR195" s="9"/>
    </row>
    <row r="196" spans="1:70" s="6" customFormat="1" ht="142.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7"/>
      <c r="O196" s="7"/>
      <c r="P196" s="7"/>
      <c r="Q196" s="7"/>
      <c r="R196" s="7"/>
      <c r="S196" s="7"/>
      <c r="T196" s="7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42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46"/>
      <c r="BB196" s="7"/>
      <c r="BC196" s="7"/>
      <c r="BD196" s="4"/>
      <c r="BE196" s="4"/>
      <c r="BF196" s="7"/>
      <c r="BG196" s="4"/>
      <c r="BH196" s="4"/>
      <c r="BI196" s="7"/>
      <c r="BJ196" s="5"/>
      <c r="BK196" s="25"/>
      <c r="BL196" s="8"/>
      <c r="BM196" s="5"/>
      <c r="BN196" s="5"/>
      <c r="BO196" s="7"/>
      <c r="BP196" s="7"/>
      <c r="BQ196" s="8"/>
      <c r="BR196" s="9"/>
    </row>
    <row r="197" spans="1:70" s="6" customFormat="1" ht="187.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7"/>
      <c r="O197" s="7"/>
      <c r="P197" s="7"/>
      <c r="Q197" s="7"/>
      <c r="R197" s="7"/>
      <c r="S197" s="7"/>
      <c r="T197" s="7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42"/>
      <c r="AJ197" s="5"/>
      <c r="AK197" s="5"/>
      <c r="AL197" s="5"/>
      <c r="AM197" s="4"/>
      <c r="AN197" s="7"/>
      <c r="AO197" s="4"/>
      <c r="AP197" s="5"/>
      <c r="AQ197" s="5"/>
      <c r="AR197" s="5"/>
      <c r="AS197" s="5"/>
      <c r="AT197" s="5"/>
      <c r="AU197" s="5"/>
      <c r="AV197" s="5"/>
      <c r="AW197" s="5"/>
      <c r="AX197" s="5"/>
      <c r="AY197" s="4"/>
      <c r="AZ197" s="7"/>
      <c r="BA197" s="4"/>
      <c r="BB197" s="7"/>
      <c r="BC197" s="4"/>
      <c r="BD197" s="4"/>
      <c r="BE197" s="4"/>
      <c r="BF197" s="7"/>
      <c r="BG197" s="4"/>
      <c r="BH197" s="4"/>
      <c r="BI197" s="7"/>
      <c r="BJ197" s="5"/>
      <c r="BK197" s="25"/>
      <c r="BL197" s="8"/>
      <c r="BM197" s="5"/>
      <c r="BN197" s="5"/>
      <c r="BO197" s="7"/>
      <c r="BP197" s="7"/>
      <c r="BQ197" s="8"/>
      <c r="BR197" s="9"/>
    </row>
    <row r="198" spans="1:70" s="6" customFormat="1" ht="187.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7"/>
      <c r="O198" s="7"/>
      <c r="P198" s="7"/>
      <c r="Q198" s="7"/>
      <c r="R198" s="7"/>
      <c r="S198" s="7"/>
      <c r="T198" s="7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42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4"/>
      <c r="AZ198" s="4"/>
      <c r="BA198" s="46"/>
      <c r="BB198" s="24"/>
      <c r="BC198" s="4"/>
      <c r="BD198" s="4"/>
      <c r="BE198" s="4"/>
      <c r="BF198" s="7"/>
      <c r="BG198" s="4"/>
      <c r="BH198" s="4"/>
      <c r="BI198" s="7"/>
      <c r="BJ198" s="5"/>
      <c r="BK198" s="25"/>
      <c r="BL198" s="8"/>
      <c r="BM198" s="5"/>
      <c r="BN198" s="5"/>
      <c r="BO198" s="7"/>
      <c r="BP198" s="7"/>
      <c r="BQ198" s="8"/>
      <c r="BR198" s="9"/>
    </row>
    <row r="199" spans="1:70" s="6" customFormat="1" ht="187.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4"/>
      <c r="O199" s="4"/>
      <c r="P199" s="4"/>
      <c r="Q199" s="4"/>
      <c r="R199" s="4"/>
      <c r="S199" s="4"/>
      <c r="T199" s="7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42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4"/>
      <c r="AZ199" s="4"/>
      <c r="BA199" s="46"/>
      <c r="BB199" s="24"/>
      <c r="BC199" s="4"/>
      <c r="BD199" s="4"/>
      <c r="BE199" s="4"/>
      <c r="BF199" s="7"/>
      <c r="BG199" s="4"/>
      <c r="BH199" s="4"/>
      <c r="BI199" s="7"/>
      <c r="BJ199" s="5"/>
      <c r="BK199" s="25"/>
      <c r="BL199" s="8"/>
      <c r="BM199" s="5"/>
      <c r="BN199" s="5"/>
      <c r="BO199" s="7"/>
      <c r="BP199" s="7"/>
      <c r="BQ199" s="8"/>
      <c r="BR199" s="9"/>
    </row>
    <row r="200" spans="1:70" s="6" customFormat="1" ht="187.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7"/>
      <c r="O200" s="4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42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46"/>
      <c r="BB200" s="7"/>
      <c r="BC200" s="7"/>
      <c r="BD200" s="4"/>
      <c r="BE200" s="4"/>
      <c r="BF200" s="7"/>
      <c r="BG200" s="4"/>
      <c r="BH200" s="4"/>
      <c r="BI200" s="7"/>
      <c r="BJ200" s="5"/>
      <c r="BK200" s="25"/>
      <c r="BL200" s="8"/>
      <c r="BM200" s="5"/>
      <c r="BN200" s="5"/>
      <c r="BO200" s="7"/>
      <c r="BP200" s="7"/>
      <c r="BQ200" s="8"/>
      <c r="BR200" s="9"/>
    </row>
    <row r="201" spans="1:70" s="6" customFormat="1" ht="187.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6"/>
      <c r="N201" s="7"/>
      <c r="O201" s="7"/>
      <c r="P201" s="7"/>
      <c r="Q201" s="7"/>
      <c r="R201" s="7"/>
      <c r="S201" s="7"/>
      <c r="T201" s="7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42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46"/>
      <c r="BB201" s="46"/>
      <c r="BC201" s="4"/>
      <c r="BD201" s="4"/>
      <c r="BE201" s="4"/>
      <c r="BF201" s="7"/>
      <c r="BG201" s="4"/>
      <c r="BH201" s="4"/>
      <c r="BI201" s="7"/>
      <c r="BJ201" s="5"/>
      <c r="BK201" s="25"/>
      <c r="BL201" s="8"/>
      <c r="BM201" s="5"/>
      <c r="BN201" s="5"/>
      <c r="BO201" s="7"/>
      <c r="BP201" s="7"/>
      <c r="BQ201" s="8"/>
      <c r="BR201" s="9"/>
    </row>
    <row r="202" spans="1:70" s="6" customFormat="1" ht="349.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7"/>
      <c r="O202" s="7"/>
      <c r="P202" s="7"/>
      <c r="Q202" s="7"/>
      <c r="R202" s="7"/>
      <c r="S202" s="7"/>
      <c r="T202" s="7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42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46"/>
      <c r="BB202" s="46"/>
      <c r="BC202" s="4"/>
      <c r="BD202" s="4"/>
      <c r="BE202" s="4"/>
      <c r="BF202" s="7"/>
      <c r="BG202" s="7"/>
      <c r="BH202" s="4"/>
      <c r="BI202" s="7"/>
      <c r="BJ202" s="5"/>
      <c r="BK202" s="25"/>
      <c r="BL202" s="8"/>
      <c r="BM202" s="5"/>
      <c r="BN202" s="5"/>
      <c r="BO202" s="7"/>
      <c r="BP202" s="7"/>
      <c r="BQ202" s="8"/>
      <c r="BR202" s="9"/>
    </row>
    <row r="203" spans="1:70" s="6" customFormat="1" ht="167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7"/>
      <c r="O203" s="7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43"/>
      <c r="AJ203" s="5"/>
      <c r="AK203" s="5"/>
      <c r="AL203" s="5"/>
      <c r="AM203" s="5"/>
      <c r="AN203" s="5"/>
      <c r="AO203" s="5"/>
      <c r="AP203" s="5"/>
      <c r="AQ203" s="25"/>
      <c r="AR203" s="5"/>
      <c r="AS203" s="5"/>
      <c r="AT203" s="5"/>
      <c r="AU203" s="5"/>
      <c r="AV203" s="5"/>
      <c r="AW203" s="5"/>
      <c r="AX203" s="5"/>
      <c r="AY203" s="5"/>
      <c r="AZ203" s="5"/>
      <c r="BA203" s="46"/>
      <c r="BB203" s="46"/>
      <c r="BC203" s="4"/>
      <c r="BD203" s="4"/>
      <c r="BE203" s="4"/>
      <c r="BF203" s="7"/>
      <c r="BG203" s="4"/>
      <c r="BH203" s="4"/>
      <c r="BI203" s="7"/>
      <c r="BJ203" s="5"/>
      <c r="BK203" s="25"/>
      <c r="BL203" s="8"/>
      <c r="BM203" s="5"/>
      <c r="BN203" s="5"/>
      <c r="BO203" s="7"/>
      <c r="BP203" s="7"/>
      <c r="BQ203" s="8"/>
      <c r="BR203" s="9"/>
    </row>
    <row r="204" spans="1:70" s="6" customFormat="1" ht="409.6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4"/>
      <c r="AF204" s="7"/>
      <c r="AG204" s="4"/>
      <c r="AH204" s="5"/>
      <c r="AI204" s="43"/>
      <c r="AJ204" s="7"/>
      <c r="AK204" s="4"/>
      <c r="AL204" s="7"/>
      <c r="AM204" s="4"/>
      <c r="AN204" s="5"/>
      <c r="AO204" s="5"/>
      <c r="AP204" s="5"/>
      <c r="AQ204" s="46"/>
      <c r="AR204" s="7"/>
      <c r="AS204" s="5"/>
      <c r="AT204" s="5"/>
      <c r="AU204" s="5"/>
      <c r="AV204" s="5"/>
      <c r="AW204" s="5"/>
      <c r="AX204" s="5"/>
      <c r="AY204" s="5"/>
      <c r="AZ204" s="5"/>
      <c r="BA204" s="46"/>
      <c r="BB204" s="7"/>
      <c r="BC204" s="4"/>
      <c r="BD204" s="7"/>
      <c r="BE204" s="4"/>
      <c r="BF204" s="7"/>
      <c r="BG204" s="4"/>
      <c r="BH204" s="7"/>
      <c r="BI204" s="7"/>
      <c r="BJ204" s="5"/>
      <c r="BK204" s="25"/>
      <c r="BL204" s="8"/>
      <c r="BM204" s="5"/>
      <c r="BN204" s="5"/>
      <c r="BO204" s="7"/>
      <c r="BP204" s="7"/>
      <c r="BQ204" s="8"/>
      <c r="BR204" s="9"/>
    </row>
    <row r="205" spans="1:70" s="6" customFormat="1" ht="134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7"/>
      <c r="O205" s="4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4"/>
      <c r="AF205" s="7"/>
      <c r="AG205" s="4"/>
      <c r="AH205" s="5"/>
      <c r="AI205" s="43"/>
      <c r="AJ205" s="4"/>
      <c r="AK205" s="4"/>
      <c r="AL205" s="5"/>
      <c r="AM205" s="5"/>
      <c r="AN205" s="5"/>
      <c r="AO205" s="5"/>
      <c r="AP205" s="5"/>
      <c r="AQ205" s="46"/>
      <c r="AR205" s="4"/>
      <c r="AS205" s="5"/>
      <c r="AT205" s="5"/>
      <c r="AU205" s="5"/>
      <c r="AV205" s="5"/>
      <c r="AW205" s="5"/>
      <c r="AX205" s="5"/>
      <c r="AY205" s="5"/>
      <c r="AZ205" s="5"/>
      <c r="BA205" s="46"/>
      <c r="BB205" s="7"/>
      <c r="BC205" s="4"/>
      <c r="BD205" s="7"/>
      <c r="BE205" s="4"/>
      <c r="BF205" s="7"/>
      <c r="BG205" s="4"/>
      <c r="BH205" s="7"/>
      <c r="BI205" s="7"/>
      <c r="BJ205" s="5"/>
      <c r="BK205" s="25"/>
      <c r="BL205" s="8"/>
      <c r="BM205" s="5"/>
      <c r="BN205" s="5"/>
      <c r="BO205" s="7"/>
      <c r="BP205" s="7"/>
      <c r="BQ205" s="8"/>
      <c r="BR205" s="9"/>
    </row>
    <row r="206" spans="1:70" s="6" customFormat="1" ht="134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7"/>
      <c r="O206" s="7"/>
      <c r="P206" s="7"/>
      <c r="Q206" s="7"/>
      <c r="R206" s="7"/>
      <c r="S206" s="7"/>
      <c r="T206" s="7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4"/>
      <c r="AF206" s="7"/>
      <c r="AG206" s="4"/>
      <c r="AH206" s="5"/>
      <c r="AI206" s="43"/>
      <c r="AJ206" s="4"/>
      <c r="AK206" s="4"/>
      <c r="AL206" s="5"/>
      <c r="AM206" s="5"/>
      <c r="AN206" s="5"/>
      <c r="AO206" s="5"/>
      <c r="AP206" s="5"/>
      <c r="AQ206" s="46"/>
      <c r="AR206" s="4"/>
      <c r="AS206" s="5"/>
      <c r="AT206" s="5"/>
      <c r="AU206" s="5"/>
      <c r="AV206" s="5"/>
      <c r="AW206" s="5"/>
      <c r="AX206" s="5"/>
      <c r="AY206" s="5"/>
      <c r="AZ206" s="5"/>
      <c r="BA206" s="46"/>
      <c r="BB206" s="7"/>
      <c r="BC206" s="4"/>
      <c r="BD206" s="7"/>
      <c r="BE206" s="4"/>
      <c r="BF206" s="7"/>
      <c r="BG206" s="4"/>
      <c r="BH206" s="7"/>
      <c r="BI206" s="7"/>
      <c r="BJ206" s="5"/>
      <c r="BK206" s="25"/>
      <c r="BL206" s="8"/>
      <c r="BM206" s="5"/>
      <c r="BN206" s="5"/>
      <c r="BO206" s="7"/>
      <c r="BP206" s="7"/>
      <c r="BQ206" s="8"/>
      <c r="BR206" s="9"/>
    </row>
    <row r="207" spans="1:70" s="6" customFormat="1" ht="134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4"/>
      <c r="O207" s="4"/>
      <c r="P207" s="7"/>
      <c r="Q207" s="7"/>
      <c r="R207" s="7"/>
      <c r="S207" s="7"/>
      <c r="T207" s="7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4"/>
      <c r="AF207" s="7"/>
      <c r="AG207" s="4"/>
      <c r="AH207" s="5"/>
      <c r="AI207" s="43"/>
      <c r="AJ207" s="4"/>
      <c r="AK207" s="4"/>
      <c r="AL207" s="5"/>
      <c r="AM207" s="5"/>
      <c r="AN207" s="5"/>
      <c r="AO207" s="5"/>
      <c r="AP207" s="5"/>
      <c r="AQ207" s="46"/>
      <c r="AR207" s="4"/>
      <c r="AS207" s="5"/>
      <c r="AT207" s="5"/>
      <c r="AU207" s="5"/>
      <c r="AV207" s="5"/>
      <c r="AW207" s="5"/>
      <c r="AX207" s="5"/>
      <c r="AY207" s="5"/>
      <c r="AZ207" s="5"/>
      <c r="BA207" s="46"/>
      <c r="BB207" s="7"/>
      <c r="BC207" s="4"/>
      <c r="BD207" s="7"/>
      <c r="BE207" s="4"/>
      <c r="BF207" s="7"/>
      <c r="BG207" s="4"/>
      <c r="BH207" s="7"/>
      <c r="BI207" s="7"/>
      <c r="BJ207" s="5"/>
      <c r="BK207" s="25"/>
      <c r="BL207" s="8"/>
      <c r="BM207" s="5"/>
      <c r="BN207" s="5"/>
      <c r="BO207" s="7"/>
      <c r="BP207" s="7"/>
      <c r="BQ207" s="8"/>
      <c r="BR207" s="9"/>
    </row>
    <row r="208" spans="1:70" s="6" customFormat="1" ht="134.2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7"/>
      <c r="O208" s="4"/>
      <c r="P208" s="4"/>
      <c r="Q208" s="4"/>
      <c r="R208" s="4"/>
      <c r="S208" s="4"/>
      <c r="T208" s="7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4"/>
      <c r="AF208" s="7"/>
      <c r="AG208" s="4"/>
      <c r="AH208" s="5"/>
      <c r="AI208" s="43"/>
      <c r="AJ208" s="4"/>
      <c r="AK208" s="4"/>
      <c r="AL208" s="5"/>
      <c r="AM208" s="5"/>
      <c r="AN208" s="5"/>
      <c r="AO208" s="5"/>
      <c r="AP208" s="5"/>
      <c r="AQ208" s="46"/>
      <c r="AR208" s="4"/>
      <c r="AS208" s="5"/>
      <c r="AT208" s="5"/>
      <c r="AU208" s="5"/>
      <c r="AV208" s="5"/>
      <c r="AW208" s="5"/>
      <c r="AX208" s="5"/>
      <c r="AY208" s="5"/>
      <c r="AZ208" s="5"/>
      <c r="BA208" s="46"/>
      <c r="BB208" s="7"/>
      <c r="BC208" s="4"/>
      <c r="BD208" s="7"/>
      <c r="BE208" s="4"/>
      <c r="BF208" s="7"/>
      <c r="BG208" s="4"/>
      <c r="BH208" s="7"/>
      <c r="BI208" s="7"/>
      <c r="BJ208" s="5"/>
      <c r="BK208" s="25"/>
      <c r="BL208" s="8"/>
      <c r="BM208" s="5"/>
      <c r="BN208" s="5"/>
      <c r="BO208" s="7"/>
      <c r="BP208" s="7"/>
      <c r="BQ208" s="8"/>
      <c r="BR208" s="9"/>
    </row>
    <row r="209" spans="1:70" s="6" customFormat="1" ht="134.2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7"/>
      <c r="O209" s="4"/>
      <c r="P209" s="7"/>
      <c r="Q209" s="7"/>
      <c r="R209" s="7"/>
      <c r="S209" s="7"/>
      <c r="T209" s="7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4"/>
      <c r="AF209" s="7"/>
      <c r="AG209" s="4"/>
      <c r="AH209" s="5"/>
      <c r="AI209" s="43"/>
      <c r="AJ209" s="4"/>
      <c r="AK209" s="4"/>
      <c r="AL209" s="5"/>
      <c r="AM209" s="5"/>
      <c r="AN209" s="5"/>
      <c r="AO209" s="5"/>
      <c r="AP209" s="5"/>
      <c r="AQ209" s="46"/>
      <c r="AR209" s="4"/>
      <c r="AS209" s="5"/>
      <c r="AT209" s="5"/>
      <c r="AU209" s="5"/>
      <c r="AV209" s="5"/>
      <c r="AW209" s="5"/>
      <c r="AX209" s="5"/>
      <c r="AY209" s="5"/>
      <c r="AZ209" s="5"/>
      <c r="BA209" s="46"/>
      <c r="BB209" s="7"/>
      <c r="BC209" s="4"/>
      <c r="BD209" s="7"/>
      <c r="BE209" s="4"/>
      <c r="BF209" s="7"/>
      <c r="BG209" s="4"/>
      <c r="BH209" s="7"/>
      <c r="BI209" s="7"/>
      <c r="BJ209" s="5"/>
      <c r="BK209" s="25"/>
      <c r="BL209" s="8"/>
      <c r="BM209" s="5"/>
      <c r="BN209" s="5"/>
      <c r="BO209" s="7"/>
      <c r="BP209" s="7"/>
      <c r="BQ209" s="8"/>
      <c r="BR209" s="9"/>
    </row>
    <row r="210" spans="1:70" s="6" customFormat="1" ht="409.6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7"/>
      <c r="O210" s="7"/>
      <c r="P210" s="7"/>
      <c r="Q210" s="7"/>
      <c r="R210" s="7"/>
      <c r="S210" s="7"/>
      <c r="T210" s="7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4"/>
      <c r="AF210" s="7"/>
      <c r="AG210" s="7"/>
      <c r="AH210" s="5"/>
      <c r="AI210" s="43"/>
      <c r="AJ210" s="7"/>
      <c r="AK210" s="7"/>
      <c r="AL210" s="5"/>
      <c r="AM210" s="5"/>
      <c r="AN210" s="5"/>
      <c r="AO210" s="5"/>
      <c r="AP210" s="5"/>
      <c r="AQ210" s="46"/>
      <c r="AR210" s="7"/>
      <c r="AS210" s="5"/>
      <c r="AT210" s="5"/>
      <c r="AU210" s="5"/>
      <c r="AV210" s="5"/>
      <c r="AW210" s="5"/>
      <c r="AX210" s="5"/>
      <c r="AY210" s="5"/>
      <c r="AZ210" s="5"/>
      <c r="BA210" s="46"/>
      <c r="BB210" s="7"/>
      <c r="BC210" s="7"/>
      <c r="BD210" s="4"/>
      <c r="BE210" s="4"/>
      <c r="BF210" s="7"/>
      <c r="BG210" s="4"/>
      <c r="BH210" s="4"/>
      <c r="BI210" s="7"/>
      <c r="BJ210" s="5"/>
      <c r="BK210" s="25"/>
      <c r="BL210" s="8"/>
      <c r="BM210" s="5"/>
      <c r="BN210" s="5"/>
      <c r="BO210" s="7"/>
      <c r="BP210" s="7"/>
      <c r="BQ210" s="8"/>
      <c r="BR210" s="9"/>
    </row>
    <row r="211" spans="1:70" s="6" customFormat="1" ht="134.2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7"/>
      <c r="O211" s="7"/>
      <c r="P211" s="7"/>
      <c r="Q211" s="7"/>
      <c r="R211" s="7"/>
      <c r="S211" s="7"/>
      <c r="T211" s="7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42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46"/>
      <c r="BB211" s="46"/>
      <c r="BC211" s="4"/>
      <c r="BD211" s="4"/>
      <c r="BE211" s="4"/>
      <c r="BF211" s="7"/>
      <c r="BG211" s="4"/>
      <c r="BH211" s="4"/>
      <c r="BI211" s="7"/>
      <c r="BJ211" s="5"/>
      <c r="BK211" s="25"/>
      <c r="BL211" s="8"/>
      <c r="BM211" s="5"/>
      <c r="BN211" s="5"/>
      <c r="BO211" s="7"/>
      <c r="BP211" s="7"/>
      <c r="BQ211" s="8"/>
      <c r="BR211" s="9"/>
    </row>
    <row r="212" spans="1:70" s="6" customFormat="1" ht="134.2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7"/>
      <c r="O212" s="7"/>
      <c r="P212" s="7"/>
      <c r="Q212" s="7"/>
      <c r="R212" s="7"/>
      <c r="S212" s="7"/>
      <c r="T212" s="7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42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46"/>
      <c r="BB212" s="46"/>
      <c r="BC212" s="4"/>
      <c r="BD212" s="4"/>
      <c r="BE212" s="4"/>
      <c r="BF212" s="7"/>
      <c r="BG212" s="4"/>
      <c r="BH212" s="4"/>
      <c r="BI212" s="7"/>
      <c r="BJ212" s="5"/>
      <c r="BK212" s="25"/>
      <c r="BL212" s="8"/>
      <c r="BM212" s="5"/>
      <c r="BN212" s="5"/>
      <c r="BO212" s="7"/>
      <c r="BP212" s="7"/>
      <c r="BQ212" s="8"/>
      <c r="BR212" s="9"/>
    </row>
    <row r="213" spans="1:70" s="6" customFormat="1" ht="134.2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7"/>
      <c r="O213" s="4"/>
      <c r="P213" s="4"/>
      <c r="Q213" s="4"/>
      <c r="R213" s="4"/>
      <c r="S213" s="4"/>
      <c r="T213" s="7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42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46"/>
      <c r="BB213" s="46"/>
      <c r="BC213" s="4"/>
      <c r="BD213" s="4"/>
      <c r="BE213" s="4"/>
      <c r="BF213" s="7"/>
      <c r="BG213" s="4"/>
      <c r="BH213" s="4"/>
      <c r="BI213" s="7"/>
      <c r="BJ213" s="5"/>
      <c r="BK213" s="25"/>
      <c r="BL213" s="8"/>
      <c r="BM213" s="5"/>
      <c r="BN213" s="5"/>
      <c r="BO213" s="7"/>
      <c r="BP213" s="7"/>
      <c r="BQ213" s="8"/>
      <c r="BR213" s="9"/>
    </row>
    <row r="214" spans="1:70" s="6" customFormat="1" ht="134.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7"/>
      <c r="O214" s="7"/>
      <c r="P214" s="7"/>
      <c r="Q214" s="7"/>
      <c r="R214" s="7"/>
      <c r="S214" s="7"/>
      <c r="T214" s="7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42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46"/>
      <c r="BB214" s="46"/>
      <c r="BC214" s="4"/>
      <c r="BD214" s="4"/>
      <c r="BE214" s="4"/>
      <c r="BF214" s="7"/>
      <c r="BG214" s="4"/>
      <c r="BH214" s="4"/>
      <c r="BI214" s="7"/>
      <c r="BJ214" s="5"/>
      <c r="BK214" s="25"/>
      <c r="BL214" s="8"/>
      <c r="BM214" s="5"/>
      <c r="BN214" s="5"/>
      <c r="BO214" s="7"/>
      <c r="BP214" s="7"/>
      <c r="BQ214" s="8"/>
      <c r="BR214" s="9"/>
    </row>
    <row r="215" spans="1:70" s="6" customFormat="1" ht="409.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7"/>
      <c r="O215" s="7"/>
      <c r="P215" s="7"/>
      <c r="Q215" s="7"/>
      <c r="R215" s="7"/>
      <c r="S215" s="7"/>
      <c r="T215" s="7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4"/>
      <c r="AH215" s="7"/>
      <c r="AI215" s="42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46"/>
      <c r="BB215" s="7"/>
      <c r="BC215" s="7"/>
      <c r="BD215" s="4"/>
      <c r="BE215" s="4"/>
      <c r="BF215" s="7"/>
      <c r="BG215" s="4"/>
      <c r="BH215" s="4"/>
      <c r="BI215" s="7"/>
      <c r="BJ215" s="5"/>
      <c r="BK215" s="25"/>
      <c r="BL215" s="8"/>
      <c r="BM215" s="5"/>
      <c r="BN215" s="5"/>
      <c r="BO215" s="7"/>
      <c r="BP215" s="7"/>
      <c r="BQ215" s="8"/>
      <c r="BR215" s="9"/>
    </row>
    <row r="216" spans="1:70" s="6" customFormat="1" ht="132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4"/>
      <c r="O216" s="4"/>
      <c r="P216" s="7"/>
      <c r="Q216" s="7"/>
      <c r="R216" s="7"/>
      <c r="S216" s="7"/>
      <c r="T216" s="7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42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46"/>
      <c r="BB216" s="46"/>
      <c r="BC216" s="4"/>
      <c r="BD216" s="4"/>
      <c r="BE216" s="4"/>
      <c r="BF216" s="7"/>
      <c r="BG216" s="4"/>
      <c r="BH216" s="4"/>
      <c r="BI216" s="7"/>
      <c r="BJ216" s="5"/>
      <c r="BK216" s="25"/>
      <c r="BL216" s="8"/>
      <c r="BM216" s="5"/>
      <c r="BN216" s="5"/>
      <c r="BO216" s="7"/>
      <c r="BP216" s="7"/>
      <c r="BQ216" s="8"/>
      <c r="BR216" s="9"/>
    </row>
    <row r="217" spans="1:70" s="6" customFormat="1" ht="132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7"/>
      <c r="O217" s="7"/>
      <c r="P217" s="7"/>
      <c r="Q217" s="7"/>
      <c r="R217" s="7"/>
      <c r="S217" s="7"/>
      <c r="T217" s="7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42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46"/>
      <c r="BB217" s="46"/>
      <c r="BC217" s="4"/>
      <c r="BD217" s="4"/>
      <c r="BE217" s="4"/>
      <c r="BF217" s="7"/>
      <c r="BG217" s="4"/>
      <c r="BH217" s="4"/>
      <c r="BI217" s="7"/>
      <c r="BJ217" s="5"/>
      <c r="BK217" s="25"/>
      <c r="BL217" s="8"/>
      <c r="BM217" s="5"/>
      <c r="BN217" s="5"/>
      <c r="BO217" s="7"/>
      <c r="BP217" s="7"/>
      <c r="BQ217" s="8"/>
      <c r="BR217" s="9"/>
    </row>
    <row r="218" spans="1:70" s="6" customFormat="1" ht="409.6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7"/>
      <c r="O218" s="7"/>
      <c r="P218" s="7"/>
      <c r="Q218" s="7"/>
      <c r="R218" s="7"/>
      <c r="S218" s="7"/>
      <c r="T218" s="7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42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46"/>
      <c r="BB218" s="7"/>
      <c r="BC218" s="7"/>
      <c r="BD218" s="4"/>
      <c r="BE218" s="4"/>
      <c r="BF218" s="7"/>
      <c r="BG218" s="4"/>
      <c r="BH218" s="4"/>
      <c r="BI218" s="7"/>
      <c r="BJ218" s="5"/>
      <c r="BK218" s="25"/>
      <c r="BL218" s="8"/>
      <c r="BM218" s="5"/>
      <c r="BN218" s="5"/>
      <c r="BO218" s="7"/>
      <c r="BP218" s="7"/>
      <c r="BQ218" s="8"/>
      <c r="BR218" s="9"/>
    </row>
    <row r="219" spans="1:70" s="6" customFormat="1" ht="169.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7"/>
      <c r="O219" s="7"/>
      <c r="P219" s="7"/>
      <c r="Q219" s="7"/>
      <c r="R219" s="7"/>
      <c r="S219" s="7"/>
      <c r="T219" s="7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42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46"/>
      <c r="BB219" s="46"/>
      <c r="BC219" s="4"/>
      <c r="BD219" s="4"/>
      <c r="BE219" s="4"/>
      <c r="BF219" s="7"/>
      <c r="BG219" s="4"/>
      <c r="BH219" s="4"/>
      <c r="BI219" s="7"/>
      <c r="BJ219" s="5"/>
      <c r="BK219" s="25"/>
      <c r="BL219" s="8"/>
      <c r="BM219" s="5"/>
      <c r="BN219" s="5"/>
      <c r="BO219" s="7"/>
      <c r="BP219" s="7"/>
      <c r="BQ219" s="8"/>
      <c r="BR219" s="9"/>
    </row>
    <row r="220" spans="1:70" s="6" customFormat="1" ht="162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7"/>
      <c r="O220" s="7"/>
      <c r="P220" s="7"/>
      <c r="Q220" s="7"/>
      <c r="R220" s="7"/>
      <c r="S220" s="7"/>
      <c r="T220" s="7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42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46"/>
      <c r="BB220" s="46"/>
      <c r="BC220" s="4"/>
      <c r="BD220" s="4"/>
      <c r="BE220" s="4"/>
      <c r="BF220" s="7"/>
      <c r="BG220" s="4"/>
      <c r="BH220" s="7"/>
      <c r="BI220" s="7"/>
      <c r="BJ220" s="5"/>
      <c r="BK220" s="25"/>
      <c r="BL220" s="8"/>
      <c r="BM220" s="5"/>
      <c r="BN220" s="5"/>
      <c r="BO220" s="7"/>
      <c r="BP220" s="7"/>
      <c r="BQ220" s="8"/>
      <c r="BR220" s="9"/>
    </row>
    <row r="221" spans="1:70" s="6" customFormat="1" ht="162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7"/>
      <c r="O221" s="4"/>
      <c r="P221" s="7"/>
      <c r="Q221" s="7"/>
      <c r="R221" s="7"/>
      <c r="S221" s="7"/>
      <c r="T221" s="7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42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46"/>
      <c r="BB221" s="46"/>
      <c r="BC221" s="4"/>
      <c r="BD221" s="4"/>
      <c r="BE221" s="4"/>
      <c r="BF221" s="7"/>
      <c r="BG221" s="4"/>
      <c r="BH221" s="4"/>
      <c r="BI221" s="7"/>
      <c r="BJ221" s="5"/>
      <c r="BK221" s="25"/>
      <c r="BL221" s="8"/>
      <c r="BM221" s="5"/>
      <c r="BN221" s="5"/>
      <c r="BO221" s="7"/>
      <c r="BP221" s="7"/>
      <c r="BQ221" s="8"/>
      <c r="BR221" s="9"/>
    </row>
    <row r="222" spans="1:70" s="6" customFormat="1" ht="409.5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7"/>
      <c r="O222" s="7"/>
      <c r="P222" s="7"/>
      <c r="Q222" s="7"/>
      <c r="R222" s="7"/>
      <c r="S222" s="7"/>
      <c r="T222" s="7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42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46"/>
      <c r="BB222" s="7"/>
      <c r="BC222" s="7"/>
      <c r="BD222" s="4"/>
      <c r="BE222" s="4"/>
      <c r="BF222" s="7"/>
      <c r="BG222" s="4"/>
      <c r="BH222" s="4"/>
      <c r="BI222" s="7"/>
      <c r="BJ222" s="5"/>
      <c r="BK222" s="25"/>
      <c r="BL222" s="8"/>
      <c r="BM222" s="5"/>
      <c r="BN222" s="5"/>
      <c r="BO222" s="7"/>
      <c r="BP222" s="7"/>
      <c r="BQ222" s="8"/>
      <c r="BR222" s="9"/>
    </row>
    <row r="223" spans="1:70" s="6" customFormat="1" ht="154.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7"/>
      <c r="O223" s="7"/>
      <c r="P223" s="7"/>
      <c r="Q223" s="7"/>
      <c r="R223" s="7"/>
      <c r="S223" s="7"/>
      <c r="T223" s="7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42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46"/>
      <c r="BB223" s="46"/>
      <c r="BC223" s="4"/>
      <c r="BD223" s="4"/>
      <c r="BE223" s="4"/>
      <c r="BF223" s="7"/>
      <c r="BG223" s="4"/>
      <c r="BH223" s="4"/>
      <c r="BI223" s="7"/>
      <c r="BJ223" s="5"/>
      <c r="BK223" s="25"/>
      <c r="BL223" s="8"/>
      <c r="BM223" s="5"/>
      <c r="BN223" s="5"/>
      <c r="BO223" s="7"/>
      <c r="BP223" s="7"/>
      <c r="BQ223" s="8"/>
      <c r="BR223" s="9"/>
    </row>
    <row r="224" spans="1:70" s="6" customFormat="1" ht="186.7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7"/>
      <c r="O224" s="7"/>
      <c r="P224" s="7"/>
      <c r="Q224" s="7"/>
      <c r="R224" s="7"/>
      <c r="S224" s="7"/>
      <c r="T224" s="7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42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46"/>
      <c r="BB224" s="46"/>
      <c r="BC224" s="4"/>
      <c r="BD224" s="4"/>
      <c r="BE224" s="4"/>
      <c r="BF224" s="7"/>
      <c r="BG224" s="4"/>
      <c r="BH224" s="4"/>
      <c r="BI224" s="7"/>
      <c r="BJ224" s="5"/>
      <c r="BK224" s="25"/>
      <c r="BL224" s="8"/>
      <c r="BM224" s="5"/>
      <c r="BN224" s="5"/>
      <c r="BO224" s="7"/>
      <c r="BP224" s="7"/>
      <c r="BQ224" s="8"/>
      <c r="BR224" s="9"/>
    </row>
    <row r="225" spans="1:70" s="6" customFormat="1" ht="177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4"/>
      <c r="N225" s="7"/>
      <c r="O225" s="7"/>
      <c r="P225" s="7"/>
      <c r="Q225" s="7"/>
      <c r="R225" s="7"/>
      <c r="S225" s="7"/>
      <c r="T225" s="7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42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46"/>
      <c r="BB225" s="7"/>
      <c r="BC225" s="7"/>
      <c r="BD225" s="4"/>
      <c r="BE225" s="4"/>
      <c r="BF225" s="7"/>
      <c r="BG225" s="4"/>
      <c r="BH225" s="4"/>
      <c r="BI225" s="7"/>
      <c r="BJ225" s="5"/>
      <c r="BK225" s="25"/>
      <c r="BL225" s="8"/>
      <c r="BM225" s="5"/>
      <c r="BN225" s="5"/>
      <c r="BO225" s="7"/>
      <c r="BP225" s="7"/>
      <c r="BQ225" s="8"/>
      <c r="BR225" s="9"/>
    </row>
    <row r="226" spans="1:70" s="6" customFormat="1" ht="177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7"/>
      <c r="O226" s="7"/>
      <c r="P226" s="7"/>
      <c r="Q226" s="7"/>
      <c r="R226" s="7"/>
      <c r="S226" s="7"/>
      <c r="T226" s="7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42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46"/>
      <c r="BB226" s="24"/>
      <c r="BC226" s="7"/>
      <c r="BD226" s="4"/>
      <c r="BE226" s="4"/>
      <c r="BF226" s="7"/>
      <c r="BG226" s="4"/>
      <c r="BH226" s="4"/>
      <c r="BI226" s="7"/>
      <c r="BJ226" s="5"/>
      <c r="BK226" s="25"/>
      <c r="BL226" s="8"/>
      <c r="BM226" s="5"/>
      <c r="BN226" s="5"/>
      <c r="BO226" s="7"/>
      <c r="BP226" s="7"/>
      <c r="BQ226" s="8"/>
      <c r="BR226" s="9"/>
    </row>
    <row r="227" spans="1:70" s="6" customFormat="1" ht="244.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7"/>
      <c r="O227" s="7"/>
      <c r="P227" s="7"/>
      <c r="Q227" s="7"/>
      <c r="R227" s="7"/>
      <c r="S227" s="7"/>
      <c r="T227" s="7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42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26"/>
      <c r="BB227" s="7"/>
      <c r="BC227" s="7"/>
      <c r="BD227" s="4"/>
      <c r="BE227" s="4"/>
      <c r="BF227" s="7"/>
      <c r="BG227" s="4"/>
      <c r="BH227" s="4"/>
      <c r="BI227" s="7"/>
      <c r="BJ227" s="5"/>
      <c r="BK227" s="25"/>
      <c r="BL227" s="8"/>
      <c r="BM227" s="5"/>
      <c r="BN227" s="5"/>
      <c r="BO227" s="7"/>
      <c r="BP227" s="7"/>
      <c r="BQ227" s="8"/>
      <c r="BR227" s="9"/>
    </row>
    <row r="228" spans="1:70" s="6" customFormat="1" ht="244.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7"/>
      <c r="O228" s="4"/>
      <c r="P228" s="7"/>
      <c r="Q228" s="7"/>
      <c r="R228" s="7"/>
      <c r="S228" s="7"/>
      <c r="T228" s="7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42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46"/>
      <c r="BB228" s="24"/>
      <c r="BC228" s="7"/>
      <c r="BD228" s="4"/>
      <c r="BE228" s="4"/>
      <c r="BF228" s="7"/>
      <c r="BG228" s="4"/>
      <c r="BH228" s="4"/>
      <c r="BI228" s="7"/>
      <c r="BJ228" s="5"/>
      <c r="BK228" s="25"/>
      <c r="BL228" s="8"/>
      <c r="BM228" s="5"/>
      <c r="BN228" s="5"/>
      <c r="BO228" s="7"/>
      <c r="BP228" s="7"/>
      <c r="BQ228" s="8"/>
      <c r="BR228" s="9"/>
    </row>
    <row r="229" spans="1:70" s="6" customFormat="1" ht="231.7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7"/>
      <c r="O229" s="7"/>
      <c r="P229" s="7"/>
      <c r="Q229" s="7"/>
      <c r="R229" s="7"/>
      <c r="S229" s="7"/>
      <c r="T229" s="7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42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46"/>
      <c r="BB229" s="7"/>
      <c r="BC229" s="7"/>
      <c r="BD229" s="4"/>
      <c r="BE229" s="4"/>
      <c r="BF229" s="7"/>
      <c r="BG229" s="4"/>
      <c r="BH229" s="4"/>
      <c r="BI229" s="7"/>
      <c r="BJ229" s="5"/>
      <c r="BK229" s="25"/>
      <c r="BL229" s="8"/>
      <c r="BM229" s="5"/>
      <c r="BN229" s="5"/>
      <c r="BO229" s="7"/>
      <c r="BP229" s="7"/>
      <c r="BQ229" s="8"/>
      <c r="BR229" s="9"/>
    </row>
    <row r="230" spans="1:70" s="6" customFormat="1" ht="231.7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4"/>
      <c r="O230" s="4"/>
      <c r="P230" s="4"/>
      <c r="Q230" s="5"/>
      <c r="R230" s="4"/>
      <c r="S230" s="5"/>
      <c r="T230" s="4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42"/>
      <c r="AJ230" s="5"/>
      <c r="AK230" s="5"/>
      <c r="AL230" s="5"/>
      <c r="AM230" s="4"/>
      <c r="AN230" s="4"/>
      <c r="AO230" s="4"/>
      <c r="AP230" s="5"/>
      <c r="AQ230" s="5"/>
      <c r="AR230" s="5"/>
      <c r="AS230" s="5"/>
      <c r="AT230" s="5"/>
      <c r="AU230" s="5"/>
      <c r="AV230" s="5"/>
      <c r="AW230" s="5"/>
      <c r="AX230" s="5"/>
      <c r="AY230" s="4"/>
      <c r="AZ230" s="4"/>
      <c r="BA230" s="4"/>
      <c r="BB230" s="46"/>
      <c r="BC230" s="4"/>
      <c r="BD230" s="4"/>
      <c r="BE230" s="4"/>
      <c r="BF230" s="7"/>
      <c r="BG230" s="4"/>
      <c r="BH230" s="4"/>
      <c r="BI230" s="7"/>
      <c r="BJ230" s="5"/>
      <c r="BK230" s="25"/>
      <c r="BL230" s="8"/>
      <c r="BM230" s="5"/>
      <c r="BN230" s="5"/>
      <c r="BO230" s="7"/>
      <c r="BP230" s="7"/>
      <c r="BQ230" s="8"/>
      <c r="BR230" s="9"/>
    </row>
    <row r="231" spans="1:70" s="6" customFormat="1" ht="159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4"/>
      <c r="O231" s="4"/>
      <c r="P231" s="4"/>
      <c r="Q231" s="5"/>
      <c r="R231" s="4"/>
      <c r="S231" s="5"/>
      <c r="T231" s="4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42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46"/>
      <c r="BB231" s="46"/>
      <c r="BC231" s="4"/>
      <c r="BD231" s="4"/>
      <c r="BE231" s="4"/>
      <c r="BF231" s="7"/>
      <c r="BG231" s="4"/>
      <c r="BH231" s="4"/>
      <c r="BI231" s="7"/>
      <c r="BJ231" s="5"/>
      <c r="BK231" s="25"/>
      <c r="BL231" s="8"/>
      <c r="BM231" s="5"/>
      <c r="BN231" s="5"/>
      <c r="BO231" s="7"/>
      <c r="BP231" s="7"/>
      <c r="BQ231" s="8"/>
      <c r="BR231" s="9"/>
    </row>
    <row r="232" spans="1:70" s="6" customFormat="1" ht="159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42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46"/>
      <c r="BB232" s="46"/>
      <c r="BC232" s="4"/>
      <c r="BD232" s="4"/>
      <c r="BE232" s="4"/>
      <c r="BF232" s="7"/>
      <c r="BG232" s="4"/>
      <c r="BH232" s="4"/>
      <c r="BI232" s="7"/>
      <c r="BJ232" s="5"/>
      <c r="BK232" s="25"/>
      <c r="BL232" s="8"/>
      <c r="BM232" s="5"/>
      <c r="BN232" s="5"/>
      <c r="BO232" s="7"/>
      <c r="BP232" s="7"/>
      <c r="BQ232" s="8"/>
      <c r="BR232" s="9"/>
    </row>
    <row r="233" spans="1:70" s="6" customFormat="1" ht="408.7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4"/>
      <c r="AF233" s="4"/>
      <c r="AG233" s="4"/>
      <c r="AH233" s="5"/>
      <c r="AI233" s="43"/>
      <c r="AJ233" s="5"/>
      <c r="AK233" s="4"/>
      <c r="AL233" s="5"/>
      <c r="AM233" s="4"/>
      <c r="AN233" s="5"/>
      <c r="AO233" s="5"/>
      <c r="AP233" s="5"/>
      <c r="AQ233" s="46"/>
      <c r="AR233" s="5"/>
      <c r="AS233" s="5"/>
      <c r="AT233" s="5"/>
      <c r="AU233" s="5"/>
      <c r="AV233" s="5"/>
      <c r="AW233" s="5"/>
      <c r="AX233" s="5"/>
      <c r="AY233" s="5"/>
      <c r="AZ233" s="5"/>
      <c r="BA233" s="46"/>
      <c r="BB233" s="5"/>
      <c r="BC233" s="4"/>
      <c r="BD233" s="4"/>
      <c r="BE233" s="4"/>
      <c r="BF233" s="7"/>
      <c r="BG233" s="4"/>
      <c r="BH233" s="4"/>
      <c r="BI233" s="7"/>
      <c r="BJ233" s="5"/>
      <c r="BK233" s="25"/>
      <c r="BL233" s="8"/>
      <c r="BM233" s="5"/>
      <c r="BN233" s="5"/>
      <c r="BO233" s="7"/>
      <c r="BP233" s="7"/>
      <c r="BQ233" s="8"/>
      <c r="BR233" s="9"/>
    </row>
    <row r="234" spans="1:70" s="6" customFormat="1" ht="138.7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4"/>
      <c r="O234" s="4"/>
      <c r="P234" s="5"/>
      <c r="Q234" s="5"/>
      <c r="R234" s="5"/>
      <c r="S234" s="5"/>
      <c r="T234" s="4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43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46"/>
      <c r="BB234" s="46"/>
      <c r="BC234" s="4"/>
      <c r="BD234" s="4"/>
      <c r="BE234" s="4"/>
      <c r="BF234" s="7"/>
      <c r="BG234" s="4"/>
      <c r="BH234" s="4"/>
      <c r="BI234" s="7"/>
      <c r="BJ234" s="5"/>
      <c r="BK234" s="25"/>
      <c r="BL234" s="8"/>
      <c r="BM234" s="5"/>
      <c r="BN234" s="5"/>
      <c r="BO234" s="7"/>
      <c r="BP234" s="7"/>
      <c r="BQ234" s="8"/>
      <c r="BR234" s="9"/>
    </row>
    <row r="235" spans="1:70" s="6" customFormat="1" ht="138.7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43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46"/>
      <c r="BB235" s="46"/>
      <c r="BC235" s="4"/>
      <c r="BD235" s="4"/>
      <c r="BE235" s="4"/>
      <c r="BF235" s="7"/>
      <c r="BG235" s="4"/>
      <c r="BH235" s="4"/>
      <c r="BI235" s="7"/>
      <c r="BJ235" s="5"/>
      <c r="BK235" s="25"/>
      <c r="BL235" s="8"/>
      <c r="BM235" s="5"/>
      <c r="BN235" s="5"/>
      <c r="BO235" s="7"/>
      <c r="BP235" s="7"/>
      <c r="BQ235" s="8"/>
      <c r="BR235" s="9"/>
    </row>
    <row r="236" spans="1:70" s="6" customFormat="1" ht="138.75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43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46"/>
      <c r="BB236" s="46"/>
      <c r="BC236" s="4"/>
      <c r="BD236" s="4"/>
      <c r="BE236" s="4"/>
      <c r="BF236" s="7"/>
      <c r="BG236" s="4"/>
      <c r="BH236" s="4"/>
      <c r="BI236" s="7"/>
      <c r="BJ236" s="5"/>
      <c r="BK236" s="25"/>
      <c r="BL236" s="8"/>
      <c r="BM236" s="5"/>
      <c r="BN236" s="5"/>
      <c r="BO236" s="7"/>
      <c r="BP236" s="7"/>
      <c r="BQ236" s="8"/>
      <c r="BR236" s="9"/>
    </row>
    <row r="237" spans="1:70" s="6" customFormat="1" ht="138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4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43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46"/>
      <c r="BB237" s="46"/>
      <c r="BC237" s="4"/>
      <c r="BD237" s="4"/>
      <c r="BE237" s="4"/>
      <c r="BF237" s="7"/>
      <c r="BG237" s="4"/>
      <c r="BH237" s="4"/>
      <c r="BI237" s="7"/>
      <c r="BJ237" s="5"/>
      <c r="BK237" s="25"/>
      <c r="BL237" s="8"/>
      <c r="BM237" s="5"/>
      <c r="BN237" s="5"/>
      <c r="BO237" s="7"/>
      <c r="BP237" s="7"/>
      <c r="BQ237" s="8"/>
      <c r="BR237" s="9"/>
    </row>
    <row r="238" spans="1:70" s="6" customFormat="1" ht="138.75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43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46"/>
      <c r="BB238" s="46"/>
      <c r="BC238" s="4"/>
      <c r="BD238" s="4"/>
      <c r="BE238" s="4"/>
      <c r="BF238" s="7"/>
      <c r="BG238" s="4"/>
      <c r="BH238" s="4"/>
      <c r="BI238" s="7"/>
      <c r="BJ238" s="5"/>
      <c r="BK238" s="25"/>
      <c r="BL238" s="8"/>
      <c r="BM238" s="5"/>
      <c r="BN238" s="5"/>
      <c r="BO238" s="7"/>
      <c r="BP238" s="7"/>
      <c r="BQ238" s="8"/>
      <c r="BR238" s="9"/>
    </row>
    <row r="239" spans="1:70" s="6" customFormat="1" ht="282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4"/>
      <c r="AF239" s="5"/>
      <c r="AG239" s="4"/>
      <c r="AH239" s="5"/>
      <c r="AI239" s="43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4"/>
      <c r="AZ239" s="4"/>
      <c r="BA239" s="4"/>
      <c r="BB239" s="7"/>
      <c r="BC239" s="7"/>
      <c r="BD239" s="4"/>
      <c r="BE239" s="4"/>
      <c r="BF239" s="5"/>
      <c r="BG239" s="4"/>
      <c r="BH239" s="7"/>
      <c r="BI239" s="7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137.25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42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46"/>
      <c r="BB240" s="7"/>
      <c r="BC240" s="7"/>
      <c r="BD240" s="4"/>
      <c r="BE240" s="4"/>
      <c r="BF240" s="7"/>
      <c r="BG240" s="4"/>
      <c r="BH240" s="7"/>
      <c r="BI240" s="7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122.2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42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46"/>
      <c r="BB241" s="7"/>
      <c r="BC241" s="7"/>
      <c r="BD241" s="4"/>
      <c r="BE241" s="4"/>
      <c r="BF241" s="7"/>
      <c r="BG241" s="4"/>
      <c r="BH241" s="7"/>
      <c r="BI241" s="7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22.2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5"/>
      <c r="M242" s="4"/>
      <c r="N242" s="4"/>
      <c r="O242" s="4"/>
      <c r="P242" s="4"/>
      <c r="Q242" s="4"/>
      <c r="R242" s="4"/>
      <c r="S242" s="4"/>
      <c r="T242" s="4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42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46"/>
      <c r="BB242" s="7"/>
      <c r="BC242" s="7"/>
      <c r="BD242" s="4"/>
      <c r="BE242" s="4"/>
      <c r="BF242" s="7"/>
      <c r="BG242" s="4"/>
      <c r="BH242" s="7"/>
      <c r="BI242" s="7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122.2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42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46"/>
      <c r="BB243" s="7"/>
      <c r="BC243" s="7"/>
      <c r="BD243" s="4"/>
      <c r="BE243" s="4"/>
      <c r="BF243" s="7"/>
      <c r="BG243" s="4"/>
      <c r="BH243" s="7"/>
      <c r="BI243" s="7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184.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42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46"/>
      <c r="BB244" s="5"/>
      <c r="BC244" s="5"/>
      <c r="BD244" s="4"/>
      <c r="BE244" s="4"/>
      <c r="BF244" s="7"/>
      <c r="BG244" s="4"/>
      <c r="BH244" s="7"/>
      <c r="BI244" s="7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84.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4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42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46"/>
      <c r="BB245" s="7"/>
      <c r="BC245" s="7"/>
      <c r="BD245" s="4"/>
      <c r="BE245" s="4"/>
      <c r="BF245" s="7"/>
      <c r="BG245" s="4"/>
      <c r="BH245" s="7"/>
      <c r="BI245" s="7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409.6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4"/>
      <c r="N246" s="7"/>
      <c r="O246" s="7"/>
      <c r="P246" s="7"/>
      <c r="Q246" s="7"/>
      <c r="R246" s="7"/>
      <c r="S246" s="7"/>
      <c r="T246" s="7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42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46"/>
      <c r="BB246" s="7"/>
      <c r="BC246" s="7"/>
      <c r="BD246" s="4"/>
      <c r="BE246" s="4"/>
      <c r="BF246" s="7"/>
      <c r="BG246" s="4"/>
      <c r="BH246" s="4"/>
      <c r="BI246" s="7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204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4"/>
      <c r="N247" s="7"/>
      <c r="O247" s="4"/>
      <c r="P247" s="7"/>
      <c r="Q247" s="7"/>
      <c r="R247" s="7"/>
      <c r="S247" s="7"/>
      <c r="T247" s="7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42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46"/>
      <c r="BB247" s="4"/>
      <c r="BC247" s="4"/>
      <c r="BD247" s="4"/>
      <c r="BE247" s="4"/>
      <c r="BF247" s="7"/>
      <c r="BG247" s="4"/>
      <c r="BH247" s="4"/>
      <c r="BI247" s="7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201.7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4"/>
      <c r="N248" s="7"/>
      <c r="O248" s="7"/>
      <c r="P248" s="7"/>
      <c r="Q248" s="7"/>
      <c r="R248" s="7"/>
      <c r="S248" s="7"/>
      <c r="T248" s="7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43"/>
      <c r="AJ248" s="5"/>
      <c r="AK248" s="5"/>
      <c r="AL248" s="5"/>
      <c r="AM248" s="5"/>
      <c r="AN248" s="5"/>
      <c r="AO248" s="5"/>
      <c r="AP248" s="5"/>
      <c r="AQ248" s="25"/>
      <c r="AR248" s="5"/>
      <c r="AS248" s="25"/>
      <c r="AT248" s="5"/>
      <c r="AU248" s="5"/>
      <c r="AV248" s="5"/>
      <c r="AW248" s="5"/>
      <c r="AX248" s="5"/>
      <c r="AY248" s="5"/>
      <c r="AZ248" s="5"/>
      <c r="BA248" s="46"/>
      <c r="BB248" s="7"/>
      <c r="BC248" s="7"/>
      <c r="BD248" s="4"/>
      <c r="BE248" s="4"/>
      <c r="BF248" s="7"/>
      <c r="BG248" s="4"/>
      <c r="BH248" s="4"/>
      <c r="BI248" s="7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409.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4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4"/>
      <c r="AF249" s="5"/>
      <c r="AG249" s="5"/>
      <c r="AH249" s="5"/>
      <c r="AI249" s="43"/>
      <c r="AJ249" s="5"/>
      <c r="AK249" s="4"/>
      <c r="AL249" s="5"/>
      <c r="AM249" s="5"/>
      <c r="AN249" s="5"/>
      <c r="AO249" s="5"/>
      <c r="AP249" s="5"/>
      <c r="AQ249" s="46"/>
      <c r="AR249" s="5"/>
      <c r="AS249" s="25"/>
      <c r="AT249" s="5"/>
      <c r="AU249" s="5"/>
      <c r="AV249" s="5"/>
      <c r="AW249" s="5"/>
      <c r="AX249" s="5"/>
      <c r="AY249" s="5"/>
      <c r="AZ249" s="5"/>
      <c r="BA249" s="46"/>
      <c r="BB249" s="5"/>
      <c r="BC249" s="5"/>
      <c r="BD249" s="4"/>
      <c r="BE249" s="4"/>
      <c r="BF249" s="7"/>
      <c r="BG249" s="4"/>
      <c r="BH249" s="4"/>
      <c r="BI249" s="7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152.2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43"/>
      <c r="AJ250" s="5"/>
      <c r="AK250" s="5"/>
      <c r="AL250" s="5"/>
      <c r="AM250" s="5"/>
      <c r="AN250" s="5"/>
      <c r="AO250" s="5"/>
      <c r="AP250" s="5"/>
      <c r="AQ250" s="25"/>
      <c r="AR250" s="5"/>
      <c r="AS250" s="25"/>
      <c r="AT250" s="5"/>
      <c r="AU250" s="5"/>
      <c r="AV250" s="5"/>
      <c r="AW250" s="5"/>
      <c r="AX250" s="5"/>
      <c r="AY250" s="5"/>
      <c r="AZ250" s="5"/>
      <c r="BA250" s="46"/>
      <c r="BB250" s="24"/>
      <c r="BC250" s="7"/>
      <c r="BD250" s="4"/>
      <c r="BE250" s="4"/>
      <c r="BF250" s="7"/>
      <c r="BG250" s="4"/>
      <c r="BH250" s="4"/>
      <c r="BI250" s="7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152.2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4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43"/>
      <c r="AJ251" s="5"/>
      <c r="AK251" s="5"/>
      <c r="AL251" s="5"/>
      <c r="AM251" s="5"/>
      <c r="AN251" s="5"/>
      <c r="AO251" s="5"/>
      <c r="AP251" s="5"/>
      <c r="AQ251" s="25"/>
      <c r="AR251" s="5"/>
      <c r="AS251" s="25"/>
      <c r="AT251" s="5"/>
      <c r="AU251" s="5"/>
      <c r="AV251" s="5"/>
      <c r="AW251" s="5"/>
      <c r="AX251" s="5"/>
      <c r="AY251" s="5"/>
      <c r="AZ251" s="5"/>
      <c r="BA251" s="46"/>
      <c r="BB251" s="24"/>
      <c r="BC251" s="7"/>
      <c r="BD251" s="4"/>
      <c r="BE251" s="4"/>
      <c r="BF251" s="7"/>
      <c r="BG251" s="4"/>
      <c r="BH251" s="4"/>
      <c r="BI251" s="7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152.25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43"/>
      <c r="AJ252" s="5"/>
      <c r="AK252" s="5"/>
      <c r="AL252" s="5"/>
      <c r="AM252" s="5"/>
      <c r="AN252" s="5"/>
      <c r="AO252" s="5"/>
      <c r="AP252" s="5"/>
      <c r="AQ252" s="25"/>
      <c r="AR252" s="5"/>
      <c r="AS252" s="25"/>
      <c r="AT252" s="5"/>
      <c r="AU252" s="5"/>
      <c r="AV252" s="5"/>
      <c r="AW252" s="5"/>
      <c r="AX252" s="5"/>
      <c r="AY252" s="5"/>
      <c r="AZ252" s="5"/>
      <c r="BA252" s="46"/>
      <c r="BB252" s="24"/>
      <c r="BC252" s="7"/>
      <c r="BD252" s="4"/>
      <c r="BE252" s="4"/>
      <c r="BF252" s="7"/>
      <c r="BG252" s="4"/>
      <c r="BH252" s="4"/>
      <c r="BI252" s="7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152.2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4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43"/>
      <c r="AJ253" s="5"/>
      <c r="AK253" s="5"/>
      <c r="AL253" s="5"/>
      <c r="AM253" s="5"/>
      <c r="AN253" s="5"/>
      <c r="AO253" s="5"/>
      <c r="AP253" s="5"/>
      <c r="AQ253" s="25"/>
      <c r="AR253" s="5"/>
      <c r="AS253" s="25"/>
      <c r="AT253" s="5"/>
      <c r="AU253" s="5"/>
      <c r="AV253" s="5"/>
      <c r="AW253" s="5"/>
      <c r="AX253" s="5"/>
      <c r="AY253" s="5"/>
      <c r="AZ253" s="5"/>
      <c r="BA253" s="46"/>
      <c r="BB253" s="24"/>
      <c r="BC253" s="7"/>
      <c r="BD253" s="4"/>
      <c r="BE253" s="4"/>
      <c r="BF253" s="7"/>
      <c r="BG253" s="4"/>
      <c r="BH253" s="4"/>
      <c r="BI253" s="7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152.25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43"/>
      <c r="AJ254" s="5"/>
      <c r="AK254" s="5"/>
      <c r="AL254" s="5"/>
      <c r="AM254" s="5"/>
      <c r="AN254" s="5"/>
      <c r="AO254" s="5"/>
      <c r="AP254" s="5"/>
      <c r="AQ254" s="25"/>
      <c r="AR254" s="5"/>
      <c r="AS254" s="25"/>
      <c r="AT254" s="5"/>
      <c r="AU254" s="5"/>
      <c r="AV254" s="5"/>
      <c r="AW254" s="5"/>
      <c r="AX254" s="5"/>
      <c r="AY254" s="5"/>
      <c r="AZ254" s="5"/>
      <c r="BA254" s="46"/>
      <c r="BB254" s="24"/>
      <c r="BC254" s="7"/>
      <c r="BD254" s="4"/>
      <c r="BE254" s="4"/>
      <c r="BF254" s="7"/>
      <c r="BG254" s="4"/>
      <c r="BH254" s="4"/>
      <c r="BI254" s="7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409.6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4"/>
      <c r="AF255" s="5"/>
      <c r="AG255" s="5"/>
      <c r="AH255" s="5"/>
      <c r="AI255" s="43"/>
      <c r="AJ255" s="5"/>
      <c r="AK255" s="5"/>
      <c r="AL255" s="5"/>
      <c r="AM255" s="5"/>
      <c r="AN255" s="5"/>
      <c r="AO255" s="5"/>
      <c r="AP255" s="5"/>
      <c r="AQ255" s="46"/>
      <c r="AR255" s="5"/>
      <c r="AS255" s="46"/>
      <c r="AT255" s="7"/>
      <c r="AU255" s="5"/>
      <c r="AV255" s="5"/>
      <c r="AW255" s="5"/>
      <c r="AX255" s="5"/>
      <c r="AY255" s="5"/>
      <c r="AZ255" s="5"/>
      <c r="BA255" s="46"/>
      <c r="BB255" s="5"/>
      <c r="BC255" s="5"/>
      <c r="BD255" s="4"/>
      <c r="BE255" s="4"/>
      <c r="BF255" s="7"/>
      <c r="BG255" s="4"/>
      <c r="BH255" s="4"/>
      <c r="BI255" s="7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152.2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4"/>
      <c r="AF256" s="7"/>
      <c r="AG256" s="4"/>
      <c r="AH256" s="5"/>
      <c r="AI256" s="43"/>
      <c r="AJ256" s="7"/>
      <c r="AK256" s="4"/>
      <c r="AL256" s="5"/>
      <c r="AM256" s="5"/>
      <c r="AN256" s="5"/>
      <c r="AO256" s="5"/>
      <c r="AP256" s="5"/>
      <c r="AQ256" s="46"/>
      <c r="AR256" s="7"/>
      <c r="AS256" s="46"/>
      <c r="AT256" s="7"/>
      <c r="AU256" s="5"/>
      <c r="AV256" s="5"/>
      <c r="AW256" s="5"/>
      <c r="AX256" s="5"/>
      <c r="AY256" s="5"/>
      <c r="AZ256" s="5"/>
      <c r="BA256" s="46"/>
      <c r="BB256" s="7"/>
      <c r="BC256" s="7"/>
      <c r="BD256" s="4"/>
      <c r="BE256" s="4"/>
      <c r="BF256" s="7"/>
      <c r="BG256" s="4"/>
      <c r="BH256" s="4"/>
      <c r="BI256" s="7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152.25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4"/>
      <c r="AF257" s="7"/>
      <c r="AG257" s="4"/>
      <c r="AH257" s="5"/>
      <c r="AI257" s="43"/>
      <c r="AJ257" s="7"/>
      <c r="AK257" s="4"/>
      <c r="AL257" s="5"/>
      <c r="AM257" s="5"/>
      <c r="AN257" s="5"/>
      <c r="AO257" s="5"/>
      <c r="AP257" s="5"/>
      <c r="AQ257" s="46"/>
      <c r="AR257" s="7"/>
      <c r="AS257" s="46"/>
      <c r="AT257" s="7"/>
      <c r="AU257" s="5"/>
      <c r="AV257" s="5"/>
      <c r="AW257" s="5"/>
      <c r="AX257" s="5"/>
      <c r="AY257" s="5"/>
      <c r="AZ257" s="5"/>
      <c r="BA257" s="46"/>
      <c r="BB257" s="7"/>
      <c r="BC257" s="7"/>
      <c r="BD257" s="4"/>
      <c r="BE257" s="4"/>
      <c r="BF257" s="7"/>
      <c r="BG257" s="4"/>
      <c r="BH257" s="4"/>
      <c r="BI257" s="7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152.2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4"/>
      <c r="AF258" s="7"/>
      <c r="AG258" s="4"/>
      <c r="AH258" s="5"/>
      <c r="AI258" s="43"/>
      <c r="AJ258" s="7"/>
      <c r="AK258" s="4"/>
      <c r="AL258" s="5"/>
      <c r="AM258" s="5"/>
      <c r="AN258" s="5"/>
      <c r="AO258" s="5"/>
      <c r="AP258" s="5"/>
      <c r="AQ258" s="46"/>
      <c r="AR258" s="7"/>
      <c r="AS258" s="46"/>
      <c r="AT258" s="7"/>
      <c r="AU258" s="5"/>
      <c r="AV258" s="5"/>
      <c r="AW258" s="5"/>
      <c r="AX258" s="5"/>
      <c r="AY258" s="5"/>
      <c r="AZ258" s="5"/>
      <c r="BA258" s="46"/>
      <c r="BB258" s="7"/>
      <c r="BC258" s="7"/>
      <c r="BD258" s="4"/>
      <c r="BE258" s="4"/>
      <c r="BF258" s="7"/>
      <c r="BG258" s="4"/>
      <c r="BH258" s="4"/>
      <c r="BI258" s="7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152.25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4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4"/>
      <c r="AF259" s="7"/>
      <c r="AG259" s="4"/>
      <c r="AH259" s="5"/>
      <c r="AI259" s="43"/>
      <c r="AJ259" s="7"/>
      <c r="AK259" s="4"/>
      <c r="AL259" s="5"/>
      <c r="AM259" s="5"/>
      <c r="AN259" s="5"/>
      <c r="AO259" s="5"/>
      <c r="AP259" s="5"/>
      <c r="AQ259" s="46"/>
      <c r="AR259" s="7"/>
      <c r="AS259" s="46"/>
      <c r="AT259" s="7"/>
      <c r="AU259" s="5"/>
      <c r="AV259" s="5"/>
      <c r="AW259" s="5"/>
      <c r="AX259" s="5"/>
      <c r="AY259" s="5"/>
      <c r="AZ259" s="5"/>
      <c r="BA259" s="46"/>
      <c r="BB259" s="7"/>
      <c r="BC259" s="7"/>
      <c r="BD259" s="4"/>
      <c r="BE259" s="4"/>
      <c r="BF259" s="7"/>
      <c r="BG259" s="4"/>
      <c r="BH259" s="4"/>
      <c r="BI259" s="7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349.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7"/>
      <c r="O260" s="4"/>
      <c r="P260" s="7"/>
      <c r="Q260" s="7"/>
      <c r="R260" s="7"/>
      <c r="S260" s="7"/>
      <c r="T260" s="7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4"/>
      <c r="AF260" s="7"/>
      <c r="AG260" s="7"/>
      <c r="AH260" s="5"/>
      <c r="AI260" s="43"/>
      <c r="AJ260" s="4"/>
      <c r="AK260" s="4"/>
      <c r="AL260" s="5"/>
      <c r="AM260" s="5"/>
      <c r="AN260" s="5"/>
      <c r="AO260" s="5"/>
      <c r="AP260" s="5"/>
      <c r="AQ260" s="46"/>
      <c r="AR260" s="7"/>
      <c r="AS260" s="46"/>
      <c r="AT260" s="4"/>
      <c r="AU260" s="5"/>
      <c r="AV260" s="5"/>
      <c r="AW260" s="5"/>
      <c r="AX260" s="5"/>
      <c r="AY260" s="5"/>
      <c r="AZ260" s="5"/>
      <c r="BA260" s="46"/>
      <c r="BB260" s="7"/>
      <c r="BC260" s="7"/>
      <c r="BD260" s="4"/>
      <c r="BE260" s="4"/>
      <c r="BF260" s="7"/>
      <c r="BG260" s="4"/>
      <c r="BH260" s="4"/>
      <c r="BI260" s="7"/>
      <c r="BJ260" s="5"/>
      <c r="BK260" s="5"/>
      <c r="BL260" s="8"/>
      <c r="BM260" s="5"/>
      <c r="BN260" s="5"/>
      <c r="BO260" s="7"/>
      <c r="BP260" s="7"/>
      <c r="BQ260" s="8"/>
      <c r="BR260" s="9"/>
    </row>
    <row r="261" spans="1:70" s="6" customFormat="1" ht="237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4"/>
      <c r="O261" s="4"/>
      <c r="P261" s="7"/>
      <c r="Q261" s="7"/>
      <c r="R261" s="4"/>
      <c r="S261" s="7"/>
      <c r="T261" s="7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42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46"/>
      <c r="BB261" s="24"/>
      <c r="BC261" s="7"/>
      <c r="BD261" s="4"/>
      <c r="BE261" s="4"/>
      <c r="BF261" s="7"/>
      <c r="BG261" s="4"/>
      <c r="BH261" s="4"/>
      <c r="BI261" s="7"/>
      <c r="BJ261" s="5"/>
      <c r="BK261" s="5"/>
      <c r="BL261" s="8"/>
      <c r="BM261" s="5"/>
      <c r="BN261" s="5"/>
      <c r="BO261" s="7"/>
      <c r="BP261" s="7"/>
      <c r="BQ261" s="8"/>
      <c r="BR261" s="9"/>
    </row>
    <row r="262" spans="1:70" s="6" customFormat="1" ht="409.6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7"/>
      <c r="O262" s="7"/>
      <c r="P262" s="7"/>
      <c r="Q262" s="7"/>
      <c r="R262" s="7"/>
      <c r="S262" s="7"/>
      <c r="T262" s="7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42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4"/>
      <c r="AZ262" s="4"/>
      <c r="BA262" s="46"/>
      <c r="BB262" s="7"/>
      <c r="BC262" s="7"/>
      <c r="BD262" s="4"/>
      <c r="BE262" s="4"/>
      <c r="BF262" s="7"/>
      <c r="BG262" s="4"/>
      <c r="BH262" s="4"/>
      <c r="BI262" s="7"/>
      <c r="BJ262" s="5"/>
      <c r="BK262" s="5"/>
      <c r="BL262" s="8"/>
      <c r="BM262" s="5"/>
      <c r="BN262" s="5"/>
      <c r="BO262" s="7"/>
      <c r="BP262" s="7"/>
      <c r="BQ262" s="8"/>
      <c r="BR262" s="9"/>
    </row>
    <row r="263" spans="1:70" s="6" customFormat="1" ht="180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42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46"/>
      <c r="BB263" s="5"/>
      <c r="BC263" s="5"/>
      <c r="BD263" s="4"/>
      <c r="BE263" s="4"/>
      <c r="BF263" s="7"/>
      <c r="BG263" s="4"/>
      <c r="BH263" s="4"/>
      <c r="BI263" s="7"/>
      <c r="BJ263" s="5"/>
      <c r="BK263" s="5"/>
      <c r="BL263" s="8"/>
      <c r="BM263" s="5"/>
      <c r="BN263" s="5"/>
      <c r="BO263" s="7"/>
      <c r="BP263" s="7"/>
      <c r="BQ263" s="8"/>
      <c r="BR263" s="9"/>
    </row>
    <row r="264" spans="1:70" s="6" customFormat="1" ht="180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42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46"/>
      <c r="BB264" s="24"/>
      <c r="BC264" s="7"/>
      <c r="BD264" s="4"/>
      <c r="BE264" s="4"/>
      <c r="BF264" s="7"/>
      <c r="BG264" s="4"/>
      <c r="BH264" s="4"/>
      <c r="BI264" s="7"/>
      <c r="BJ264" s="5"/>
      <c r="BK264" s="5"/>
      <c r="BL264" s="8"/>
      <c r="BM264" s="5"/>
      <c r="BN264" s="5"/>
      <c r="BO264" s="7"/>
      <c r="BP264" s="7"/>
      <c r="BQ264" s="8"/>
      <c r="BR264" s="9"/>
    </row>
    <row r="265" spans="1:70" s="6" customFormat="1" ht="180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42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46"/>
      <c r="BB265" s="5"/>
      <c r="BC265" s="4"/>
      <c r="BD265" s="4"/>
      <c r="BE265" s="4"/>
      <c r="BF265" s="7"/>
      <c r="BG265" s="4"/>
      <c r="BH265" s="4"/>
      <c r="BI265" s="7"/>
      <c r="BJ265" s="5"/>
      <c r="BK265" s="5"/>
      <c r="BL265" s="8"/>
      <c r="BM265" s="5"/>
      <c r="BN265" s="5"/>
      <c r="BO265" s="7"/>
      <c r="BP265" s="7"/>
      <c r="BQ265" s="8"/>
      <c r="BR265" s="9"/>
    </row>
    <row r="266" spans="1:70" s="6" customFormat="1" ht="180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42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46"/>
      <c r="BB266" s="24"/>
      <c r="BC266" s="7"/>
      <c r="BD266" s="4"/>
      <c r="BE266" s="4"/>
      <c r="BF266" s="7"/>
      <c r="BG266" s="4"/>
      <c r="BH266" s="4"/>
      <c r="BI266" s="7"/>
      <c r="BJ266" s="5"/>
      <c r="BK266" s="5"/>
      <c r="BL266" s="8"/>
      <c r="BM266" s="5"/>
      <c r="BN266" s="5"/>
      <c r="BO266" s="7"/>
      <c r="BP266" s="7"/>
      <c r="BQ266" s="8"/>
      <c r="BR266" s="9"/>
    </row>
    <row r="267" spans="1:70" s="6" customFormat="1" ht="409.5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42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46"/>
      <c r="BB267" s="5"/>
      <c r="BC267" s="5"/>
      <c r="BD267" s="4"/>
      <c r="BE267" s="4"/>
      <c r="BF267" s="7"/>
      <c r="BG267" s="4"/>
      <c r="BH267" s="4"/>
      <c r="BI267" s="7"/>
      <c r="BJ267" s="5"/>
      <c r="BK267" s="5"/>
      <c r="BL267" s="8"/>
      <c r="BM267" s="5"/>
      <c r="BN267" s="5"/>
      <c r="BO267" s="7"/>
      <c r="BP267" s="7"/>
      <c r="BQ267" s="8"/>
      <c r="BR267" s="9"/>
    </row>
    <row r="268" spans="1:70" s="6" customFormat="1" ht="144.75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42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46"/>
      <c r="BB268" s="24"/>
      <c r="BC268" s="7"/>
      <c r="BD268" s="4"/>
      <c r="BE268" s="4"/>
      <c r="BF268" s="7"/>
      <c r="BG268" s="4"/>
      <c r="BH268" s="4"/>
      <c r="BI268" s="7"/>
      <c r="BJ268" s="5"/>
      <c r="BK268" s="5"/>
      <c r="BL268" s="8"/>
      <c r="BM268" s="5"/>
      <c r="BN268" s="5"/>
      <c r="BO268" s="7"/>
      <c r="BP268" s="7"/>
      <c r="BQ268" s="8"/>
      <c r="BR268" s="9"/>
    </row>
    <row r="269" spans="1:70" s="6" customFormat="1" ht="336.75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7"/>
      <c r="O269" s="4"/>
      <c r="P269" s="7"/>
      <c r="Q269" s="7"/>
      <c r="R269" s="7"/>
      <c r="S269" s="7"/>
      <c r="T269" s="7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42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46"/>
      <c r="BB269" s="24"/>
      <c r="BC269" s="7"/>
      <c r="BD269" s="4"/>
      <c r="BE269" s="4"/>
      <c r="BF269" s="7"/>
      <c r="BG269" s="4"/>
      <c r="BH269" s="4"/>
      <c r="BI269" s="7"/>
      <c r="BJ269" s="5"/>
      <c r="BK269" s="5"/>
      <c r="BL269" s="8"/>
      <c r="BM269" s="5"/>
      <c r="BN269" s="5"/>
      <c r="BO269" s="7"/>
      <c r="BP269" s="7"/>
      <c r="BQ269" s="8"/>
      <c r="BR269" s="9"/>
    </row>
    <row r="270" spans="1:70" s="6" customFormat="1" ht="22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42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4"/>
      <c r="AZ270" s="4"/>
      <c r="BA270" s="4"/>
      <c r="BB270" s="24"/>
      <c r="BC270" s="7"/>
      <c r="BD270" s="4"/>
      <c r="BE270" s="4"/>
      <c r="BF270" s="7"/>
      <c r="BG270" s="4"/>
      <c r="BH270" s="4"/>
      <c r="BI270" s="7"/>
      <c r="BJ270" s="5"/>
      <c r="BK270" s="5"/>
      <c r="BL270" s="8"/>
      <c r="BM270" s="5"/>
      <c r="BN270" s="5"/>
      <c r="BO270" s="7"/>
      <c r="BP270" s="7"/>
      <c r="BQ270" s="8"/>
      <c r="BR270" s="9"/>
    </row>
    <row r="271" spans="1:70" s="6" customFormat="1" ht="225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42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46"/>
      <c r="BB271" s="24"/>
      <c r="BC271" s="7"/>
      <c r="BD271" s="4"/>
      <c r="BE271" s="4"/>
      <c r="BF271" s="7"/>
      <c r="BG271" s="4"/>
      <c r="BH271" s="4"/>
      <c r="BI271" s="7"/>
      <c r="BJ271" s="5"/>
      <c r="BK271" s="5"/>
      <c r="BL271" s="8"/>
      <c r="BM271" s="5"/>
      <c r="BN271" s="5"/>
      <c r="BO271" s="7"/>
      <c r="BP271" s="7"/>
      <c r="BQ271" s="8"/>
      <c r="BR271" s="9"/>
    </row>
    <row r="272" spans="1:70" s="6" customFormat="1" ht="229.5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42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46"/>
      <c r="BB272" s="5"/>
      <c r="BC272" s="5"/>
      <c r="BD272" s="4"/>
      <c r="BE272" s="4"/>
      <c r="BF272" s="7"/>
      <c r="BG272" s="4"/>
      <c r="BH272" s="4"/>
      <c r="BI272" s="7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0" s="6" customFormat="1" ht="152.25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43"/>
      <c r="AJ273" s="5"/>
      <c r="AK273" s="5"/>
      <c r="AL273" s="5"/>
      <c r="AM273" s="5"/>
      <c r="AN273" s="5"/>
      <c r="AO273" s="5"/>
      <c r="AP273" s="5"/>
      <c r="AQ273" s="25"/>
      <c r="AR273" s="5"/>
      <c r="AS273" s="5"/>
      <c r="AT273" s="5"/>
      <c r="AU273" s="5"/>
      <c r="AV273" s="5"/>
      <c r="AW273" s="5"/>
      <c r="AX273" s="5"/>
      <c r="AY273" s="5"/>
      <c r="AZ273" s="5"/>
      <c r="BA273" s="46"/>
      <c r="BB273" s="24"/>
      <c r="BC273" s="7"/>
      <c r="BD273" s="4"/>
      <c r="BE273" s="4"/>
      <c r="BF273" s="7"/>
      <c r="BG273" s="4"/>
      <c r="BH273" s="4"/>
      <c r="BI273" s="7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0" s="6" customFormat="1" ht="249.7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4"/>
      <c r="AF274" s="7"/>
      <c r="AG274" s="7"/>
      <c r="AH274" s="5"/>
      <c r="AI274" s="43"/>
      <c r="AJ274" s="7"/>
      <c r="AK274" s="4"/>
      <c r="AL274" s="5"/>
      <c r="AM274" s="5"/>
      <c r="AN274" s="5"/>
      <c r="AO274" s="5"/>
      <c r="AP274" s="5"/>
      <c r="AQ274" s="46"/>
      <c r="AR274" s="7"/>
      <c r="AS274" s="5"/>
      <c r="AT274" s="5"/>
      <c r="AU274" s="5"/>
      <c r="AV274" s="5"/>
      <c r="AW274" s="5"/>
      <c r="AX274" s="5"/>
      <c r="AY274" s="5"/>
      <c r="AZ274" s="5"/>
      <c r="BA274" s="46"/>
      <c r="BB274" s="5"/>
      <c r="BC274" s="5"/>
      <c r="BD274" s="4"/>
      <c r="BE274" s="4"/>
      <c r="BF274" s="7"/>
      <c r="BG274" s="4"/>
      <c r="BH274" s="4"/>
      <c r="BI274" s="7"/>
      <c r="BJ274" s="5"/>
      <c r="BK274" s="5"/>
      <c r="BL274" s="8"/>
      <c r="BM274" s="5"/>
      <c r="BN274" s="5"/>
      <c r="BO274" s="7"/>
      <c r="BP274" s="7"/>
      <c r="BQ274" s="8"/>
      <c r="BR274" s="9"/>
    </row>
    <row r="275" spans="1:70" s="6" customFormat="1" ht="249.75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4"/>
      <c r="AF275" s="7"/>
      <c r="AG275" s="7"/>
      <c r="AH275" s="5"/>
      <c r="AI275" s="43"/>
      <c r="AJ275" s="7"/>
      <c r="AK275" s="4"/>
      <c r="AL275" s="5"/>
      <c r="AM275" s="5"/>
      <c r="AN275" s="5"/>
      <c r="AO275" s="5"/>
      <c r="AP275" s="5"/>
      <c r="AQ275" s="46"/>
      <c r="AR275" s="7"/>
      <c r="AS275" s="5"/>
      <c r="AT275" s="5"/>
      <c r="AU275" s="5"/>
      <c r="AV275" s="5"/>
      <c r="AW275" s="5"/>
      <c r="AX275" s="5"/>
      <c r="AY275" s="5"/>
      <c r="AZ275" s="5"/>
      <c r="BA275" s="46"/>
      <c r="BB275" s="24"/>
      <c r="BC275" s="7"/>
      <c r="BD275" s="4"/>
      <c r="BE275" s="4"/>
      <c r="BF275" s="7"/>
      <c r="BG275" s="4"/>
      <c r="BH275" s="4"/>
      <c r="BI275" s="7"/>
      <c r="BJ275" s="5"/>
      <c r="BK275" s="5"/>
      <c r="BL275" s="8"/>
      <c r="BM275" s="5"/>
      <c r="BN275" s="5"/>
      <c r="BO275" s="7"/>
      <c r="BP275" s="7"/>
      <c r="BQ275" s="8"/>
      <c r="BR275" s="9"/>
    </row>
    <row r="276" spans="1:70" s="6" customFormat="1" ht="234.75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42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46"/>
      <c r="BB276" s="5"/>
      <c r="BC276" s="5"/>
      <c r="BD276" s="4"/>
      <c r="BE276" s="4"/>
      <c r="BF276" s="7"/>
      <c r="BG276" s="4"/>
      <c r="BH276" s="4"/>
      <c r="BI276" s="7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0" s="6" customFormat="1" ht="147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42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46"/>
      <c r="BB277" s="24"/>
      <c r="BC277" s="7"/>
      <c r="BD277" s="4"/>
      <c r="BE277" s="4"/>
      <c r="BF277" s="7"/>
      <c r="BG277" s="4"/>
      <c r="BH277" s="4"/>
      <c r="BI277" s="7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0" s="6" customFormat="1" ht="409.5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42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46"/>
      <c r="BB278" s="5"/>
      <c r="BC278" s="5"/>
      <c r="BD278" s="4"/>
      <c r="BE278" s="4"/>
      <c r="BF278" s="7"/>
      <c r="BG278" s="4"/>
      <c r="BH278" s="4"/>
      <c r="BI278" s="7"/>
      <c r="BJ278" s="5"/>
      <c r="BK278" s="5"/>
      <c r="BL278" s="8"/>
      <c r="BM278" s="5"/>
      <c r="BN278" s="5"/>
      <c r="BO278" s="7"/>
      <c r="BP278" s="7"/>
      <c r="BQ278" s="8"/>
      <c r="BR278" s="9"/>
    </row>
    <row r="279" spans="1:70" s="6" customFormat="1" ht="152.25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4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42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46"/>
      <c r="BB279" s="24"/>
      <c r="BC279" s="7"/>
      <c r="BD279" s="4"/>
      <c r="BE279" s="4"/>
      <c r="BF279" s="7"/>
      <c r="BG279" s="4"/>
      <c r="BH279" s="4"/>
      <c r="BI279" s="7"/>
      <c r="BJ279" s="5"/>
      <c r="BK279" s="5"/>
      <c r="BL279" s="8"/>
      <c r="BM279" s="5"/>
      <c r="BN279" s="5"/>
      <c r="BO279" s="7"/>
      <c r="BP279" s="7"/>
      <c r="BQ279" s="8"/>
      <c r="BR279" s="9"/>
    </row>
    <row r="280" spans="1:70" s="6" customFormat="1" ht="409.5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4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42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46"/>
      <c r="BB280" s="5"/>
      <c r="BC280" s="5"/>
      <c r="BD280" s="4"/>
      <c r="BE280" s="4"/>
      <c r="BF280" s="7"/>
      <c r="BG280" s="4"/>
      <c r="BH280" s="4"/>
      <c r="BI280" s="7"/>
      <c r="BJ280" s="5"/>
      <c r="BK280" s="5"/>
      <c r="BL280" s="8"/>
      <c r="BM280" s="5"/>
      <c r="BN280" s="5"/>
      <c r="BO280" s="7"/>
      <c r="BP280" s="7"/>
      <c r="BQ280" s="8"/>
      <c r="BR280" s="9"/>
    </row>
    <row r="281" spans="1:70" s="6" customFormat="1" ht="144.75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42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46"/>
      <c r="BB281" s="24"/>
      <c r="BC281" s="7"/>
      <c r="BD281" s="4"/>
      <c r="BE281" s="4"/>
      <c r="BF281" s="7"/>
      <c r="BG281" s="4"/>
      <c r="BH281" s="4"/>
      <c r="BI281" s="7"/>
      <c r="BJ281" s="5"/>
      <c r="BK281" s="5"/>
      <c r="BL281" s="8"/>
      <c r="BM281" s="5"/>
      <c r="BN281" s="5"/>
      <c r="BO281" s="7"/>
      <c r="BP281" s="7"/>
      <c r="BQ281" s="8"/>
      <c r="BR281" s="9"/>
    </row>
    <row r="282" spans="1:70" s="6" customFormat="1" ht="141.75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42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46"/>
      <c r="BB282" s="5"/>
      <c r="BC282" s="4"/>
      <c r="BD282" s="4"/>
      <c r="BE282" s="4"/>
      <c r="BF282" s="7"/>
      <c r="BG282" s="4"/>
      <c r="BH282" s="4"/>
      <c r="BI282" s="7"/>
      <c r="BJ282" s="5"/>
      <c r="BK282" s="5"/>
      <c r="BL282" s="8"/>
      <c r="BM282" s="5"/>
      <c r="BN282" s="5"/>
      <c r="BO282" s="7"/>
      <c r="BP282" s="7"/>
      <c r="BQ282" s="8"/>
      <c r="BR282" s="9"/>
    </row>
    <row r="283" spans="1:70" s="6" customFormat="1" ht="141.75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4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42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46"/>
      <c r="BB283" s="24"/>
      <c r="BC283" s="7"/>
      <c r="BD283" s="4"/>
      <c r="BE283" s="4"/>
      <c r="BF283" s="7"/>
      <c r="BG283" s="4"/>
      <c r="BH283" s="4"/>
      <c r="BI283" s="7"/>
      <c r="BJ283" s="5"/>
      <c r="BK283" s="5"/>
      <c r="BL283" s="8"/>
      <c r="BM283" s="5"/>
      <c r="BN283" s="5"/>
      <c r="BO283" s="7"/>
      <c r="BP283" s="7"/>
      <c r="BQ283" s="8"/>
      <c r="BR283" s="9"/>
    </row>
    <row r="284" spans="1:70" s="6" customFormat="1" ht="201.7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4"/>
      <c r="L284" s="4"/>
      <c r="M284" s="4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42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4"/>
      <c r="AZ284" s="4"/>
      <c r="BA284" s="46"/>
      <c r="BB284" s="5"/>
      <c r="BC284" s="5"/>
      <c r="BD284" s="4"/>
      <c r="BE284" s="4"/>
      <c r="BF284" s="7"/>
      <c r="BG284" s="4"/>
      <c r="BH284" s="4"/>
      <c r="BI284" s="7"/>
      <c r="BJ284" s="5"/>
      <c r="BK284" s="5"/>
      <c r="BL284" s="8"/>
      <c r="BM284" s="5"/>
      <c r="BN284" s="5"/>
      <c r="BO284" s="7"/>
      <c r="BP284" s="7"/>
      <c r="BQ284" s="8"/>
      <c r="BR284" s="9"/>
    </row>
    <row r="285" spans="1:70" s="6" customFormat="1" ht="124.5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42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46"/>
      <c r="BB285" s="24"/>
      <c r="BC285" s="7"/>
      <c r="BD285" s="4"/>
      <c r="BE285" s="4"/>
      <c r="BF285" s="7"/>
      <c r="BG285" s="4"/>
      <c r="BH285" s="4"/>
      <c r="BI285" s="7"/>
      <c r="BJ285" s="5"/>
      <c r="BK285" s="5"/>
      <c r="BL285" s="8"/>
      <c r="BM285" s="5"/>
      <c r="BN285" s="5"/>
      <c r="BO285" s="7"/>
      <c r="BP285" s="7"/>
      <c r="BQ285" s="8"/>
      <c r="BR285" s="9"/>
    </row>
    <row r="286" spans="1:70" s="6" customFormat="1" ht="124.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4"/>
      <c r="L286" s="4"/>
      <c r="M286" s="4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42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46"/>
      <c r="BB286" s="24"/>
      <c r="BC286" s="7"/>
      <c r="BD286" s="4"/>
      <c r="BE286" s="4"/>
      <c r="BF286" s="7"/>
      <c r="BG286" s="4"/>
      <c r="BH286" s="4"/>
      <c r="BI286" s="7"/>
      <c r="BJ286" s="5"/>
      <c r="BK286" s="5"/>
      <c r="BL286" s="8"/>
      <c r="BM286" s="5"/>
      <c r="BN286" s="5"/>
      <c r="BO286" s="7"/>
      <c r="BP286" s="7"/>
      <c r="BQ286" s="8"/>
      <c r="BR286" s="9"/>
    </row>
    <row r="287" spans="1:70" s="6" customFormat="1" ht="159.7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4"/>
      <c r="L287" s="4"/>
      <c r="M287" s="4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42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46"/>
      <c r="BB287" s="5"/>
      <c r="BC287" s="5"/>
      <c r="BD287" s="4"/>
      <c r="BE287" s="4"/>
      <c r="BF287" s="7"/>
      <c r="BG287" s="4"/>
      <c r="BH287" s="4"/>
      <c r="BI287" s="7"/>
      <c r="BJ287" s="5"/>
      <c r="BK287" s="5"/>
      <c r="BL287" s="8"/>
      <c r="BM287" s="5"/>
      <c r="BN287" s="5"/>
      <c r="BO287" s="7"/>
      <c r="BP287" s="7"/>
      <c r="BQ287" s="8"/>
      <c r="BR287" s="9"/>
    </row>
    <row r="288" spans="1:70" s="6" customFormat="1" ht="159.7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4"/>
      <c r="L288" s="4"/>
      <c r="M288" s="4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42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46"/>
      <c r="BB288" s="24"/>
      <c r="BC288" s="7"/>
      <c r="BD288" s="4"/>
      <c r="BE288" s="4"/>
      <c r="BF288" s="7"/>
      <c r="BG288" s="4"/>
      <c r="BH288" s="4"/>
      <c r="BI288" s="7"/>
      <c r="BJ288" s="5"/>
      <c r="BK288" s="5"/>
      <c r="BL288" s="8"/>
      <c r="BM288" s="5"/>
      <c r="BN288" s="5"/>
      <c r="BO288" s="7"/>
      <c r="BP288" s="7"/>
      <c r="BQ288" s="8"/>
      <c r="BR288" s="9"/>
    </row>
    <row r="289" spans="1:70" s="6" customFormat="1" ht="409.6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4"/>
      <c r="L289" s="4"/>
      <c r="M289" s="4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42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46"/>
      <c r="BB289" s="5"/>
      <c r="BC289" s="5"/>
      <c r="BD289" s="4"/>
      <c r="BE289" s="4"/>
      <c r="BF289" s="7"/>
      <c r="BG289" s="4"/>
      <c r="BH289" s="4"/>
      <c r="BI289" s="7"/>
      <c r="BJ289" s="5"/>
      <c r="BK289" s="5"/>
      <c r="BL289" s="8"/>
      <c r="BM289" s="5"/>
      <c r="BN289" s="5"/>
      <c r="BO289" s="7"/>
      <c r="BP289" s="7"/>
      <c r="BQ289" s="8"/>
      <c r="BR289" s="9"/>
    </row>
    <row r="290" spans="1:70" s="6" customFormat="1" ht="141.7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4"/>
      <c r="L290" s="4"/>
      <c r="M290" s="4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42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46"/>
      <c r="BB290" s="24"/>
      <c r="BC290" s="7"/>
      <c r="BD290" s="4"/>
      <c r="BE290" s="4"/>
      <c r="BF290" s="7"/>
      <c r="BG290" s="4"/>
      <c r="BH290" s="4"/>
      <c r="BI290" s="7"/>
      <c r="BJ290" s="5"/>
      <c r="BK290" s="5"/>
      <c r="BL290" s="8"/>
      <c r="BM290" s="5"/>
      <c r="BN290" s="5"/>
      <c r="BO290" s="7"/>
      <c r="BP290" s="7"/>
      <c r="BQ290" s="8"/>
      <c r="BR290" s="9"/>
    </row>
    <row r="291" spans="1:70" s="6" customFormat="1" ht="237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4"/>
      <c r="L291" s="4"/>
      <c r="M291" s="4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42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46"/>
      <c r="BB291" s="5"/>
      <c r="BC291" s="5"/>
      <c r="BD291" s="4"/>
      <c r="BE291" s="4"/>
      <c r="BF291" s="7"/>
      <c r="BG291" s="4"/>
      <c r="BH291" s="4"/>
      <c r="BI291" s="7"/>
      <c r="BJ291" s="5"/>
      <c r="BK291" s="5"/>
      <c r="BL291" s="8"/>
      <c r="BM291" s="5"/>
      <c r="BN291" s="5"/>
      <c r="BO291" s="7"/>
      <c r="BP291" s="7"/>
      <c r="BQ291" s="8"/>
      <c r="BR291" s="9"/>
    </row>
    <row r="292" spans="1:70" s="6" customFormat="1" ht="174.7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4"/>
      <c r="L292" s="4"/>
      <c r="M292" s="4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42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46"/>
      <c r="BB292" s="24"/>
      <c r="BC292" s="4"/>
      <c r="BD292" s="4"/>
      <c r="BE292" s="4"/>
      <c r="BF292" s="7"/>
      <c r="BG292" s="4"/>
      <c r="BH292" s="4"/>
      <c r="BI292" s="7"/>
      <c r="BJ292" s="5"/>
      <c r="BK292" s="5"/>
      <c r="BL292" s="8"/>
      <c r="BM292" s="5"/>
      <c r="BN292" s="5"/>
      <c r="BO292" s="7"/>
      <c r="BP292" s="7"/>
      <c r="BQ292" s="8"/>
      <c r="BR292" s="9"/>
    </row>
    <row r="293" spans="1:70" s="6" customFormat="1" ht="159.7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4"/>
      <c r="L293" s="4"/>
      <c r="M293" s="4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42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4"/>
      <c r="AZ293" s="4"/>
      <c r="BA293" s="46"/>
      <c r="BB293" s="5"/>
      <c r="BC293" s="5"/>
      <c r="BD293" s="4"/>
      <c r="BE293" s="4"/>
      <c r="BF293" s="7"/>
      <c r="BG293" s="4"/>
      <c r="BH293" s="4"/>
      <c r="BI293" s="7"/>
      <c r="BJ293" s="5"/>
      <c r="BK293" s="5"/>
      <c r="BL293" s="8"/>
      <c r="BM293" s="5"/>
      <c r="BN293" s="5"/>
      <c r="BO293" s="7"/>
      <c r="BP293" s="7"/>
      <c r="BQ293" s="8"/>
      <c r="BR293" s="9"/>
    </row>
    <row r="294" spans="1:70" s="6" customFormat="1" ht="159.75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42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46"/>
      <c r="BB294" s="24"/>
      <c r="BC294" s="7"/>
      <c r="BD294" s="4"/>
      <c r="BE294" s="4"/>
      <c r="BF294" s="7"/>
      <c r="BG294" s="4"/>
      <c r="BH294" s="4"/>
      <c r="BI294" s="7"/>
      <c r="BJ294" s="5"/>
      <c r="BK294" s="5"/>
      <c r="BL294" s="8"/>
      <c r="BM294" s="5"/>
      <c r="BN294" s="5"/>
      <c r="BO294" s="7"/>
      <c r="BP294" s="7"/>
      <c r="BQ294" s="8"/>
      <c r="BR294" s="9"/>
    </row>
    <row r="295" spans="1:70" s="6" customFormat="1" ht="159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4"/>
      <c r="L295" s="4"/>
      <c r="M295" s="4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42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46"/>
      <c r="BB295" s="24"/>
      <c r="BC295" s="7"/>
      <c r="BD295" s="4"/>
      <c r="BE295" s="4"/>
      <c r="BF295" s="7"/>
      <c r="BG295" s="4"/>
      <c r="BH295" s="4"/>
      <c r="BI295" s="7"/>
      <c r="BJ295" s="5"/>
      <c r="BK295" s="5"/>
      <c r="BL295" s="8"/>
      <c r="BM295" s="5"/>
      <c r="BN295" s="5"/>
      <c r="BO295" s="7"/>
      <c r="BP295" s="7"/>
      <c r="BQ295" s="8"/>
      <c r="BR295" s="9"/>
    </row>
    <row r="296" spans="1:70" s="6" customFormat="1" ht="249.75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4"/>
      <c r="L296" s="4"/>
      <c r="M296" s="4"/>
      <c r="N296" s="7"/>
      <c r="O296" s="7"/>
      <c r="P296" s="7"/>
      <c r="Q296" s="7"/>
      <c r="R296" s="7"/>
      <c r="S296" s="7"/>
      <c r="T296" s="7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42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46"/>
      <c r="BB296" s="7"/>
      <c r="BC296" s="7"/>
      <c r="BD296" s="4"/>
      <c r="BE296" s="4"/>
      <c r="BF296" s="7"/>
      <c r="BG296" s="4"/>
      <c r="BH296" s="7"/>
      <c r="BI296" s="4"/>
      <c r="BJ296" s="5"/>
      <c r="BK296" s="5"/>
      <c r="BL296" s="8"/>
      <c r="BM296" s="5"/>
      <c r="BN296" s="5"/>
      <c r="BO296" s="7"/>
      <c r="BP296" s="7"/>
      <c r="BQ296" s="8"/>
      <c r="BR296" s="9"/>
    </row>
    <row r="297" spans="1:70" s="6" customFormat="1" ht="227.25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4"/>
      <c r="L297" s="4"/>
      <c r="M297" s="4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42"/>
      <c r="AJ297" s="5"/>
      <c r="AK297" s="5"/>
      <c r="AL297" s="5"/>
      <c r="AM297" s="4"/>
      <c r="AN297" s="7"/>
      <c r="AO297" s="4"/>
      <c r="AP297" s="5"/>
      <c r="AQ297" s="5"/>
      <c r="AR297" s="5"/>
      <c r="AS297" s="5"/>
      <c r="AT297" s="5"/>
      <c r="AU297" s="5"/>
      <c r="AV297" s="5"/>
      <c r="AW297" s="5"/>
      <c r="AX297" s="5"/>
      <c r="AY297" s="4"/>
      <c r="AZ297" s="5"/>
      <c r="BA297" s="46"/>
      <c r="BB297" s="5"/>
      <c r="BC297" s="5"/>
      <c r="BD297" s="4"/>
      <c r="BE297" s="4"/>
      <c r="BF297" s="7"/>
      <c r="BG297" s="4"/>
      <c r="BH297" s="4"/>
      <c r="BI297" s="7"/>
      <c r="BJ297" s="5"/>
      <c r="BK297" s="5"/>
      <c r="BL297" s="8"/>
      <c r="BM297" s="5"/>
      <c r="BN297" s="5"/>
      <c r="BO297" s="7"/>
      <c r="BP297" s="7"/>
      <c r="BQ297" s="8"/>
      <c r="BR297" s="9"/>
    </row>
    <row r="298" spans="1:70" s="6" customFormat="1" ht="150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4"/>
      <c r="L298" s="4"/>
      <c r="M298" s="4"/>
      <c r="N298" s="4"/>
      <c r="O298" s="4"/>
      <c r="P298" s="4"/>
      <c r="Q298" s="4"/>
      <c r="R298" s="4"/>
      <c r="S298" s="4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42"/>
      <c r="AJ298" s="5"/>
      <c r="AK298" s="5"/>
      <c r="AL298" s="5"/>
      <c r="AM298" s="4"/>
      <c r="AN298" s="7"/>
      <c r="AO298" s="4"/>
      <c r="AP298" s="5"/>
      <c r="AQ298" s="5"/>
      <c r="AR298" s="5"/>
      <c r="AS298" s="5"/>
      <c r="AT298" s="5"/>
      <c r="AU298" s="5"/>
      <c r="AV298" s="5"/>
      <c r="AW298" s="5"/>
      <c r="AX298" s="5"/>
      <c r="AY298" s="4"/>
      <c r="AZ298" s="4"/>
      <c r="BA298" s="46"/>
      <c r="BB298" s="24"/>
      <c r="BC298" s="7"/>
      <c r="BD298" s="4"/>
      <c r="BE298" s="4"/>
      <c r="BF298" s="7"/>
      <c r="BG298" s="4"/>
      <c r="BH298" s="4"/>
      <c r="BI298" s="7"/>
      <c r="BJ298" s="5"/>
      <c r="BK298" s="5"/>
      <c r="BL298" s="8"/>
      <c r="BM298" s="5"/>
      <c r="BN298" s="5"/>
      <c r="BO298" s="7"/>
      <c r="BP298" s="7"/>
      <c r="BQ298" s="8"/>
      <c r="BR298" s="9"/>
    </row>
    <row r="299" spans="1:70" s="6" customFormat="1" ht="142.5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4"/>
      <c r="L299" s="4"/>
      <c r="M299" s="4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42"/>
      <c r="AJ299" s="5"/>
      <c r="AK299" s="5"/>
      <c r="AL299" s="5"/>
      <c r="AM299" s="4"/>
      <c r="AN299" s="7"/>
      <c r="AO299" s="4"/>
      <c r="AP299" s="5"/>
      <c r="AQ299" s="5"/>
      <c r="AR299" s="5"/>
      <c r="AS299" s="5"/>
      <c r="AT299" s="5"/>
      <c r="AU299" s="5"/>
      <c r="AV299" s="5"/>
      <c r="AW299" s="5"/>
      <c r="AX299" s="5"/>
      <c r="AY299" s="4"/>
      <c r="AZ299" s="4"/>
      <c r="BA299" s="46"/>
      <c r="BB299" s="24"/>
      <c r="BC299" s="7"/>
      <c r="BD299" s="4"/>
      <c r="BE299" s="4"/>
      <c r="BF299" s="7"/>
      <c r="BG299" s="4"/>
      <c r="BH299" s="4"/>
      <c r="BI299" s="7"/>
      <c r="BJ299" s="5"/>
      <c r="BK299" s="5"/>
      <c r="BL299" s="8"/>
      <c r="BM299" s="5"/>
      <c r="BN299" s="5"/>
      <c r="BO299" s="7"/>
      <c r="BP299" s="7"/>
      <c r="BQ299" s="8"/>
      <c r="BR299" s="9"/>
    </row>
    <row r="300" spans="1:70" s="6" customFormat="1" ht="159.7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42"/>
      <c r="AJ300" s="5"/>
      <c r="AK300" s="5"/>
      <c r="AL300" s="5"/>
      <c r="AM300" s="5"/>
      <c r="AN300" s="5"/>
      <c r="AO300" s="5"/>
      <c r="AP300" s="5"/>
      <c r="AQ300" s="46"/>
      <c r="AR300" s="4"/>
      <c r="AS300" s="5"/>
      <c r="AT300" s="5"/>
      <c r="AU300" s="5"/>
      <c r="AV300" s="5"/>
      <c r="AW300" s="5"/>
      <c r="AX300" s="5"/>
      <c r="AY300" s="5"/>
      <c r="AZ300" s="5"/>
      <c r="BA300" s="46"/>
      <c r="BB300" s="24"/>
      <c r="BC300" s="7"/>
      <c r="BD300" s="4"/>
      <c r="BE300" s="4"/>
      <c r="BF300" s="7"/>
      <c r="BG300" s="4"/>
      <c r="BH300" s="4"/>
      <c r="BI300" s="7"/>
      <c r="BJ300" s="5"/>
      <c r="BK300" s="5"/>
      <c r="BL300" s="8"/>
      <c r="BM300" s="5"/>
      <c r="BN300" s="5"/>
      <c r="BO300" s="7"/>
      <c r="BP300" s="7"/>
      <c r="BQ300" s="8"/>
      <c r="BR300" s="9"/>
    </row>
    <row r="301" spans="1:70" s="6" customFormat="1" ht="159.75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4"/>
      <c r="L301" s="95"/>
      <c r="M301" s="4"/>
      <c r="N301" s="4"/>
      <c r="O301" s="4"/>
      <c r="P301" s="4"/>
      <c r="Q301" s="4"/>
      <c r="R301" s="4"/>
      <c r="S301" s="4"/>
      <c r="T301" s="4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42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46"/>
      <c r="BB301" s="24"/>
      <c r="BC301" s="7"/>
      <c r="BD301" s="4"/>
      <c r="BE301" s="4"/>
      <c r="BF301" s="7"/>
      <c r="BG301" s="4"/>
      <c r="BH301" s="4"/>
      <c r="BI301" s="7"/>
      <c r="BJ301" s="5"/>
      <c r="BK301" s="5"/>
      <c r="BL301" s="8"/>
      <c r="BM301" s="5"/>
      <c r="BN301" s="5"/>
      <c r="BO301" s="7"/>
      <c r="BP301" s="7"/>
      <c r="BQ301" s="8"/>
      <c r="BR301" s="9"/>
    </row>
    <row r="302" spans="1:70" s="6" customFormat="1" ht="159.7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4"/>
      <c r="L302" s="96"/>
      <c r="M302" s="4"/>
      <c r="N302" s="4"/>
      <c r="O302" s="4"/>
      <c r="P302" s="4"/>
      <c r="Q302" s="4"/>
      <c r="R302" s="4"/>
      <c r="S302" s="4"/>
      <c r="T302" s="4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42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46"/>
      <c r="BB302" s="24"/>
      <c r="BC302" s="7"/>
      <c r="BD302" s="4"/>
      <c r="BE302" s="4"/>
      <c r="BF302" s="7"/>
      <c r="BG302" s="4"/>
      <c r="BH302" s="4"/>
      <c r="BI302" s="7"/>
      <c r="BJ302" s="5"/>
      <c r="BK302" s="5"/>
      <c r="BL302" s="8"/>
      <c r="BM302" s="5"/>
      <c r="BN302" s="5"/>
      <c r="BO302" s="7"/>
      <c r="BP302" s="7"/>
      <c r="BQ302" s="8"/>
      <c r="BR302" s="9"/>
    </row>
    <row r="303" spans="1:70" s="6" customFormat="1" ht="409.5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4"/>
      <c r="L303" s="4"/>
      <c r="M303" s="4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42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46"/>
      <c r="BB303" s="5"/>
      <c r="BC303" s="5"/>
      <c r="BD303" s="4"/>
      <c r="BE303" s="4"/>
      <c r="BF303" s="7"/>
      <c r="BG303" s="4"/>
      <c r="BH303" s="4"/>
      <c r="BI303" s="7"/>
      <c r="BJ303" s="5"/>
      <c r="BK303" s="5"/>
      <c r="BL303" s="8"/>
      <c r="BM303" s="5"/>
      <c r="BN303" s="5"/>
      <c r="BO303" s="7"/>
      <c r="BP303" s="7"/>
      <c r="BQ303" s="8"/>
      <c r="BR303" s="9"/>
    </row>
    <row r="304" spans="1:70" s="6" customFormat="1" ht="156.7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4"/>
      <c r="L304" s="4"/>
      <c r="M304" s="4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42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46"/>
      <c r="BB304" s="24"/>
      <c r="BC304" s="7"/>
      <c r="BD304" s="4"/>
      <c r="BE304" s="4"/>
      <c r="BF304" s="7"/>
      <c r="BG304" s="4"/>
      <c r="BH304" s="4"/>
      <c r="BI304" s="7"/>
      <c r="BJ304" s="5"/>
      <c r="BK304" s="5"/>
      <c r="BL304" s="8"/>
      <c r="BM304" s="5"/>
      <c r="BN304" s="5"/>
      <c r="BO304" s="7"/>
      <c r="BP304" s="7"/>
      <c r="BQ304" s="8"/>
      <c r="BR304" s="9"/>
    </row>
    <row r="305" spans="1:70" s="6" customFormat="1" ht="409.6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4"/>
      <c r="L305" s="4"/>
      <c r="M305" s="4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42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46"/>
      <c r="BB305" s="5"/>
      <c r="BC305" s="5"/>
      <c r="BD305" s="4"/>
      <c r="BE305" s="4"/>
      <c r="BF305" s="7"/>
      <c r="BG305" s="4"/>
      <c r="BH305" s="4"/>
      <c r="BI305" s="7"/>
      <c r="BJ305" s="5"/>
      <c r="BK305" s="5"/>
      <c r="BL305" s="8"/>
      <c r="BM305" s="5"/>
      <c r="BN305" s="5"/>
      <c r="BO305" s="7"/>
      <c r="BP305" s="7"/>
      <c r="BQ305" s="8"/>
      <c r="BR305" s="9"/>
    </row>
    <row r="306" spans="1:70" s="6" customFormat="1" ht="152.2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4"/>
      <c r="L306" s="4"/>
      <c r="M306" s="4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42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46"/>
      <c r="BB306" s="24"/>
      <c r="BC306" s="7"/>
      <c r="BD306" s="4"/>
      <c r="BE306" s="4"/>
      <c r="BF306" s="7"/>
      <c r="BG306" s="4"/>
      <c r="BH306" s="4"/>
      <c r="BI306" s="7"/>
      <c r="BJ306" s="5"/>
      <c r="BK306" s="5"/>
      <c r="BL306" s="8"/>
      <c r="BM306" s="5"/>
      <c r="BN306" s="5"/>
      <c r="BO306" s="7"/>
      <c r="BP306" s="7"/>
      <c r="BQ306" s="8"/>
      <c r="BR306" s="9"/>
    </row>
    <row r="307" spans="1:70" s="6" customFormat="1" ht="209.25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4"/>
      <c r="L307" s="4"/>
      <c r="M307" s="4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42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46"/>
      <c r="BB307" s="5"/>
      <c r="BC307" s="5"/>
      <c r="BD307" s="4"/>
      <c r="BE307" s="4"/>
      <c r="BF307" s="7"/>
      <c r="BG307" s="4"/>
      <c r="BH307" s="4"/>
      <c r="BI307" s="7"/>
      <c r="BJ307" s="5"/>
      <c r="BK307" s="5"/>
      <c r="BL307" s="8"/>
      <c r="BM307" s="5"/>
      <c r="BN307" s="5"/>
      <c r="BO307" s="7"/>
      <c r="BP307" s="7"/>
      <c r="BQ307" s="8"/>
      <c r="BR307" s="9"/>
    </row>
    <row r="308" spans="1:70" s="6" customFormat="1" ht="209.25" customHeight="1" x14ac:dyDescent="0.25">
      <c r="A308" s="1"/>
      <c r="B308" s="2"/>
      <c r="C308" s="3"/>
      <c r="D308" s="3"/>
      <c r="E308" s="4"/>
      <c r="F308" s="2"/>
      <c r="G308" s="2"/>
      <c r="H308" s="2"/>
      <c r="I308" s="2"/>
      <c r="J308" s="2"/>
      <c r="K308" s="4"/>
      <c r="L308" s="4"/>
      <c r="M308" s="4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43"/>
      <c r="AJ308" s="5"/>
      <c r="AK308" s="5"/>
      <c r="AL308" s="5"/>
      <c r="AM308" s="5"/>
      <c r="AN308" s="5"/>
      <c r="AO308" s="5"/>
      <c r="AP308" s="5"/>
      <c r="AQ308" s="25"/>
      <c r="AR308" s="5"/>
      <c r="AS308" s="5"/>
      <c r="AT308" s="5"/>
      <c r="AU308" s="5"/>
      <c r="AV308" s="5"/>
      <c r="AW308" s="5"/>
      <c r="AX308" s="5"/>
      <c r="AY308" s="5"/>
      <c r="AZ308" s="5"/>
      <c r="BA308" s="46"/>
      <c r="BB308" s="24"/>
      <c r="BC308" s="7"/>
      <c r="BD308" s="4"/>
      <c r="BE308" s="4"/>
      <c r="BF308" s="7"/>
      <c r="BG308" s="4"/>
      <c r="BH308" s="4"/>
      <c r="BI308" s="7"/>
      <c r="BJ308" s="5"/>
      <c r="BK308" s="5"/>
      <c r="BL308" s="8"/>
      <c r="BM308" s="5"/>
      <c r="BN308" s="5"/>
      <c r="BO308" s="7"/>
      <c r="BP308" s="7"/>
      <c r="BQ308" s="8"/>
      <c r="BR308" s="9"/>
    </row>
    <row r="309" spans="1:70" s="6" customFormat="1" ht="189" customHeight="1" x14ac:dyDescent="0.25">
      <c r="A309" s="1"/>
      <c r="B309" s="2"/>
      <c r="C309" s="3"/>
      <c r="D309" s="3"/>
      <c r="E309" s="4"/>
      <c r="F309" s="2"/>
      <c r="G309" s="2"/>
      <c r="H309" s="2"/>
      <c r="I309" s="2"/>
      <c r="J309" s="2"/>
      <c r="K309" s="4"/>
      <c r="L309" s="4"/>
      <c r="M309" s="4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4"/>
      <c r="AF309" s="7"/>
      <c r="AG309" s="7"/>
      <c r="AH309" s="5"/>
      <c r="AI309" s="43"/>
      <c r="AJ309" s="4"/>
      <c r="AK309" s="4"/>
      <c r="AL309" s="5"/>
      <c r="AM309" s="5"/>
      <c r="AN309" s="5"/>
      <c r="AO309" s="5"/>
      <c r="AP309" s="5"/>
      <c r="AQ309" s="46"/>
      <c r="AR309" s="7"/>
      <c r="AS309" s="5"/>
      <c r="AT309" s="5"/>
      <c r="AU309" s="5"/>
      <c r="AV309" s="5"/>
      <c r="AW309" s="5"/>
      <c r="AX309" s="5"/>
      <c r="AY309" s="5"/>
      <c r="AZ309" s="5"/>
      <c r="BA309" s="46"/>
      <c r="BB309" s="5"/>
      <c r="BC309" s="5"/>
      <c r="BD309" s="4"/>
      <c r="BE309" s="4"/>
      <c r="BF309" s="7"/>
      <c r="BG309" s="4"/>
      <c r="BH309" s="4"/>
      <c r="BI309" s="7"/>
      <c r="BJ309" s="5"/>
      <c r="BK309" s="5"/>
      <c r="BL309" s="8"/>
      <c r="BM309" s="5"/>
      <c r="BN309" s="5"/>
      <c r="BO309" s="7"/>
      <c r="BP309" s="7"/>
      <c r="BQ309" s="8"/>
      <c r="BR309" s="9"/>
    </row>
    <row r="310" spans="1:70" s="6" customFormat="1" ht="189" customHeight="1" x14ac:dyDescent="0.25">
      <c r="A310" s="1"/>
      <c r="B310" s="2"/>
      <c r="C310" s="3"/>
      <c r="D310" s="3"/>
      <c r="E310" s="4"/>
      <c r="F310" s="2"/>
      <c r="G310" s="2"/>
      <c r="H310" s="2"/>
      <c r="I310" s="2"/>
      <c r="J310" s="2"/>
      <c r="K310" s="4"/>
      <c r="L310" s="4"/>
      <c r="M310" s="4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4"/>
      <c r="AF310" s="7"/>
      <c r="AG310" s="7"/>
      <c r="AH310" s="5"/>
      <c r="AI310" s="43"/>
      <c r="AJ310" s="4"/>
      <c r="AK310" s="4"/>
      <c r="AL310" s="5"/>
      <c r="AM310" s="5"/>
      <c r="AN310" s="5"/>
      <c r="AO310" s="5"/>
      <c r="AP310" s="5"/>
      <c r="AQ310" s="46"/>
      <c r="AR310" s="7"/>
      <c r="AS310" s="5"/>
      <c r="AT310" s="5"/>
      <c r="AU310" s="5"/>
      <c r="AV310" s="5"/>
      <c r="AW310" s="5"/>
      <c r="AX310" s="5"/>
      <c r="AY310" s="5"/>
      <c r="AZ310" s="5"/>
      <c r="BA310" s="46"/>
      <c r="BB310" s="7"/>
      <c r="BC310" s="7"/>
      <c r="BD310" s="4"/>
      <c r="BE310" s="4"/>
      <c r="BF310" s="7"/>
      <c r="BG310" s="4"/>
      <c r="BH310" s="4"/>
      <c r="BI310" s="7"/>
      <c r="BJ310" s="5"/>
      <c r="BK310" s="5"/>
      <c r="BL310" s="8"/>
      <c r="BM310" s="5"/>
      <c r="BN310" s="5"/>
      <c r="BO310" s="7"/>
      <c r="BP310" s="7"/>
      <c r="BQ310" s="8"/>
      <c r="BR310" s="9"/>
    </row>
    <row r="311" spans="1:70" s="6" customFormat="1" ht="204.75" customHeight="1" x14ac:dyDescent="0.25">
      <c r="A311" s="1"/>
      <c r="B311" s="2"/>
      <c r="C311" s="3"/>
      <c r="D311" s="3"/>
      <c r="E311" s="4"/>
      <c r="F311" s="2"/>
      <c r="G311" s="2"/>
      <c r="H311" s="2"/>
      <c r="I311" s="2"/>
      <c r="J311" s="2"/>
      <c r="K311" s="4"/>
      <c r="L311" s="4"/>
      <c r="M311" s="4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42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46"/>
      <c r="BB311" s="5"/>
      <c r="BC311" s="5"/>
      <c r="BD311" s="4"/>
      <c r="BE311" s="4"/>
      <c r="BF311" s="7"/>
      <c r="BG311" s="4"/>
      <c r="BH311" s="4"/>
      <c r="BI311" s="7"/>
      <c r="BJ311" s="5"/>
      <c r="BK311" s="5"/>
      <c r="BL311" s="8"/>
      <c r="BM311" s="5"/>
      <c r="BN311" s="5"/>
      <c r="BO311" s="7"/>
      <c r="BP311" s="7"/>
      <c r="BQ311" s="8"/>
      <c r="BR311" s="9"/>
    </row>
    <row r="312" spans="1:70" s="6" customFormat="1" ht="147" customHeight="1" x14ac:dyDescent="0.25">
      <c r="A312" s="1"/>
      <c r="B312" s="2"/>
      <c r="C312" s="3"/>
      <c r="D312" s="3"/>
      <c r="E312" s="4"/>
      <c r="F312" s="2"/>
      <c r="G312" s="2"/>
      <c r="H312" s="2"/>
      <c r="I312" s="2"/>
      <c r="J312" s="2"/>
      <c r="K312" s="4"/>
      <c r="L312" s="4"/>
      <c r="M312" s="4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42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46"/>
      <c r="BB312" s="24"/>
      <c r="BC312" s="7"/>
      <c r="BD312" s="4"/>
      <c r="BE312" s="4"/>
      <c r="BF312" s="7"/>
      <c r="BG312" s="4"/>
      <c r="BH312" s="4"/>
      <c r="BI312" s="7"/>
      <c r="BJ312" s="5"/>
      <c r="BK312" s="5"/>
      <c r="BL312" s="8"/>
      <c r="BM312" s="5"/>
      <c r="BN312" s="5"/>
      <c r="BO312" s="7"/>
      <c r="BP312" s="7"/>
      <c r="BQ312" s="8"/>
      <c r="BR312" s="9"/>
    </row>
    <row r="313" spans="1:70" s="6" customFormat="1" ht="152.25" customHeight="1" x14ac:dyDescent="0.25">
      <c r="A313" s="1"/>
      <c r="B313" s="2"/>
      <c r="C313" s="3"/>
      <c r="D313" s="3"/>
      <c r="E313" s="4"/>
      <c r="F313" s="2"/>
      <c r="G313" s="2"/>
      <c r="H313" s="2"/>
      <c r="I313" s="2"/>
      <c r="J313" s="2"/>
      <c r="K313" s="4"/>
      <c r="L313" s="4"/>
      <c r="M313" s="4"/>
      <c r="N313" s="7"/>
      <c r="O313" s="4"/>
      <c r="P313" s="7"/>
      <c r="Q313" s="7"/>
      <c r="R313" s="7"/>
      <c r="S313" s="7"/>
      <c r="T313" s="7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42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46"/>
      <c r="BB313" s="24"/>
      <c r="BC313" s="7"/>
      <c r="BD313" s="4"/>
      <c r="BE313" s="4"/>
      <c r="BF313" s="7"/>
      <c r="BG313" s="4"/>
      <c r="BH313" s="4"/>
      <c r="BI313" s="7"/>
      <c r="BJ313" s="5"/>
      <c r="BK313" s="5"/>
      <c r="BL313" s="8"/>
      <c r="BM313" s="5"/>
      <c r="BN313" s="5"/>
      <c r="BO313" s="7"/>
      <c r="BP313" s="7"/>
      <c r="BQ313" s="8"/>
      <c r="BR313" s="9"/>
    </row>
    <row r="314" spans="1:70" s="6" customFormat="1" ht="192" customHeight="1" x14ac:dyDescent="0.25">
      <c r="A314" s="1"/>
      <c r="B314" s="2"/>
      <c r="C314" s="3"/>
      <c r="D314" s="3"/>
      <c r="E314" s="4"/>
      <c r="F314" s="2"/>
      <c r="G314" s="2"/>
      <c r="H314" s="2"/>
      <c r="I314" s="2"/>
      <c r="J314" s="2"/>
      <c r="K314" s="4"/>
      <c r="L314" s="4"/>
      <c r="M314" s="46"/>
      <c r="N314" s="4"/>
      <c r="O314" s="4"/>
      <c r="P314" s="4"/>
      <c r="Q314" s="4"/>
      <c r="R314" s="4"/>
      <c r="S314" s="4"/>
      <c r="T314" s="4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42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46"/>
      <c r="BB314" s="24"/>
      <c r="BC314" s="7"/>
      <c r="BD314" s="4"/>
      <c r="BE314" s="4"/>
      <c r="BF314" s="7"/>
      <c r="BG314" s="4"/>
      <c r="BH314" s="4"/>
      <c r="BI314" s="7"/>
      <c r="BJ314" s="5"/>
      <c r="BK314" s="5"/>
      <c r="BL314" s="8"/>
      <c r="BM314" s="5"/>
      <c r="BN314" s="5"/>
      <c r="BO314" s="7"/>
      <c r="BP314" s="7"/>
      <c r="BQ314" s="8"/>
      <c r="BR314" s="9"/>
    </row>
    <row r="315" spans="1:70" s="6" customFormat="1" ht="192" customHeight="1" x14ac:dyDescent="0.25">
      <c r="A315" s="1"/>
      <c r="B315" s="2"/>
      <c r="C315" s="3"/>
      <c r="D315" s="3"/>
      <c r="E315" s="4"/>
      <c r="F315" s="2"/>
      <c r="G315" s="2"/>
      <c r="H315" s="2"/>
      <c r="I315" s="2"/>
      <c r="J315" s="2"/>
      <c r="K315" s="4"/>
      <c r="L315" s="4"/>
      <c r="M315" s="46"/>
      <c r="N315" s="4"/>
      <c r="O315" s="4"/>
      <c r="P315" s="4"/>
      <c r="Q315" s="4"/>
      <c r="R315" s="4"/>
      <c r="S315" s="4"/>
      <c r="T315" s="4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42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46"/>
      <c r="BB315" s="24"/>
      <c r="BC315" s="7"/>
      <c r="BD315" s="4"/>
      <c r="BE315" s="4"/>
      <c r="BF315" s="7"/>
      <c r="BG315" s="4"/>
      <c r="BH315" s="4"/>
      <c r="BI315" s="7"/>
      <c r="BJ315" s="5"/>
      <c r="BK315" s="5"/>
      <c r="BL315" s="8"/>
      <c r="BM315" s="5"/>
      <c r="BN315" s="5"/>
      <c r="BO315" s="7"/>
      <c r="BP315" s="7"/>
      <c r="BQ315" s="8"/>
      <c r="BR315" s="9"/>
    </row>
    <row r="316" spans="1:70" s="6" customFormat="1" ht="409.6" customHeight="1" x14ac:dyDescent="0.25">
      <c r="A316" s="1"/>
      <c r="B316" s="2"/>
      <c r="C316" s="3"/>
      <c r="D316" s="3"/>
      <c r="E316" s="4"/>
      <c r="F316" s="2"/>
      <c r="G316" s="2"/>
      <c r="H316" s="2"/>
      <c r="I316" s="2"/>
      <c r="J316" s="2"/>
      <c r="K316" s="4"/>
      <c r="L316" s="4"/>
      <c r="M316" s="4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4"/>
      <c r="AF316" s="5"/>
      <c r="AG316" s="5"/>
      <c r="AH316" s="5"/>
      <c r="AI316" s="43"/>
      <c r="AJ316" s="5"/>
      <c r="AK316" s="5"/>
      <c r="AL316" s="5"/>
      <c r="AM316" s="5"/>
      <c r="AN316" s="5"/>
      <c r="AO316" s="5"/>
      <c r="AP316" s="5"/>
      <c r="AQ316" s="46"/>
      <c r="AR316" s="5"/>
      <c r="AS316" s="5"/>
      <c r="AT316" s="5"/>
      <c r="AU316" s="5"/>
      <c r="AV316" s="5"/>
      <c r="AW316" s="5"/>
      <c r="AX316" s="5"/>
      <c r="AY316" s="5"/>
      <c r="AZ316" s="5"/>
      <c r="BA316" s="46"/>
      <c r="BB316" s="5"/>
      <c r="BC316" s="5"/>
      <c r="BD316" s="4"/>
      <c r="BE316" s="4"/>
      <c r="BF316" s="7"/>
      <c r="BG316" s="4"/>
      <c r="BH316" s="4"/>
      <c r="BI316" s="7"/>
      <c r="BJ316" s="5"/>
      <c r="BK316" s="5"/>
      <c r="BL316" s="8"/>
      <c r="BM316" s="5"/>
      <c r="BN316" s="5"/>
      <c r="BO316" s="7"/>
      <c r="BP316" s="7"/>
      <c r="BQ316" s="8"/>
      <c r="BR316" s="9"/>
    </row>
    <row r="317" spans="1:70" s="6" customFormat="1" ht="192" customHeight="1" x14ac:dyDescent="0.25">
      <c r="A317" s="1"/>
      <c r="B317" s="2"/>
      <c r="C317" s="3"/>
      <c r="D317" s="3"/>
      <c r="E317" s="4"/>
      <c r="F317" s="2"/>
      <c r="G317" s="2"/>
      <c r="H317" s="2"/>
      <c r="I317" s="2"/>
      <c r="J317" s="2"/>
      <c r="K317" s="4"/>
      <c r="L317" s="4"/>
      <c r="M317" s="4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42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46"/>
      <c r="BB317" s="24"/>
      <c r="BC317" s="7"/>
      <c r="BD317" s="4"/>
      <c r="BE317" s="4"/>
      <c r="BF317" s="7"/>
      <c r="BG317" s="4"/>
      <c r="BH317" s="4"/>
      <c r="BI317" s="7"/>
      <c r="BJ317" s="5"/>
      <c r="BK317" s="5"/>
      <c r="BL317" s="8"/>
      <c r="BM317" s="5"/>
      <c r="BN317" s="5"/>
      <c r="BO317" s="7"/>
      <c r="BP317" s="7"/>
      <c r="BQ317" s="8"/>
      <c r="BR317" s="9"/>
    </row>
    <row r="318" spans="1:70" s="6" customFormat="1" ht="192" customHeight="1" x14ac:dyDescent="0.25">
      <c r="A318" s="1"/>
      <c r="B318" s="2"/>
      <c r="C318" s="3"/>
      <c r="D318" s="3"/>
      <c r="E318" s="4"/>
      <c r="F318" s="2"/>
      <c r="G318" s="2"/>
      <c r="H318" s="2"/>
      <c r="I318" s="2"/>
      <c r="J318" s="2"/>
      <c r="K318" s="4"/>
      <c r="L318" s="4"/>
      <c r="M318" s="4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42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46"/>
      <c r="BB318" s="24"/>
      <c r="BC318" s="7"/>
      <c r="BD318" s="4"/>
      <c r="BE318" s="4"/>
      <c r="BF318" s="7"/>
      <c r="BG318" s="4"/>
      <c r="BH318" s="4"/>
      <c r="BI318" s="7"/>
      <c r="BJ318" s="5"/>
      <c r="BK318" s="5"/>
      <c r="BL318" s="8"/>
      <c r="BM318" s="5"/>
      <c r="BN318" s="5"/>
      <c r="BO318" s="7"/>
      <c r="BP318" s="7"/>
      <c r="BQ318" s="8"/>
      <c r="BR318" s="9"/>
    </row>
    <row r="319" spans="1:70" s="6" customFormat="1" ht="192" customHeight="1" x14ac:dyDescent="0.25">
      <c r="A319" s="1"/>
      <c r="B319" s="2"/>
      <c r="C319" s="3"/>
      <c r="D319" s="3"/>
      <c r="E319" s="4"/>
      <c r="F319" s="2"/>
      <c r="G319" s="2"/>
      <c r="H319" s="2"/>
      <c r="I319" s="2"/>
      <c r="J319" s="2"/>
      <c r="K319" s="4"/>
      <c r="L319" s="4"/>
      <c r="M319" s="4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42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46"/>
      <c r="BB319" s="24"/>
      <c r="BC319" s="7"/>
      <c r="BD319" s="4"/>
      <c r="BE319" s="4"/>
      <c r="BF319" s="7"/>
      <c r="BG319" s="4"/>
      <c r="BH319" s="4"/>
      <c r="BI319" s="7"/>
      <c r="BJ319" s="5"/>
      <c r="BK319" s="5"/>
      <c r="BL319" s="8"/>
      <c r="BM319" s="5"/>
      <c r="BN319" s="5"/>
      <c r="BO319" s="7"/>
      <c r="BP319" s="7"/>
      <c r="BQ319" s="8"/>
      <c r="BR319" s="9"/>
    </row>
    <row r="320" spans="1:70" s="6" customFormat="1" ht="192" customHeight="1" x14ac:dyDescent="0.25">
      <c r="A320" s="1"/>
      <c r="B320" s="2"/>
      <c r="C320" s="3"/>
      <c r="D320" s="3"/>
      <c r="E320" s="4"/>
      <c r="F320" s="2"/>
      <c r="G320" s="2"/>
      <c r="H320" s="2"/>
      <c r="I320" s="2"/>
      <c r="J320" s="2"/>
      <c r="K320" s="4"/>
      <c r="L320" s="4"/>
      <c r="M320" s="4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42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46"/>
      <c r="BB320" s="24"/>
      <c r="BC320" s="7"/>
      <c r="BD320" s="4"/>
      <c r="BE320" s="4"/>
      <c r="BF320" s="7"/>
      <c r="BG320" s="4"/>
      <c r="BH320" s="4"/>
      <c r="BI320" s="7"/>
      <c r="BJ320" s="5"/>
      <c r="BK320" s="5"/>
      <c r="BL320" s="8"/>
      <c r="BM320" s="5"/>
      <c r="BN320" s="5"/>
      <c r="BO320" s="7"/>
      <c r="BP320" s="7"/>
      <c r="BQ320" s="8"/>
      <c r="BR320" s="9"/>
    </row>
    <row r="321" spans="1:70" s="6" customFormat="1" ht="192" customHeight="1" x14ac:dyDescent="0.25">
      <c r="A321" s="1"/>
      <c r="B321" s="2"/>
      <c r="C321" s="3"/>
      <c r="D321" s="3"/>
      <c r="E321" s="4"/>
      <c r="F321" s="2"/>
      <c r="G321" s="2"/>
      <c r="H321" s="2"/>
      <c r="I321" s="2"/>
      <c r="J321" s="2"/>
      <c r="K321" s="4"/>
      <c r="L321" s="4"/>
      <c r="M321" s="4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42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46"/>
      <c r="BB321" s="5"/>
      <c r="BC321" s="5"/>
      <c r="BD321" s="4"/>
      <c r="BE321" s="4"/>
      <c r="BF321" s="7"/>
      <c r="BG321" s="4"/>
      <c r="BH321" s="4"/>
      <c r="BI321" s="7"/>
      <c r="BJ321" s="5"/>
      <c r="BK321" s="5"/>
      <c r="BL321" s="8"/>
      <c r="BM321" s="5"/>
      <c r="BN321" s="5"/>
      <c r="BO321" s="7"/>
      <c r="BP321" s="7"/>
      <c r="BQ321" s="8"/>
      <c r="BR321" s="9"/>
    </row>
    <row r="322" spans="1:70" s="6" customFormat="1" ht="192" customHeight="1" x14ac:dyDescent="0.25">
      <c r="A322" s="1"/>
      <c r="B322" s="2"/>
      <c r="C322" s="3"/>
      <c r="D322" s="3"/>
      <c r="E322" s="4"/>
      <c r="F322" s="2"/>
      <c r="G322" s="2"/>
      <c r="H322" s="2"/>
      <c r="I322" s="2"/>
      <c r="J322" s="2"/>
      <c r="K322" s="4"/>
      <c r="L322" s="4"/>
      <c r="M322" s="4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42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46"/>
      <c r="BB322" s="24"/>
      <c r="BC322" s="7"/>
      <c r="BD322" s="4"/>
      <c r="BE322" s="4"/>
      <c r="BF322" s="7"/>
      <c r="BG322" s="4"/>
      <c r="BH322" s="4"/>
      <c r="BI322" s="7"/>
      <c r="BJ322" s="5"/>
      <c r="BK322" s="5"/>
      <c r="BL322" s="8"/>
      <c r="BM322" s="5"/>
      <c r="BN322" s="5"/>
      <c r="BO322" s="7"/>
      <c r="BP322" s="7"/>
      <c r="BQ322" s="8"/>
      <c r="BR322" s="9"/>
    </row>
    <row r="323" spans="1:70" s="6" customFormat="1" ht="192" customHeight="1" x14ac:dyDescent="0.25">
      <c r="A323" s="1"/>
      <c r="B323" s="2"/>
      <c r="C323" s="3"/>
      <c r="D323" s="3"/>
      <c r="E323" s="4"/>
      <c r="F323" s="2"/>
      <c r="G323" s="2"/>
      <c r="H323" s="2"/>
      <c r="I323" s="2"/>
      <c r="J323" s="2"/>
      <c r="K323" s="4"/>
      <c r="L323" s="4"/>
      <c r="M323" s="46"/>
      <c r="N323" s="4"/>
      <c r="O323" s="4"/>
      <c r="P323" s="4"/>
      <c r="Q323" s="4"/>
      <c r="R323" s="4"/>
      <c r="S323" s="4"/>
      <c r="T323" s="4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42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46"/>
      <c r="BB323" s="24"/>
      <c r="BC323" s="7"/>
      <c r="BD323" s="4"/>
      <c r="BE323" s="4"/>
      <c r="BF323" s="7"/>
      <c r="BG323" s="4"/>
      <c r="BH323" s="4"/>
      <c r="BI323" s="7"/>
      <c r="BJ323" s="5"/>
      <c r="BK323" s="5"/>
      <c r="BL323" s="8"/>
      <c r="BM323" s="5"/>
      <c r="BN323" s="5"/>
      <c r="BO323" s="7"/>
      <c r="BP323" s="7"/>
      <c r="BQ323" s="8"/>
      <c r="BR323" s="9"/>
    </row>
    <row r="324" spans="1:70" s="6" customFormat="1" ht="192" customHeight="1" x14ac:dyDescent="0.25">
      <c r="A324" s="1"/>
      <c r="B324" s="2"/>
      <c r="C324" s="3"/>
      <c r="D324" s="3"/>
      <c r="E324" s="4"/>
      <c r="F324" s="2"/>
      <c r="G324" s="2"/>
      <c r="H324" s="2"/>
      <c r="I324" s="2"/>
      <c r="J324" s="2"/>
      <c r="K324" s="4"/>
      <c r="L324" s="4"/>
      <c r="M324" s="4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42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46"/>
      <c r="BB324" s="5"/>
      <c r="BC324" s="4"/>
      <c r="BD324" s="4"/>
      <c r="BE324" s="4"/>
      <c r="BF324" s="7"/>
      <c r="BG324" s="4"/>
      <c r="BH324" s="5"/>
      <c r="BI324" s="5"/>
      <c r="BJ324" s="5"/>
      <c r="BK324" s="5"/>
      <c r="BL324" s="8"/>
      <c r="BM324" s="5"/>
      <c r="BN324" s="5"/>
      <c r="BO324" s="7"/>
      <c r="BP324" s="7"/>
      <c r="BQ324" s="8"/>
      <c r="BR324" s="9"/>
    </row>
    <row r="325" spans="1:70" s="6" customFormat="1" ht="192" customHeight="1" x14ac:dyDescent="0.25">
      <c r="A325" s="1"/>
      <c r="B325" s="2"/>
      <c r="C325" s="3"/>
      <c r="D325" s="3"/>
      <c r="E325" s="4"/>
      <c r="F325" s="2"/>
      <c r="G325" s="2"/>
      <c r="H325" s="2"/>
      <c r="I325" s="2"/>
      <c r="J325" s="2"/>
      <c r="K325" s="4"/>
      <c r="L325" s="4"/>
      <c r="M325" s="4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42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46"/>
      <c r="BB325" s="24"/>
      <c r="BC325" s="7"/>
      <c r="BD325" s="4"/>
      <c r="BE325" s="4"/>
      <c r="BF325" s="7"/>
      <c r="BG325" s="4"/>
      <c r="BH325" s="4"/>
      <c r="BI325" s="7"/>
      <c r="BJ325" s="5"/>
      <c r="BK325" s="5"/>
      <c r="BL325" s="8"/>
      <c r="BM325" s="5"/>
      <c r="BN325" s="5"/>
      <c r="BO325" s="7"/>
      <c r="BP325" s="7"/>
      <c r="BQ325" s="8"/>
      <c r="BR325" s="9"/>
    </row>
    <row r="326" spans="1:70" s="6" customFormat="1" ht="192" customHeight="1" x14ac:dyDescent="0.25">
      <c r="A326" s="1"/>
      <c r="B326" s="2"/>
      <c r="C326" s="3"/>
      <c r="D326" s="3"/>
      <c r="E326" s="4"/>
      <c r="F326" s="2"/>
      <c r="G326" s="2"/>
      <c r="H326" s="2"/>
      <c r="I326" s="2"/>
      <c r="J326" s="2"/>
      <c r="K326" s="4"/>
      <c r="L326" s="4"/>
      <c r="M326" s="4"/>
      <c r="N326" s="5"/>
      <c r="O326" s="4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42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46"/>
      <c r="BB326" s="24"/>
      <c r="BC326" s="7"/>
      <c r="BD326" s="4"/>
      <c r="BE326" s="4"/>
      <c r="BF326" s="7"/>
      <c r="BG326" s="4"/>
      <c r="BH326" s="4"/>
      <c r="BI326" s="7"/>
      <c r="BJ326" s="5"/>
      <c r="BK326" s="5"/>
      <c r="BL326" s="8"/>
      <c r="BM326" s="5"/>
      <c r="BN326" s="5"/>
      <c r="BO326" s="7"/>
      <c r="BP326" s="7"/>
      <c r="BQ326" s="8"/>
      <c r="BR326" s="9"/>
    </row>
    <row r="327" spans="1:70" s="6" customFormat="1" ht="409.5" customHeight="1" x14ac:dyDescent="0.25">
      <c r="A327" s="1"/>
      <c r="B327" s="2"/>
      <c r="C327" s="3"/>
      <c r="D327" s="3"/>
      <c r="E327" s="4"/>
      <c r="F327" s="2"/>
      <c r="G327" s="2"/>
      <c r="H327" s="2"/>
      <c r="I327" s="2"/>
      <c r="J327" s="2"/>
      <c r="K327" s="4"/>
      <c r="L327" s="4"/>
      <c r="M327" s="4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4"/>
      <c r="AF327" s="5"/>
      <c r="AG327" s="5"/>
      <c r="AH327" s="5"/>
      <c r="AI327" s="43"/>
      <c r="AJ327" s="5"/>
      <c r="AK327" s="4"/>
      <c r="AL327" s="5"/>
      <c r="AM327" s="5"/>
      <c r="AN327" s="5"/>
      <c r="AO327" s="5"/>
      <c r="AP327" s="5"/>
      <c r="AQ327" s="46"/>
      <c r="AR327" s="5"/>
      <c r="AS327" s="5"/>
      <c r="AT327" s="5"/>
      <c r="AU327" s="5"/>
      <c r="AV327" s="5"/>
      <c r="AW327" s="5"/>
      <c r="AX327" s="5"/>
      <c r="AY327" s="5"/>
      <c r="AZ327" s="5"/>
      <c r="BA327" s="46"/>
      <c r="BB327" s="5"/>
      <c r="BC327" s="5"/>
      <c r="BD327" s="4"/>
      <c r="BE327" s="4"/>
      <c r="BF327" s="7"/>
      <c r="BG327" s="4"/>
      <c r="BH327" s="4"/>
      <c r="BI327" s="7"/>
      <c r="BJ327" s="5"/>
      <c r="BK327" s="5"/>
      <c r="BL327" s="8"/>
      <c r="BM327" s="5"/>
      <c r="BN327" s="5"/>
      <c r="BO327" s="7"/>
      <c r="BP327" s="7"/>
      <c r="BQ327" s="8"/>
      <c r="BR327" s="9"/>
    </row>
    <row r="328" spans="1:70" s="6" customFormat="1" ht="192" customHeight="1" x14ac:dyDescent="0.25">
      <c r="A328" s="1"/>
      <c r="B328" s="2"/>
      <c r="C328" s="3"/>
      <c r="D328" s="3"/>
      <c r="E328" s="4"/>
      <c r="F328" s="2"/>
      <c r="G328" s="2"/>
      <c r="H328" s="2"/>
      <c r="I328" s="2"/>
      <c r="J328" s="2"/>
      <c r="K328" s="4"/>
      <c r="L328" s="4"/>
      <c r="M328" s="4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42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46"/>
      <c r="BB328" s="24"/>
      <c r="BC328" s="7"/>
      <c r="BD328" s="4"/>
      <c r="BE328" s="4"/>
      <c r="BF328" s="7"/>
      <c r="BG328" s="4"/>
      <c r="BH328" s="4"/>
      <c r="BI328" s="7"/>
      <c r="BJ328" s="5"/>
      <c r="BK328" s="5"/>
      <c r="BL328" s="8"/>
      <c r="BM328" s="5"/>
      <c r="BN328" s="5"/>
      <c r="BO328" s="7"/>
      <c r="BP328" s="7"/>
      <c r="BQ328" s="8"/>
      <c r="BR328" s="9"/>
    </row>
    <row r="329" spans="1:70" s="6" customFormat="1" ht="192" customHeight="1" x14ac:dyDescent="0.25">
      <c r="A329" s="1"/>
      <c r="B329" s="2"/>
      <c r="C329" s="3"/>
      <c r="D329" s="3"/>
      <c r="E329" s="4"/>
      <c r="F329" s="2"/>
      <c r="G329" s="2"/>
      <c r="H329" s="2"/>
      <c r="I329" s="2"/>
      <c r="J329" s="2"/>
      <c r="K329" s="4"/>
      <c r="L329" s="4"/>
      <c r="M329" s="4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42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46"/>
      <c r="BB329" s="24"/>
      <c r="BC329" s="7"/>
      <c r="BD329" s="4"/>
      <c r="BE329" s="4"/>
      <c r="BF329" s="7"/>
      <c r="BG329" s="4"/>
      <c r="BH329" s="4"/>
      <c r="BI329" s="7"/>
      <c r="BJ329" s="5"/>
      <c r="BK329" s="5"/>
      <c r="BL329" s="8"/>
      <c r="BM329" s="5"/>
      <c r="BN329" s="5"/>
      <c r="BO329" s="7"/>
      <c r="BP329" s="7"/>
      <c r="BQ329" s="8"/>
      <c r="BR329" s="9"/>
    </row>
    <row r="330" spans="1:70" s="6" customFormat="1" ht="192" customHeight="1" x14ac:dyDescent="0.25">
      <c r="A330" s="1"/>
      <c r="B330" s="2"/>
      <c r="C330" s="3"/>
      <c r="D330" s="3"/>
      <c r="E330" s="4"/>
      <c r="F330" s="2"/>
      <c r="G330" s="2"/>
      <c r="H330" s="2"/>
      <c r="I330" s="2"/>
      <c r="J330" s="2"/>
      <c r="K330" s="4"/>
      <c r="L330" s="4"/>
      <c r="M330" s="4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42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46"/>
      <c r="BB330" s="24"/>
      <c r="BC330" s="7"/>
      <c r="BD330" s="4"/>
      <c r="BE330" s="4"/>
      <c r="BF330" s="7"/>
      <c r="BG330" s="4"/>
      <c r="BH330" s="4"/>
      <c r="BI330" s="7"/>
      <c r="BJ330" s="5"/>
      <c r="BK330" s="5"/>
      <c r="BL330" s="8"/>
      <c r="BM330" s="5"/>
      <c r="BN330" s="5"/>
      <c r="BO330" s="7"/>
      <c r="BP330" s="7"/>
      <c r="BQ330" s="8"/>
      <c r="BR330" s="9"/>
    </row>
    <row r="331" spans="1:70" s="6" customFormat="1" ht="192" customHeight="1" x14ac:dyDescent="0.25">
      <c r="A331" s="1"/>
      <c r="B331" s="2"/>
      <c r="C331" s="3"/>
      <c r="D331" s="3"/>
      <c r="E331" s="4"/>
      <c r="F331" s="2"/>
      <c r="G331" s="2"/>
      <c r="H331" s="2"/>
      <c r="I331" s="2"/>
      <c r="J331" s="2"/>
      <c r="K331" s="4"/>
      <c r="L331" s="4"/>
      <c r="M331" s="4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42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46"/>
      <c r="BB331" s="24"/>
      <c r="BC331" s="7"/>
      <c r="BD331" s="4"/>
      <c r="BE331" s="4"/>
      <c r="BF331" s="7"/>
      <c r="BG331" s="4"/>
      <c r="BH331" s="4"/>
      <c r="BI331" s="7"/>
      <c r="BJ331" s="5"/>
      <c r="BK331" s="5"/>
      <c r="BL331" s="8"/>
      <c r="BM331" s="5"/>
      <c r="BN331" s="5"/>
      <c r="BO331" s="7"/>
      <c r="BP331" s="7"/>
      <c r="BQ331" s="8"/>
      <c r="BR331" s="9"/>
    </row>
    <row r="332" spans="1:70" s="6" customFormat="1" ht="192" customHeight="1" x14ac:dyDescent="0.25">
      <c r="A332" s="1"/>
      <c r="B332" s="2"/>
      <c r="C332" s="3"/>
      <c r="D332" s="3"/>
      <c r="E332" s="4"/>
      <c r="F332" s="2"/>
      <c r="G332" s="2"/>
      <c r="H332" s="2"/>
      <c r="I332" s="2"/>
      <c r="J332" s="2"/>
      <c r="K332" s="4"/>
      <c r="L332" s="4"/>
      <c r="M332" s="46"/>
      <c r="N332" s="4"/>
      <c r="O332" s="4"/>
      <c r="P332" s="4"/>
      <c r="Q332" s="4"/>
      <c r="R332" s="4"/>
      <c r="S332" s="4"/>
      <c r="T332" s="4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42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46"/>
      <c r="BB332" s="24"/>
      <c r="BC332" s="7"/>
      <c r="BD332" s="4"/>
      <c r="BE332" s="4"/>
      <c r="BF332" s="7"/>
      <c r="BG332" s="4"/>
      <c r="BH332" s="4"/>
      <c r="BI332" s="7"/>
      <c r="BJ332" s="5"/>
      <c r="BK332" s="5"/>
      <c r="BL332" s="8"/>
      <c r="BM332" s="5"/>
      <c r="BN332" s="5"/>
      <c r="BO332" s="7"/>
      <c r="BP332" s="7"/>
      <c r="BQ332" s="8"/>
      <c r="BR332" s="9"/>
    </row>
    <row r="333" spans="1:70" s="6" customFormat="1" ht="192" customHeight="1" x14ac:dyDescent="0.25">
      <c r="A333" s="1"/>
      <c r="B333" s="2"/>
      <c r="C333" s="3"/>
      <c r="D333" s="3"/>
      <c r="E333" s="4"/>
      <c r="F333" s="2"/>
      <c r="G333" s="2"/>
      <c r="H333" s="2"/>
      <c r="I333" s="2"/>
      <c r="J333" s="2"/>
      <c r="K333" s="4"/>
      <c r="L333" s="4"/>
      <c r="M333" s="46"/>
      <c r="N333" s="4"/>
      <c r="O333" s="4"/>
      <c r="P333" s="4"/>
      <c r="Q333" s="4"/>
      <c r="R333" s="4"/>
      <c r="S333" s="4"/>
      <c r="T333" s="4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42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46"/>
      <c r="BB333" s="24"/>
      <c r="BC333" s="7"/>
      <c r="BD333" s="4"/>
      <c r="BE333" s="4"/>
      <c r="BF333" s="7"/>
      <c r="BG333" s="4"/>
      <c r="BH333" s="4"/>
      <c r="BI333" s="7"/>
      <c r="BJ333" s="5"/>
      <c r="BK333" s="5"/>
      <c r="BL333" s="8"/>
      <c r="BM333" s="5"/>
      <c r="BN333" s="5"/>
      <c r="BO333" s="7"/>
      <c r="BP333" s="7"/>
      <c r="BQ333" s="8"/>
      <c r="BR333" s="9"/>
    </row>
    <row r="334" spans="1:70" s="6" customFormat="1" ht="192" customHeight="1" x14ac:dyDescent="0.25">
      <c r="A334" s="1"/>
      <c r="B334" s="2"/>
      <c r="C334" s="3"/>
      <c r="D334" s="3"/>
      <c r="E334" s="4"/>
      <c r="F334" s="2"/>
      <c r="G334" s="2"/>
      <c r="H334" s="2"/>
      <c r="I334" s="2"/>
      <c r="J334" s="2"/>
      <c r="K334" s="4"/>
      <c r="L334" s="4"/>
      <c r="M334" s="4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43"/>
      <c r="AJ334" s="5"/>
      <c r="AK334" s="4"/>
      <c r="AL334" s="5"/>
      <c r="AM334" s="5"/>
      <c r="AN334" s="5"/>
      <c r="AO334" s="5"/>
      <c r="AP334" s="5"/>
      <c r="AQ334" s="46"/>
      <c r="AR334" s="5"/>
      <c r="AS334" s="5"/>
      <c r="AT334" s="5"/>
      <c r="AU334" s="5"/>
      <c r="AV334" s="5"/>
      <c r="AW334" s="5"/>
      <c r="AX334" s="5"/>
      <c r="AY334" s="5"/>
      <c r="AZ334" s="5"/>
      <c r="BA334" s="46"/>
      <c r="BB334" s="5"/>
      <c r="BC334" s="5"/>
      <c r="BD334" s="4"/>
      <c r="BE334" s="4"/>
      <c r="BF334" s="7"/>
      <c r="BG334" s="4"/>
      <c r="BH334" s="4"/>
      <c r="BI334" s="7"/>
      <c r="BJ334" s="5"/>
      <c r="BK334" s="5"/>
      <c r="BL334" s="8"/>
      <c r="BM334" s="5"/>
      <c r="BN334" s="5"/>
      <c r="BO334" s="7"/>
      <c r="BP334" s="7"/>
      <c r="BQ334" s="8"/>
      <c r="BR334" s="9"/>
    </row>
    <row r="335" spans="1:70" s="6" customFormat="1" ht="192" customHeight="1" x14ac:dyDescent="0.25">
      <c r="A335" s="1"/>
      <c r="B335" s="2"/>
      <c r="C335" s="3"/>
      <c r="D335" s="3"/>
      <c r="E335" s="4"/>
      <c r="F335" s="2"/>
      <c r="G335" s="2"/>
      <c r="H335" s="2"/>
      <c r="I335" s="2"/>
      <c r="J335" s="2"/>
      <c r="K335" s="4"/>
      <c r="L335" s="4"/>
      <c r="M335" s="4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42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46"/>
      <c r="BB335" s="24"/>
      <c r="BC335" s="7"/>
      <c r="BD335" s="4"/>
      <c r="BE335" s="4"/>
      <c r="BF335" s="7"/>
      <c r="BG335" s="4"/>
      <c r="BH335" s="4"/>
      <c r="BI335" s="7"/>
      <c r="BJ335" s="5"/>
      <c r="BK335" s="5"/>
      <c r="BL335" s="8"/>
      <c r="BM335" s="5"/>
      <c r="BN335" s="5"/>
      <c r="BO335" s="7"/>
      <c r="BP335" s="7"/>
      <c r="BQ335" s="8"/>
      <c r="BR335" s="9"/>
    </row>
    <row r="336" spans="1:70" s="6" customFormat="1" ht="192" customHeight="1" x14ac:dyDescent="0.25">
      <c r="A336" s="1"/>
      <c r="B336" s="2"/>
      <c r="C336" s="3"/>
      <c r="D336" s="3"/>
      <c r="E336" s="4"/>
      <c r="F336" s="2"/>
      <c r="G336" s="2"/>
      <c r="H336" s="2"/>
      <c r="I336" s="2"/>
      <c r="J336" s="2"/>
      <c r="K336" s="4"/>
      <c r="L336" s="4"/>
      <c r="M336" s="4"/>
      <c r="N336" s="4"/>
      <c r="O336" s="4"/>
      <c r="P336" s="4"/>
      <c r="Q336" s="4"/>
      <c r="R336" s="4"/>
      <c r="S336" s="4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42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46"/>
      <c r="BB336" s="24"/>
      <c r="BC336" s="7"/>
      <c r="BD336" s="4"/>
      <c r="BE336" s="4"/>
      <c r="BF336" s="7"/>
      <c r="BG336" s="4"/>
      <c r="BH336" s="4"/>
      <c r="BI336" s="7"/>
      <c r="BJ336" s="5"/>
      <c r="BK336" s="5"/>
      <c r="BL336" s="8"/>
      <c r="BM336" s="5"/>
      <c r="BN336" s="5"/>
      <c r="BO336" s="7"/>
      <c r="BP336" s="7"/>
      <c r="BQ336" s="8"/>
      <c r="BR336" s="9"/>
    </row>
    <row r="337" spans="1:70" s="6" customFormat="1" ht="192" customHeight="1" x14ac:dyDescent="0.25">
      <c r="A337" s="1"/>
      <c r="B337" s="2"/>
      <c r="C337" s="3"/>
      <c r="D337" s="3"/>
      <c r="E337" s="4"/>
      <c r="F337" s="2"/>
      <c r="G337" s="2"/>
      <c r="H337" s="2"/>
      <c r="I337" s="2"/>
      <c r="J337" s="2"/>
      <c r="K337" s="4"/>
      <c r="L337" s="4"/>
      <c r="M337" s="4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42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46"/>
      <c r="BB337" s="24"/>
      <c r="BC337" s="7"/>
      <c r="BD337" s="4"/>
      <c r="BE337" s="4"/>
      <c r="BF337" s="7"/>
      <c r="BG337" s="4"/>
      <c r="BH337" s="4"/>
      <c r="BI337" s="7"/>
      <c r="BJ337" s="5"/>
      <c r="BK337" s="5"/>
      <c r="BL337" s="8"/>
      <c r="BM337" s="5"/>
      <c r="BN337" s="5"/>
      <c r="BO337" s="7"/>
      <c r="BP337" s="7"/>
      <c r="BQ337" s="8"/>
      <c r="BR337" s="9"/>
    </row>
    <row r="338" spans="1:70" s="6" customFormat="1" ht="192" customHeight="1" x14ac:dyDescent="0.25">
      <c r="A338" s="1"/>
      <c r="B338" s="2"/>
      <c r="C338" s="3"/>
      <c r="D338" s="3"/>
      <c r="E338" s="4"/>
      <c r="F338" s="2"/>
      <c r="G338" s="2"/>
      <c r="H338" s="2"/>
      <c r="I338" s="2"/>
      <c r="J338" s="2"/>
      <c r="K338" s="4"/>
      <c r="L338" s="4"/>
      <c r="M338" s="46"/>
      <c r="N338" s="4"/>
      <c r="O338" s="4"/>
      <c r="P338" s="4"/>
      <c r="Q338" s="4"/>
      <c r="R338" s="4"/>
      <c r="S338" s="4"/>
      <c r="T338" s="4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42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46"/>
      <c r="BB338" s="24"/>
      <c r="BC338" s="7"/>
      <c r="BD338" s="4"/>
      <c r="BE338" s="4"/>
      <c r="BF338" s="7"/>
      <c r="BG338" s="4"/>
      <c r="BH338" s="4"/>
      <c r="BI338" s="7"/>
      <c r="BJ338" s="5"/>
      <c r="BK338" s="5"/>
      <c r="BL338" s="8"/>
      <c r="BM338" s="5"/>
      <c r="BN338" s="5"/>
      <c r="BO338" s="7"/>
      <c r="BP338" s="7"/>
      <c r="BQ338" s="8"/>
      <c r="BR338" s="9"/>
    </row>
    <row r="339" spans="1:70" s="6" customFormat="1" ht="192" customHeight="1" x14ac:dyDescent="0.25">
      <c r="A339" s="1"/>
      <c r="B339" s="2"/>
      <c r="C339" s="3"/>
      <c r="D339" s="3"/>
      <c r="E339" s="4"/>
      <c r="F339" s="2"/>
      <c r="G339" s="2"/>
      <c r="H339" s="2"/>
      <c r="I339" s="2"/>
      <c r="J339" s="2"/>
      <c r="K339" s="4"/>
      <c r="L339" s="4"/>
      <c r="M339" s="46"/>
      <c r="N339" s="4"/>
      <c r="O339" s="4"/>
      <c r="P339" s="4"/>
      <c r="Q339" s="4"/>
      <c r="R339" s="4"/>
      <c r="S339" s="4"/>
      <c r="T339" s="4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42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46"/>
      <c r="BB339" s="24"/>
      <c r="BC339" s="7"/>
      <c r="BD339" s="4"/>
      <c r="BE339" s="4"/>
      <c r="BF339" s="7"/>
      <c r="BG339" s="4"/>
      <c r="BH339" s="4"/>
      <c r="BI339" s="7"/>
      <c r="BJ339" s="5"/>
      <c r="BK339" s="5"/>
      <c r="BL339" s="8"/>
      <c r="BM339" s="5"/>
      <c r="BN339" s="5"/>
      <c r="BO339" s="7"/>
      <c r="BP339" s="7"/>
      <c r="BQ339" s="8"/>
      <c r="BR339" s="9"/>
    </row>
    <row r="340" spans="1:70" s="6" customFormat="1" ht="192" customHeight="1" x14ac:dyDescent="0.25">
      <c r="A340" s="1"/>
      <c r="B340" s="2"/>
      <c r="C340" s="3"/>
      <c r="D340" s="3"/>
      <c r="E340" s="4"/>
      <c r="F340" s="2"/>
      <c r="G340" s="2"/>
      <c r="H340" s="2"/>
      <c r="I340" s="2"/>
      <c r="J340" s="2"/>
      <c r="K340" s="4"/>
      <c r="L340" s="4"/>
      <c r="M340" s="46"/>
      <c r="N340" s="4"/>
      <c r="O340" s="4"/>
      <c r="P340" s="4"/>
      <c r="Q340" s="4"/>
      <c r="R340" s="4"/>
      <c r="S340" s="4"/>
      <c r="T340" s="4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42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46"/>
      <c r="BB340" s="24"/>
      <c r="BC340" s="7"/>
      <c r="BD340" s="4"/>
      <c r="BE340" s="4"/>
      <c r="BF340" s="7"/>
      <c r="BG340" s="4"/>
      <c r="BH340" s="4"/>
      <c r="BI340" s="7"/>
      <c r="BJ340" s="5"/>
      <c r="BK340" s="5"/>
      <c r="BL340" s="8"/>
      <c r="BM340" s="5"/>
      <c r="BN340" s="5"/>
      <c r="BO340" s="7"/>
      <c r="BP340" s="7"/>
      <c r="BQ340" s="8"/>
      <c r="BR340" s="9"/>
    </row>
    <row r="341" spans="1:70" s="6" customFormat="1" ht="209.25" customHeight="1" x14ac:dyDescent="0.25">
      <c r="A341" s="1"/>
      <c r="B341" s="2"/>
      <c r="C341" s="3"/>
      <c r="D341" s="3"/>
      <c r="E341" s="4"/>
      <c r="F341" s="2"/>
      <c r="G341" s="2"/>
      <c r="H341" s="2"/>
      <c r="I341" s="2"/>
      <c r="J341" s="2"/>
      <c r="K341" s="4"/>
      <c r="L341" s="4"/>
      <c r="M341" s="4"/>
      <c r="N341" s="7"/>
      <c r="O341" s="7"/>
      <c r="P341" s="7"/>
      <c r="Q341" s="7"/>
      <c r="R341" s="7"/>
      <c r="S341" s="7"/>
      <c r="T341" s="7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42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46"/>
      <c r="BB341" s="7"/>
      <c r="BC341" s="7"/>
      <c r="BD341" s="4"/>
      <c r="BE341" s="4"/>
      <c r="BF341" s="7"/>
      <c r="BG341" s="4"/>
      <c r="BH341" s="7"/>
      <c r="BI341" s="7"/>
      <c r="BJ341" s="5"/>
      <c r="BK341" s="5"/>
      <c r="BL341" s="8"/>
      <c r="BM341" s="5"/>
      <c r="BN341" s="5"/>
      <c r="BO341" s="7"/>
      <c r="BP341" s="7"/>
      <c r="BQ341" s="8"/>
      <c r="BR341" s="9"/>
    </row>
    <row r="342" spans="1:70" s="6" customFormat="1" ht="162" customHeight="1" x14ac:dyDescent="0.25">
      <c r="A342" s="1"/>
      <c r="B342" s="2"/>
      <c r="C342" s="3"/>
      <c r="D342" s="3"/>
      <c r="E342" s="4"/>
      <c r="F342" s="2"/>
      <c r="G342" s="2"/>
      <c r="H342" s="2"/>
      <c r="I342" s="2"/>
      <c r="J342" s="2"/>
      <c r="K342" s="4"/>
      <c r="L342" s="4"/>
      <c r="M342" s="4"/>
      <c r="N342" s="7"/>
      <c r="O342" s="4"/>
      <c r="P342" s="7"/>
      <c r="Q342" s="7"/>
      <c r="R342" s="7"/>
      <c r="S342" s="7"/>
      <c r="T342" s="7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42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46"/>
      <c r="BB342" s="7"/>
      <c r="BC342" s="7"/>
      <c r="BD342" s="4"/>
      <c r="BE342" s="4"/>
      <c r="BF342" s="7"/>
      <c r="BG342" s="4"/>
      <c r="BH342" s="4"/>
      <c r="BI342" s="7"/>
      <c r="BJ342" s="5"/>
      <c r="BK342" s="5"/>
      <c r="BL342" s="8"/>
      <c r="BM342" s="5"/>
      <c r="BN342" s="5"/>
      <c r="BO342" s="7"/>
      <c r="BP342" s="7"/>
      <c r="BQ342" s="8"/>
      <c r="BR342" s="9"/>
    </row>
    <row r="343" spans="1:70" s="6" customFormat="1" ht="151.5" customHeight="1" x14ac:dyDescent="0.25">
      <c r="A343" s="1"/>
      <c r="B343" s="2"/>
      <c r="C343" s="3"/>
      <c r="D343" s="3"/>
      <c r="E343" s="4"/>
      <c r="F343" s="2"/>
      <c r="G343" s="2"/>
      <c r="H343" s="2"/>
      <c r="I343" s="2"/>
      <c r="J343" s="2"/>
      <c r="K343" s="4"/>
      <c r="L343" s="4"/>
      <c r="M343" s="4"/>
      <c r="N343" s="7"/>
      <c r="O343" s="4"/>
      <c r="P343" s="7"/>
      <c r="Q343" s="7"/>
      <c r="R343" s="7"/>
      <c r="S343" s="7"/>
      <c r="T343" s="7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42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46"/>
      <c r="BB343" s="7"/>
      <c r="BC343" s="7"/>
      <c r="BD343" s="4"/>
      <c r="BE343" s="4"/>
      <c r="BF343" s="7"/>
      <c r="BG343" s="4"/>
      <c r="BH343" s="4"/>
      <c r="BI343" s="7"/>
      <c r="BJ343" s="5"/>
      <c r="BK343" s="5"/>
      <c r="BL343" s="8"/>
      <c r="BM343" s="5"/>
      <c r="BN343" s="5"/>
      <c r="BO343" s="7"/>
      <c r="BP343" s="7"/>
      <c r="BQ343" s="8"/>
      <c r="BR343" s="9"/>
    </row>
    <row r="344" spans="1:70" s="6" customFormat="1" ht="214.5" customHeight="1" x14ac:dyDescent="0.25">
      <c r="A344" s="1"/>
      <c r="B344" s="2"/>
      <c r="C344" s="3"/>
      <c r="D344" s="3"/>
      <c r="E344" s="4"/>
      <c r="F344" s="2"/>
      <c r="G344" s="2"/>
      <c r="H344" s="2"/>
      <c r="I344" s="2"/>
      <c r="J344" s="2"/>
      <c r="K344" s="4"/>
      <c r="L344" s="4"/>
      <c r="M344" s="4"/>
      <c r="N344" s="7"/>
      <c r="O344" s="7"/>
      <c r="P344" s="7"/>
      <c r="Q344" s="7"/>
      <c r="R344" s="7"/>
      <c r="S344" s="7"/>
      <c r="T344" s="7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42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46"/>
      <c r="BB344" s="7"/>
      <c r="BC344" s="7"/>
      <c r="BD344" s="4"/>
      <c r="BE344" s="4"/>
      <c r="BF344" s="7"/>
      <c r="BG344" s="4"/>
      <c r="BH344" s="4"/>
      <c r="BI344" s="7"/>
      <c r="BJ344" s="5"/>
      <c r="BK344" s="5"/>
      <c r="BL344" s="8"/>
      <c r="BM344" s="5"/>
      <c r="BN344" s="5"/>
      <c r="BO344" s="7"/>
      <c r="BP344" s="7"/>
      <c r="BQ344" s="8"/>
      <c r="BR344" s="9"/>
    </row>
    <row r="345" spans="1:70" s="6" customFormat="1" ht="409.5" customHeight="1" x14ac:dyDescent="0.25">
      <c r="A345" s="1"/>
      <c r="B345" s="2"/>
      <c r="C345" s="3"/>
      <c r="D345" s="3"/>
      <c r="E345" s="4"/>
      <c r="F345" s="2"/>
      <c r="G345" s="2"/>
      <c r="H345" s="2"/>
      <c r="I345" s="2"/>
      <c r="J345" s="2"/>
      <c r="K345" s="4"/>
      <c r="L345" s="4"/>
      <c r="M345" s="4"/>
      <c r="N345" s="7"/>
      <c r="O345" s="7"/>
      <c r="P345" s="7"/>
      <c r="Q345" s="7"/>
      <c r="R345" s="7"/>
      <c r="S345" s="7"/>
      <c r="T345" s="7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4"/>
      <c r="AF345" s="7"/>
      <c r="AG345" s="4"/>
      <c r="AH345" s="5"/>
      <c r="AI345" s="43"/>
      <c r="AJ345" s="7"/>
      <c r="AK345" s="4"/>
      <c r="AL345" s="5"/>
      <c r="AM345" s="5"/>
      <c r="AN345" s="5"/>
      <c r="AO345" s="5"/>
      <c r="AP345" s="5"/>
      <c r="AQ345" s="46"/>
      <c r="AR345" s="7"/>
      <c r="AS345" s="5"/>
      <c r="AT345" s="5"/>
      <c r="AU345" s="5"/>
      <c r="AV345" s="5"/>
      <c r="AW345" s="5"/>
      <c r="AX345" s="5"/>
      <c r="AY345" s="5"/>
      <c r="AZ345" s="5"/>
      <c r="BA345" s="46"/>
      <c r="BB345" s="7"/>
      <c r="BC345" s="7"/>
      <c r="BD345" s="4"/>
      <c r="BE345" s="4"/>
      <c r="BF345" s="7"/>
      <c r="BG345" s="4"/>
      <c r="BH345" s="4"/>
      <c r="BI345" s="7"/>
      <c r="BJ345" s="5"/>
      <c r="BK345" s="5"/>
      <c r="BL345" s="8"/>
      <c r="BM345" s="5"/>
      <c r="BN345" s="5"/>
      <c r="BO345" s="7"/>
      <c r="BP345" s="7"/>
      <c r="BQ345" s="8"/>
      <c r="BR345" s="9"/>
    </row>
    <row r="346" spans="1:70" s="6" customFormat="1" ht="126.75" customHeight="1" x14ac:dyDescent="0.25">
      <c r="A346" s="1"/>
      <c r="B346" s="2"/>
      <c r="C346" s="3"/>
      <c r="D346" s="3"/>
      <c r="E346" s="4"/>
      <c r="F346" s="2"/>
      <c r="G346" s="2"/>
      <c r="H346" s="2"/>
      <c r="I346" s="2"/>
      <c r="J346" s="2"/>
      <c r="K346" s="4"/>
      <c r="L346" s="4"/>
      <c r="M346" s="4"/>
      <c r="N346" s="7"/>
      <c r="O346" s="7"/>
      <c r="P346" s="7"/>
      <c r="Q346" s="7"/>
      <c r="R346" s="7"/>
      <c r="S346" s="7"/>
      <c r="T346" s="7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42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46"/>
      <c r="BB346" s="24"/>
      <c r="BC346" s="7"/>
      <c r="BD346" s="4"/>
      <c r="BE346" s="4"/>
      <c r="BF346" s="7"/>
      <c r="BG346" s="4"/>
      <c r="BH346" s="4"/>
      <c r="BI346" s="7"/>
      <c r="BJ346" s="5"/>
      <c r="BK346" s="5"/>
      <c r="BL346" s="8"/>
      <c r="BM346" s="5"/>
      <c r="BN346" s="5"/>
      <c r="BO346" s="7"/>
      <c r="BP346" s="7"/>
      <c r="BQ346" s="8"/>
      <c r="BR346" s="9"/>
    </row>
    <row r="347" spans="1:70" s="6" customFormat="1" ht="126.75" customHeight="1" x14ac:dyDescent="0.25">
      <c r="A347" s="1"/>
      <c r="B347" s="2"/>
      <c r="C347" s="3"/>
      <c r="D347" s="3"/>
      <c r="E347" s="4"/>
      <c r="F347" s="2"/>
      <c r="G347" s="2"/>
      <c r="H347" s="2"/>
      <c r="I347" s="2"/>
      <c r="J347" s="2"/>
      <c r="K347" s="4"/>
      <c r="L347" s="4"/>
      <c r="M347" s="4"/>
      <c r="N347" s="7"/>
      <c r="O347" s="7"/>
      <c r="P347" s="7"/>
      <c r="Q347" s="7"/>
      <c r="R347" s="7"/>
      <c r="S347" s="7"/>
      <c r="T347" s="7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42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46"/>
      <c r="BB347" s="24"/>
      <c r="BC347" s="7"/>
      <c r="BD347" s="4"/>
      <c r="BE347" s="4"/>
      <c r="BF347" s="7"/>
      <c r="BG347" s="4"/>
      <c r="BH347" s="4"/>
      <c r="BI347" s="7"/>
      <c r="BJ347" s="5"/>
      <c r="BK347" s="5"/>
      <c r="BL347" s="8"/>
      <c r="BM347" s="5"/>
      <c r="BN347" s="5"/>
      <c r="BO347" s="7"/>
      <c r="BP347" s="7"/>
      <c r="BQ347" s="8"/>
      <c r="BR347" s="9"/>
    </row>
    <row r="348" spans="1:70" s="6" customFormat="1" ht="126.75" customHeight="1" x14ac:dyDescent="0.25">
      <c r="A348" s="1"/>
      <c r="B348" s="2"/>
      <c r="C348" s="3"/>
      <c r="D348" s="3"/>
      <c r="E348" s="4"/>
      <c r="F348" s="2"/>
      <c r="G348" s="2"/>
      <c r="H348" s="2"/>
      <c r="I348" s="2"/>
      <c r="J348" s="2"/>
      <c r="K348" s="18"/>
      <c r="L348" s="18"/>
      <c r="M348" s="18"/>
      <c r="N348" s="12"/>
      <c r="O348" s="18"/>
      <c r="P348" s="18"/>
      <c r="Q348" s="18"/>
      <c r="R348" s="18"/>
      <c r="S348" s="18"/>
      <c r="T348" s="12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42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46"/>
      <c r="BB348" s="24"/>
      <c r="BC348" s="7"/>
      <c r="BD348" s="4"/>
      <c r="BE348" s="4"/>
      <c r="BF348" s="7"/>
      <c r="BG348" s="4"/>
      <c r="BH348" s="4"/>
      <c r="BI348" s="7"/>
      <c r="BJ348" s="5"/>
      <c r="BK348" s="5"/>
      <c r="BL348" s="8"/>
      <c r="BM348" s="5"/>
      <c r="BN348" s="5"/>
      <c r="BO348" s="7"/>
      <c r="BP348" s="7"/>
      <c r="BQ348" s="8"/>
      <c r="BR348" s="9"/>
    </row>
    <row r="349" spans="1:70" s="6" customFormat="1" ht="126.75" customHeight="1" x14ac:dyDescent="0.25">
      <c r="A349" s="1"/>
      <c r="B349" s="2"/>
      <c r="C349" s="3"/>
      <c r="D349" s="3"/>
      <c r="E349" s="4"/>
      <c r="F349" s="2"/>
      <c r="G349" s="2"/>
      <c r="H349" s="2"/>
      <c r="I349" s="2"/>
      <c r="J349" s="2"/>
      <c r="K349" s="4"/>
      <c r="L349" s="4"/>
      <c r="M349" s="4"/>
      <c r="N349" s="7"/>
      <c r="O349" s="7"/>
      <c r="P349" s="7"/>
      <c r="Q349" s="7"/>
      <c r="R349" s="7"/>
      <c r="S349" s="7"/>
      <c r="T349" s="7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42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46"/>
      <c r="BB349" s="24"/>
      <c r="BC349" s="7"/>
      <c r="BD349" s="4"/>
      <c r="BE349" s="4"/>
      <c r="BF349" s="7"/>
      <c r="BG349" s="4"/>
      <c r="BH349" s="4"/>
      <c r="BI349" s="7"/>
      <c r="BJ349" s="5"/>
      <c r="BK349" s="5"/>
      <c r="BL349" s="8"/>
      <c r="BM349" s="5"/>
      <c r="BN349" s="5"/>
      <c r="BO349" s="7"/>
      <c r="BP349" s="7"/>
      <c r="BQ349" s="8"/>
      <c r="BR349" s="9"/>
    </row>
    <row r="350" spans="1:70" s="6" customFormat="1" ht="239.25" customHeight="1" x14ac:dyDescent="0.25">
      <c r="A350" s="1"/>
      <c r="B350" s="2"/>
      <c r="C350" s="3"/>
      <c r="D350" s="3"/>
      <c r="E350" s="4"/>
      <c r="F350" s="2"/>
      <c r="G350" s="2"/>
      <c r="H350" s="2"/>
      <c r="I350" s="2"/>
      <c r="J350" s="2"/>
      <c r="K350" s="4"/>
      <c r="L350" s="4"/>
      <c r="M350" s="4"/>
      <c r="N350" s="7"/>
      <c r="O350" s="7"/>
      <c r="P350" s="7"/>
      <c r="Q350" s="7"/>
      <c r="R350" s="7"/>
      <c r="S350" s="7"/>
      <c r="T350" s="7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42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46"/>
      <c r="BB350" s="7"/>
      <c r="BC350" s="7"/>
      <c r="BD350" s="4"/>
      <c r="BE350" s="4"/>
      <c r="BF350" s="7"/>
      <c r="BG350" s="4"/>
      <c r="BH350" s="4"/>
      <c r="BI350" s="7"/>
      <c r="BJ350" s="5"/>
      <c r="BK350" s="5"/>
      <c r="BL350" s="8"/>
      <c r="BM350" s="5"/>
      <c r="BN350" s="5"/>
      <c r="BO350" s="7"/>
      <c r="BP350" s="7"/>
      <c r="BQ350" s="8"/>
      <c r="BR350" s="9"/>
    </row>
    <row r="351" spans="1:70" s="6" customFormat="1" ht="154.5" customHeight="1" x14ac:dyDescent="0.25">
      <c r="A351" s="1"/>
      <c r="B351" s="2"/>
      <c r="C351" s="3"/>
      <c r="D351" s="3"/>
      <c r="E351" s="4"/>
      <c r="F351" s="2"/>
      <c r="G351" s="2"/>
      <c r="H351" s="2"/>
      <c r="I351" s="2"/>
      <c r="J351" s="2"/>
      <c r="K351" s="4"/>
      <c r="L351" s="4"/>
      <c r="M351" s="4"/>
      <c r="N351" s="7"/>
      <c r="O351" s="4"/>
      <c r="P351" s="7"/>
      <c r="Q351" s="7"/>
      <c r="R351" s="7"/>
      <c r="S351" s="7"/>
      <c r="T351" s="7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43"/>
      <c r="AJ351" s="5"/>
      <c r="AK351" s="5"/>
      <c r="AL351" s="5"/>
      <c r="AM351" s="5"/>
      <c r="AN351" s="5"/>
      <c r="AO351" s="5"/>
      <c r="AP351" s="5"/>
      <c r="AQ351" s="25"/>
      <c r="AR351" s="5"/>
      <c r="AS351" s="5"/>
      <c r="AT351" s="5"/>
      <c r="AU351" s="5"/>
      <c r="AV351" s="5"/>
      <c r="AW351" s="5"/>
      <c r="AX351" s="5"/>
      <c r="AY351" s="5"/>
      <c r="AZ351" s="5"/>
      <c r="BA351" s="46"/>
      <c r="BB351" s="24"/>
      <c r="BC351" s="7"/>
      <c r="BD351" s="4"/>
      <c r="BE351" s="4"/>
      <c r="BF351" s="7"/>
      <c r="BG351" s="4"/>
      <c r="BH351" s="4"/>
      <c r="BI351" s="7"/>
      <c r="BJ351" s="5"/>
      <c r="BK351" s="5"/>
      <c r="BL351" s="8"/>
      <c r="BM351" s="5"/>
      <c r="BN351" s="5"/>
      <c r="BO351" s="7"/>
      <c r="BP351" s="7"/>
      <c r="BQ351" s="8"/>
      <c r="BR351" s="9"/>
    </row>
    <row r="352" spans="1:70" s="6" customFormat="1" ht="219.75" customHeight="1" x14ac:dyDescent="0.25">
      <c r="A352" s="1"/>
      <c r="B352" s="2"/>
      <c r="C352" s="3"/>
      <c r="D352" s="3"/>
      <c r="E352" s="4"/>
      <c r="F352" s="2"/>
      <c r="G352" s="2"/>
      <c r="H352" s="2"/>
      <c r="I352" s="2"/>
      <c r="J352" s="2"/>
      <c r="K352" s="4"/>
      <c r="L352" s="4"/>
      <c r="M352" s="4"/>
      <c r="N352" s="7"/>
      <c r="O352" s="4"/>
      <c r="P352" s="7"/>
      <c r="Q352" s="7"/>
      <c r="R352" s="7"/>
      <c r="S352" s="7"/>
      <c r="T352" s="7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4"/>
      <c r="AF352" s="7"/>
      <c r="AG352" s="7"/>
      <c r="AH352" s="5"/>
      <c r="AI352" s="43"/>
      <c r="AJ352" s="4"/>
      <c r="AK352" s="4"/>
      <c r="AL352" s="5"/>
      <c r="AM352" s="5"/>
      <c r="AN352" s="5"/>
      <c r="AO352" s="5"/>
      <c r="AP352" s="5"/>
      <c r="AQ352" s="46"/>
      <c r="AR352" s="7"/>
      <c r="AS352" s="5"/>
      <c r="AT352" s="5"/>
      <c r="AU352" s="5"/>
      <c r="AV352" s="5"/>
      <c r="AW352" s="5"/>
      <c r="AX352" s="5"/>
      <c r="AY352" s="5"/>
      <c r="AZ352" s="5"/>
      <c r="BA352" s="46"/>
      <c r="BB352" s="7"/>
      <c r="BC352" s="7"/>
      <c r="BD352" s="4"/>
      <c r="BE352" s="4"/>
      <c r="BF352" s="7"/>
      <c r="BG352" s="4"/>
      <c r="BH352" s="4"/>
      <c r="BI352" s="7"/>
      <c r="BJ352" s="5"/>
      <c r="BK352" s="5"/>
      <c r="BL352" s="8"/>
      <c r="BM352" s="5"/>
      <c r="BN352" s="5"/>
      <c r="BO352" s="7"/>
      <c r="BP352" s="7"/>
      <c r="BQ352" s="8"/>
      <c r="BR352" s="9"/>
    </row>
    <row r="353" spans="1:70" s="6" customFormat="1" ht="409.6" customHeight="1" x14ac:dyDescent="0.25">
      <c r="A353" s="1"/>
      <c r="B353" s="2"/>
      <c r="C353" s="3"/>
      <c r="D353" s="3"/>
      <c r="E353" s="4"/>
      <c r="F353" s="2"/>
      <c r="G353" s="2"/>
      <c r="H353" s="2"/>
      <c r="I353" s="2"/>
      <c r="J353" s="2"/>
      <c r="K353" s="4"/>
      <c r="L353" s="4"/>
      <c r="M353" s="4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4"/>
      <c r="AF353" s="5"/>
      <c r="AG353" s="5"/>
      <c r="AH353" s="5"/>
      <c r="AI353" s="43"/>
      <c r="AJ353" s="5"/>
      <c r="AK353" s="5"/>
      <c r="AL353" s="5"/>
      <c r="AM353" s="5"/>
      <c r="AN353" s="5"/>
      <c r="AO353" s="5"/>
      <c r="AP353" s="5"/>
      <c r="AQ353" s="46"/>
      <c r="AR353" s="5"/>
      <c r="AS353" s="5"/>
      <c r="AT353" s="5"/>
      <c r="AU353" s="5"/>
      <c r="AV353" s="5"/>
      <c r="AW353" s="5"/>
      <c r="AX353" s="5"/>
      <c r="AY353" s="5"/>
      <c r="AZ353" s="5"/>
      <c r="BA353" s="46"/>
      <c r="BB353" s="5"/>
      <c r="BC353" s="5"/>
      <c r="BD353" s="4"/>
      <c r="BE353" s="4"/>
      <c r="BF353" s="7"/>
      <c r="BG353" s="4"/>
      <c r="BH353" s="4"/>
      <c r="BI353" s="7"/>
      <c r="BJ353" s="5"/>
      <c r="BK353" s="5"/>
      <c r="BL353" s="8"/>
      <c r="BM353" s="5"/>
      <c r="BN353" s="5"/>
      <c r="BO353" s="7"/>
      <c r="BP353" s="7"/>
      <c r="BQ353" s="8"/>
      <c r="BR353" s="9"/>
    </row>
    <row r="354" spans="1:70" s="6" customFormat="1" ht="162" customHeight="1" x14ac:dyDescent="0.25">
      <c r="A354" s="1"/>
      <c r="B354" s="2"/>
      <c r="C354" s="3"/>
      <c r="D354" s="3"/>
      <c r="E354" s="4"/>
      <c r="F354" s="2"/>
      <c r="G354" s="2"/>
      <c r="H354" s="2"/>
      <c r="I354" s="2"/>
      <c r="J354" s="2"/>
      <c r="K354" s="4"/>
      <c r="L354" s="4"/>
      <c r="M354" s="4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42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46"/>
      <c r="BB354" s="7"/>
      <c r="BC354" s="7"/>
      <c r="BD354" s="4"/>
      <c r="BE354" s="4"/>
      <c r="BF354" s="7"/>
      <c r="BG354" s="4"/>
      <c r="BH354" s="4"/>
      <c r="BI354" s="7"/>
      <c r="BJ354" s="5"/>
      <c r="BK354" s="5"/>
      <c r="BL354" s="8"/>
      <c r="BM354" s="5"/>
      <c r="BN354" s="5"/>
      <c r="BO354" s="7"/>
      <c r="BP354" s="7"/>
      <c r="BQ354" s="8"/>
      <c r="BR354" s="9"/>
    </row>
    <row r="355" spans="1:70" s="6" customFormat="1" ht="151.5" customHeight="1" x14ac:dyDescent="0.25">
      <c r="A355" s="1"/>
      <c r="B355" s="2"/>
      <c r="C355" s="3"/>
      <c r="D355" s="3"/>
      <c r="E355" s="4"/>
      <c r="F355" s="2"/>
      <c r="G355" s="2"/>
      <c r="H355" s="2"/>
      <c r="I355" s="2"/>
      <c r="J355" s="2"/>
      <c r="K355" s="4"/>
      <c r="L355" s="4"/>
      <c r="M355" s="4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42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46"/>
      <c r="BB355" s="24"/>
      <c r="BC355" s="7"/>
      <c r="BD355" s="4"/>
      <c r="BE355" s="4"/>
      <c r="BF355" s="7"/>
      <c r="BG355" s="4"/>
      <c r="BH355" s="4"/>
      <c r="BI355" s="7"/>
      <c r="BJ355" s="5"/>
      <c r="BK355" s="5"/>
      <c r="BL355" s="8"/>
      <c r="BM355" s="5"/>
      <c r="BN355" s="5"/>
      <c r="BO355" s="7"/>
      <c r="BP355" s="7"/>
      <c r="BQ355" s="8"/>
      <c r="BR355" s="9"/>
    </row>
    <row r="356" spans="1:70" s="6" customFormat="1" ht="136.5" customHeight="1" x14ac:dyDescent="0.25">
      <c r="A356" s="1"/>
      <c r="B356" s="2"/>
      <c r="C356" s="3"/>
      <c r="D356" s="3"/>
      <c r="E356" s="4"/>
      <c r="F356" s="2"/>
      <c r="G356" s="2"/>
      <c r="H356" s="2"/>
      <c r="I356" s="2"/>
      <c r="J356" s="2"/>
      <c r="K356" s="4"/>
      <c r="L356" s="4"/>
      <c r="M356" s="4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42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46"/>
      <c r="BB356" s="7"/>
      <c r="BC356" s="7"/>
      <c r="BD356" s="4"/>
      <c r="BE356" s="4"/>
      <c r="BF356" s="7"/>
      <c r="BG356" s="4"/>
      <c r="BH356" s="7"/>
      <c r="BI356" s="7"/>
      <c r="BJ356" s="5"/>
      <c r="BK356" s="5"/>
      <c r="BL356" s="8"/>
      <c r="BM356" s="5"/>
      <c r="BN356" s="5"/>
      <c r="BO356" s="7"/>
      <c r="BP356" s="7"/>
      <c r="BQ356" s="8"/>
      <c r="BR356" s="9"/>
    </row>
    <row r="357" spans="1:70" s="6" customFormat="1" ht="149.25" customHeight="1" x14ac:dyDescent="0.25">
      <c r="A357" s="1"/>
      <c r="B357" s="2"/>
      <c r="C357" s="3"/>
      <c r="D357" s="3"/>
      <c r="E357" s="4"/>
      <c r="F357" s="2"/>
      <c r="G357" s="2"/>
      <c r="H357" s="2"/>
      <c r="I357" s="2"/>
      <c r="J357" s="2"/>
      <c r="K357" s="4"/>
      <c r="L357" s="4"/>
      <c r="M357" s="4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42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46"/>
      <c r="BB357" s="24"/>
      <c r="BC357" s="7"/>
      <c r="BD357" s="4"/>
      <c r="BE357" s="4"/>
      <c r="BF357" s="7"/>
      <c r="BG357" s="4"/>
      <c r="BH357" s="4"/>
      <c r="BI357" s="7"/>
      <c r="BJ357" s="5"/>
      <c r="BK357" s="5"/>
      <c r="BL357" s="8"/>
      <c r="BM357" s="5"/>
      <c r="BN357" s="5"/>
      <c r="BO357" s="7"/>
      <c r="BP357" s="7"/>
      <c r="BQ357" s="8"/>
      <c r="BR357" s="9"/>
    </row>
    <row r="358" spans="1:70" s="6" customFormat="1" ht="211.5" customHeight="1" x14ac:dyDescent="0.25">
      <c r="A358" s="1"/>
      <c r="B358" s="2"/>
      <c r="C358" s="3"/>
      <c r="D358" s="3"/>
      <c r="E358" s="4"/>
      <c r="F358" s="2"/>
      <c r="G358" s="2"/>
      <c r="H358" s="2"/>
      <c r="I358" s="2"/>
      <c r="J358" s="2"/>
      <c r="K358" s="4"/>
      <c r="L358" s="4"/>
      <c r="M358" s="4"/>
      <c r="N358" s="7"/>
      <c r="O358" s="4"/>
      <c r="P358" s="7"/>
      <c r="Q358" s="7"/>
      <c r="R358" s="7"/>
      <c r="S358" s="7"/>
      <c r="T358" s="7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42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46"/>
      <c r="BB358" s="24"/>
      <c r="BC358" s="7"/>
      <c r="BD358" s="4"/>
      <c r="BE358" s="4"/>
      <c r="BF358" s="7"/>
      <c r="BG358" s="4"/>
      <c r="BH358" s="4"/>
      <c r="BI358" s="7"/>
      <c r="BJ358" s="5"/>
      <c r="BK358" s="5"/>
      <c r="BL358" s="8"/>
      <c r="BM358" s="5"/>
      <c r="BN358" s="5"/>
      <c r="BO358" s="7"/>
      <c r="BP358" s="7"/>
      <c r="BQ358" s="8"/>
      <c r="BR358" s="9"/>
    </row>
    <row r="359" spans="1:70" s="6" customFormat="1" ht="214.5" customHeight="1" x14ac:dyDescent="0.25">
      <c r="A359" s="1"/>
      <c r="B359" s="2"/>
      <c r="C359" s="3"/>
      <c r="D359" s="3"/>
      <c r="E359" s="4"/>
      <c r="F359" s="2"/>
      <c r="G359" s="2"/>
      <c r="H359" s="2"/>
      <c r="I359" s="2"/>
      <c r="J359" s="2"/>
      <c r="K359" s="4"/>
      <c r="L359" s="4"/>
      <c r="M359" s="46"/>
      <c r="N359" s="7"/>
      <c r="O359" s="4"/>
      <c r="P359" s="7"/>
      <c r="Q359" s="7"/>
      <c r="R359" s="7"/>
      <c r="S359" s="7"/>
      <c r="T359" s="7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42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46"/>
      <c r="BB359" s="24"/>
      <c r="BC359" s="7"/>
      <c r="BD359" s="4"/>
      <c r="BE359" s="4"/>
      <c r="BF359" s="7"/>
      <c r="BG359" s="4"/>
      <c r="BH359" s="4"/>
      <c r="BI359" s="7"/>
      <c r="BJ359" s="5"/>
      <c r="BK359" s="5"/>
      <c r="BL359" s="8"/>
      <c r="BM359" s="5"/>
      <c r="BN359" s="5"/>
      <c r="BO359" s="7"/>
      <c r="BP359" s="7"/>
      <c r="BQ359" s="8"/>
      <c r="BR359" s="9"/>
    </row>
    <row r="360" spans="1:70" s="6" customFormat="1" ht="189.75" customHeight="1" x14ac:dyDescent="0.25">
      <c r="A360" s="1"/>
      <c r="B360" s="2"/>
      <c r="C360" s="3"/>
      <c r="D360" s="3"/>
      <c r="E360" s="4"/>
      <c r="F360" s="2"/>
      <c r="G360" s="2"/>
      <c r="H360" s="2"/>
      <c r="I360" s="2"/>
      <c r="J360" s="2"/>
      <c r="K360" s="4"/>
      <c r="L360" s="4"/>
      <c r="M360" s="4"/>
      <c r="N360" s="7"/>
      <c r="O360" s="7"/>
      <c r="P360" s="7"/>
      <c r="Q360" s="7"/>
      <c r="R360" s="7"/>
      <c r="S360" s="7"/>
      <c r="T360" s="7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42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4"/>
      <c r="AZ360" s="4"/>
      <c r="BA360" s="46"/>
      <c r="BB360" s="7"/>
      <c r="BC360" s="7"/>
      <c r="BD360" s="4"/>
      <c r="BE360" s="4"/>
      <c r="BF360" s="7"/>
      <c r="BG360" s="4"/>
      <c r="BH360" s="4"/>
      <c r="BI360" s="7"/>
      <c r="BJ360" s="5"/>
      <c r="BK360" s="5"/>
      <c r="BL360" s="8"/>
      <c r="BM360" s="5"/>
      <c r="BN360" s="5"/>
      <c r="BO360" s="7"/>
      <c r="BP360" s="7"/>
      <c r="BQ360" s="8"/>
      <c r="BR360" s="9"/>
    </row>
    <row r="361" spans="1:70" s="6" customFormat="1" ht="194.25" customHeight="1" x14ac:dyDescent="0.25">
      <c r="A361" s="1"/>
      <c r="B361" s="2"/>
      <c r="C361" s="3"/>
      <c r="D361" s="3"/>
      <c r="E361" s="4"/>
      <c r="F361" s="2"/>
      <c r="G361" s="2"/>
      <c r="H361" s="2"/>
      <c r="I361" s="2"/>
      <c r="J361" s="2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42"/>
      <c r="AJ361" s="5"/>
      <c r="AK361" s="5"/>
      <c r="AL361" s="5"/>
      <c r="AM361" s="5"/>
      <c r="AN361" s="5"/>
      <c r="AO361" s="5"/>
      <c r="AP361" s="5"/>
      <c r="AQ361" s="46"/>
      <c r="AR361" s="4"/>
      <c r="AS361" s="5"/>
      <c r="AT361" s="5"/>
      <c r="AU361" s="5"/>
      <c r="AV361" s="5"/>
      <c r="AW361" s="5"/>
      <c r="AX361" s="5"/>
      <c r="AY361" s="5"/>
      <c r="AZ361" s="5"/>
      <c r="BA361" s="46"/>
      <c r="BB361" s="24"/>
      <c r="BC361" s="7"/>
      <c r="BD361" s="4"/>
      <c r="BE361" s="4"/>
      <c r="BF361" s="7"/>
      <c r="BG361" s="4"/>
      <c r="BH361" s="4"/>
      <c r="BI361" s="7"/>
      <c r="BJ361" s="5"/>
      <c r="BK361" s="5"/>
      <c r="BL361" s="8"/>
      <c r="BM361" s="5"/>
      <c r="BN361" s="5"/>
      <c r="BO361" s="7"/>
      <c r="BP361" s="7"/>
      <c r="BQ361" s="8"/>
      <c r="BR361" s="9"/>
    </row>
    <row r="362" spans="1:70" s="6" customFormat="1" ht="194.25" customHeight="1" x14ac:dyDescent="0.25">
      <c r="A362" s="1"/>
      <c r="B362" s="2"/>
      <c r="C362" s="3"/>
      <c r="D362" s="3"/>
      <c r="E362" s="4"/>
      <c r="F362" s="2"/>
      <c r="G362" s="2"/>
      <c r="H362" s="2"/>
      <c r="I362" s="2"/>
      <c r="J362" s="2"/>
      <c r="K362" s="4"/>
      <c r="L362" s="4"/>
      <c r="M362" s="4"/>
      <c r="N362" s="7"/>
      <c r="O362" s="7"/>
      <c r="P362" s="7"/>
      <c r="Q362" s="7"/>
      <c r="R362" s="7"/>
      <c r="S362" s="7"/>
      <c r="T362" s="7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42"/>
      <c r="AJ362" s="5"/>
      <c r="AK362" s="5"/>
      <c r="AL362" s="5"/>
      <c r="AM362" s="5"/>
      <c r="AN362" s="5"/>
      <c r="AO362" s="5"/>
      <c r="AP362" s="5"/>
      <c r="AQ362" s="46"/>
      <c r="AR362" s="4"/>
      <c r="AS362" s="5"/>
      <c r="AT362" s="5"/>
      <c r="AU362" s="5"/>
      <c r="AV362" s="5"/>
      <c r="AW362" s="5"/>
      <c r="AX362" s="5"/>
      <c r="AY362" s="5"/>
      <c r="AZ362" s="5"/>
      <c r="BA362" s="46"/>
      <c r="BB362" s="24"/>
      <c r="BC362" s="7"/>
      <c r="BD362" s="4"/>
      <c r="BE362" s="4"/>
      <c r="BF362" s="7"/>
      <c r="BG362" s="4"/>
      <c r="BH362" s="4"/>
      <c r="BI362" s="7"/>
      <c r="BJ362" s="5"/>
      <c r="BK362" s="5"/>
      <c r="BL362" s="8"/>
      <c r="BM362" s="5"/>
      <c r="BN362" s="5"/>
      <c r="BO362" s="7"/>
      <c r="BP362" s="7"/>
      <c r="BQ362" s="8"/>
      <c r="BR362" s="9"/>
    </row>
    <row r="363" spans="1:70" s="6" customFormat="1" ht="164.25" customHeight="1" x14ac:dyDescent="0.25">
      <c r="A363" s="1"/>
      <c r="B363" s="2"/>
      <c r="C363" s="3"/>
      <c r="D363" s="3"/>
      <c r="E363" s="4"/>
      <c r="F363" s="2"/>
      <c r="G363" s="2"/>
      <c r="H363" s="2"/>
      <c r="I363" s="2"/>
      <c r="J363" s="2"/>
      <c r="K363" s="4"/>
      <c r="L363" s="4"/>
      <c r="M363" s="4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42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46"/>
      <c r="BB363" s="24"/>
      <c r="BC363" s="7"/>
      <c r="BD363" s="4"/>
      <c r="BE363" s="4"/>
      <c r="BF363" s="7"/>
      <c r="BG363" s="4"/>
      <c r="BH363" s="5"/>
      <c r="BI363" s="4"/>
      <c r="BJ363" s="5"/>
      <c r="BK363" s="5"/>
      <c r="BL363" s="8"/>
      <c r="BM363" s="5"/>
      <c r="BN363" s="5"/>
      <c r="BO363" s="7"/>
      <c r="BP363" s="7"/>
      <c r="BQ363" s="8"/>
      <c r="BR363" s="9"/>
    </row>
    <row r="364" spans="1:70" s="6" customFormat="1" ht="194.25" customHeight="1" x14ac:dyDescent="0.25">
      <c r="A364" s="1"/>
      <c r="B364" s="2"/>
      <c r="C364" s="3"/>
      <c r="D364" s="3"/>
      <c r="E364" s="4"/>
      <c r="F364" s="2"/>
      <c r="G364" s="2"/>
      <c r="H364" s="2"/>
      <c r="I364" s="2"/>
      <c r="J364" s="2"/>
      <c r="K364" s="4"/>
      <c r="L364" s="4"/>
      <c r="M364" s="4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42"/>
      <c r="AJ364" s="5"/>
      <c r="AK364" s="5"/>
      <c r="AL364" s="5"/>
      <c r="AM364" s="5"/>
      <c r="AN364" s="5"/>
      <c r="AO364" s="5"/>
      <c r="AP364" s="5"/>
      <c r="AQ364" s="46"/>
      <c r="AR364" s="4"/>
      <c r="AS364" s="5"/>
      <c r="AT364" s="5"/>
      <c r="AU364" s="5"/>
      <c r="AV364" s="5"/>
      <c r="AW364" s="5"/>
      <c r="AX364" s="5"/>
      <c r="AY364" s="5"/>
      <c r="AZ364" s="5"/>
      <c r="BA364" s="46"/>
      <c r="BB364" s="24"/>
      <c r="BC364" s="7"/>
      <c r="BD364" s="4"/>
      <c r="BE364" s="4"/>
      <c r="BF364" s="7"/>
      <c r="BG364" s="4"/>
      <c r="BH364" s="4"/>
      <c r="BI364" s="7"/>
      <c r="BJ364" s="5"/>
      <c r="BK364" s="5"/>
      <c r="BL364" s="8"/>
      <c r="BM364" s="5"/>
      <c r="BN364" s="5"/>
      <c r="BO364" s="7"/>
      <c r="BP364" s="7"/>
      <c r="BQ364" s="8"/>
      <c r="BR364" s="9"/>
    </row>
    <row r="365" spans="1:70" s="6" customFormat="1" ht="194.25" customHeight="1" x14ac:dyDescent="0.25">
      <c r="A365" s="1"/>
      <c r="B365" s="2"/>
      <c r="C365" s="3"/>
      <c r="D365" s="3"/>
      <c r="E365" s="4"/>
      <c r="F365" s="2"/>
      <c r="G365" s="2"/>
      <c r="H365" s="2"/>
      <c r="I365" s="2"/>
      <c r="J365" s="2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42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46"/>
      <c r="BB365" s="24"/>
      <c r="BC365" s="7"/>
      <c r="BD365" s="4"/>
      <c r="BE365" s="4"/>
      <c r="BF365" s="7"/>
      <c r="BG365" s="4"/>
      <c r="BH365" s="4"/>
      <c r="BI365" s="7"/>
      <c r="BJ365" s="5"/>
      <c r="BK365" s="5"/>
      <c r="BL365" s="8"/>
      <c r="BM365" s="5"/>
      <c r="BN365" s="5"/>
      <c r="BO365" s="7"/>
      <c r="BP365" s="7"/>
      <c r="BQ365" s="8"/>
      <c r="BR365" s="9"/>
    </row>
    <row r="366" spans="1:70" s="6" customFormat="1" ht="231.75" customHeight="1" x14ac:dyDescent="0.25">
      <c r="A366" s="1"/>
      <c r="B366" s="2"/>
      <c r="C366" s="3"/>
      <c r="D366" s="3"/>
      <c r="E366" s="4"/>
      <c r="F366" s="2"/>
      <c r="G366" s="2"/>
      <c r="H366" s="2"/>
      <c r="I366" s="2"/>
      <c r="J366" s="2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42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4"/>
      <c r="AZ366" s="4"/>
      <c r="BA366" s="4"/>
      <c r="BB366" s="24"/>
      <c r="BC366" s="7"/>
      <c r="BD366" s="4"/>
      <c r="BE366" s="4"/>
      <c r="BF366" s="13"/>
      <c r="BG366" s="4"/>
      <c r="BH366" s="13"/>
      <c r="BI366" s="4"/>
      <c r="BJ366" s="4"/>
      <c r="BK366" s="5"/>
      <c r="BL366" s="8"/>
      <c r="BM366" s="5"/>
      <c r="BN366" s="5"/>
      <c r="BO366" s="7"/>
      <c r="BP366" s="7"/>
      <c r="BQ366" s="8"/>
      <c r="BR366" s="9"/>
    </row>
    <row r="367" spans="1:70" s="6" customFormat="1" ht="231.75" customHeight="1" x14ac:dyDescent="0.25">
      <c r="A367" s="1"/>
      <c r="B367" s="2"/>
      <c r="C367" s="3"/>
      <c r="D367" s="3"/>
      <c r="E367" s="4"/>
      <c r="F367" s="2"/>
      <c r="G367" s="2"/>
      <c r="H367" s="2"/>
      <c r="I367" s="2"/>
      <c r="J367" s="2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42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46"/>
      <c r="BB367" s="24"/>
      <c r="BC367" s="7"/>
      <c r="BD367" s="4"/>
      <c r="BE367" s="4"/>
      <c r="BF367" s="13"/>
      <c r="BG367" s="4"/>
      <c r="BH367" s="13"/>
      <c r="BI367" s="4"/>
      <c r="BJ367" s="4"/>
      <c r="BK367" s="5"/>
      <c r="BL367" s="8"/>
      <c r="BM367" s="5"/>
      <c r="BN367" s="5"/>
      <c r="BO367" s="7"/>
      <c r="BP367" s="7"/>
      <c r="BQ367" s="8"/>
      <c r="BR367" s="9"/>
    </row>
    <row r="368" spans="1:70" s="6" customFormat="1" ht="182.25" customHeight="1" x14ac:dyDescent="0.25">
      <c r="A368" s="1"/>
      <c r="B368" s="2"/>
      <c r="C368" s="3"/>
      <c r="D368" s="3"/>
      <c r="E368" s="4"/>
      <c r="F368" s="2"/>
      <c r="G368" s="2"/>
      <c r="H368" s="2"/>
      <c r="I368" s="2"/>
      <c r="J368" s="2"/>
      <c r="K368" s="4"/>
      <c r="L368" s="4"/>
      <c r="M368" s="4"/>
      <c r="N368" s="7"/>
      <c r="O368" s="7"/>
      <c r="P368" s="7"/>
      <c r="Q368" s="7"/>
      <c r="R368" s="7"/>
      <c r="S368" s="7"/>
      <c r="T368" s="7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42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4"/>
      <c r="AZ368" s="4"/>
      <c r="BA368" s="46"/>
      <c r="BB368" s="7"/>
      <c r="BC368" s="7"/>
      <c r="BD368" s="4"/>
      <c r="BE368" s="4"/>
      <c r="BF368" s="7"/>
      <c r="BG368" s="4"/>
      <c r="BH368" s="4"/>
      <c r="BI368" s="7"/>
      <c r="BJ368" s="5"/>
      <c r="BK368" s="5"/>
      <c r="BL368" s="8"/>
      <c r="BM368" s="5"/>
      <c r="BN368" s="5"/>
      <c r="BO368" s="7"/>
      <c r="BP368" s="7"/>
      <c r="BQ368" s="8"/>
      <c r="BR368" s="9"/>
    </row>
    <row r="369" spans="1:70" s="6" customFormat="1" ht="182.25" customHeight="1" x14ac:dyDescent="0.25">
      <c r="A369" s="1"/>
      <c r="B369" s="2"/>
      <c r="C369" s="3"/>
      <c r="D369" s="3"/>
      <c r="E369" s="4"/>
      <c r="F369" s="2"/>
      <c r="G369" s="2"/>
      <c r="H369" s="2"/>
      <c r="I369" s="2"/>
      <c r="J369" s="2"/>
      <c r="K369" s="4"/>
      <c r="L369" s="4"/>
      <c r="M369" s="4"/>
      <c r="N369" s="7"/>
      <c r="O369" s="7"/>
      <c r="P369" s="7"/>
      <c r="Q369" s="7"/>
      <c r="R369" s="7"/>
      <c r="S369" s="7"/>
      <c r="T369" s="7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43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4"/>
      <c r="AZ369" s="4"/>
      <c r="BA369" s="46"/>
      <c r="BB369" s="24"/>
      <c r="BC369" s="7"/>
      <c r="BD369" s="4"/>
      <c r="BE369" s="4"/>
      <c r="BF369" s="7"/>
      <c r="BG369" s="4"/>
      <c r="BH369" s="4"/>
      <c r="BI369" s="7"/>
      <c r="BJ369" s="5"/>
      <c r="BK369" s="5"/>
      <c r="BL369" s="8"/>
      <c r="BM369" s="5"/>
      <c r="BN369" s="5"/>
      <c r="BO369" s="7"/>
      <c r="BP369" s="7"/>
      <c r="BQ369" s="8"/>
      <c r="BR369" s="9"/>
    </row>
    <row r="370" spans="1:70" s="6" customFormat="1" ht="177" customHeight="1" x14ac:dyDescent="0.25">
      <c r="A370" s="1"/>
      <c r="B370" s="2"/>
      <c r="C370" s="3"/>
      <c r="D370" s="3"/>
      <c r="E370" s="4"/>
      <c r="F370" s="2"/>
      <c r="G370" s="2"/>
      <c r="H370" s="2"/>
      <c r="I370" s="2"/>
      <c r="J370" s="2"/>
      <c r="K370" s="4"/>
      <c r="L370" s="4"/>
      <c r="M370" s="4"/>
      <c r="N370" s="7"/>
      <c r="O370" s="7"/>
      <c r="P370" s="7"/>
      <c r="Q370" s="7"/>
      <c r="R370" s="7"/>
      <c r="S370" s="7"/>
      <c r="T370" s="7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43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4"/>
      <c r="AZ370" s="4"/>
      <c r="BA370" s="46"/>
      <c r="BB370" s="7"/>
      <c r="BC370" s="7"/>
      <c r="BD370" s="4"/>
      <c r="BE370" s="4"/>
      <c r="BF370" s="7"/>
      <c r="BG370" s="4"/>
      <c r="BH370" s="4"/>
      <c r="BI370" s="7"/>
      <c r="BJ370" s="5"/>
      <c r="BK370" s="5"/>
      <c r="BL370" s="8"/>
      <c r="BM370" s="5"/>
      <c r="BN370" s="5"/>
      <c r="BO370" s="7"/>
      <c r="BP370" s="7"/>
      <c r="BQ370" s="8"/>
      <c r="BR370" s="9"/>
    </row>
    <row r="371" spans="1:70" s="6" customFormat="1" ht="177" customHeight="1" x14ac:dyDescent="0.25">
      <c r="A371" s="1"/>
      <c r="B371" s="2"/>
      <c r="C371" s="3"/>
      <c r="D371" s="3"/>
      <c r="E371" s="4"/>
      <c r="F371" s="2"/>
      <c r="G371" s="2"/>
      <c r="H371" s="2"/>
      <c r="I371" s="2"/>
      <c r="J371" s="2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43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46"/>
      <c r="BB371" s="24"/>
      <c r="BC371" s="7"/>
      <c r="BD371" s="4"/>
      <c r="BE371" s="4"/>
      <c r="BF371" s="7"/>
      <c r="BG371" s="4"/>
      <c r="BH371" s="4"/>
      <c r="BI371" s="7"/>
      <c r="BJ371" s="5"/>
      <c r="BK371" s="5"/>
      <c r="BL371" s="8"/>
      <c r="BM371" s="5"/>
      <c r="BN371" s="5"/>
      <c r="BO371" s="7"/>
      <c r="BP371" s="7"/>
      <c r="BQ371" s="8"/>
      <c r="BR371" s="9"/>
    </row>
    <row r="372" spans="1:70" s="6" customFormat="1" ht="177" customHeight="1" x14ac:dyDescent="0.25">
      <c r="A372" s="1"/>
      <c r="B372" s="2"/>
      <c r="C372" s="3"/>
      <c r="D372" s="3"/>
      <c r="E372" s="4"/>
      <c r="F372" s="2"/>
      <c r="G372" s="2"/>
      <c r="H372" s="2"/>
      <c r="I372" s="2"/>
      <c r="J372" s="2"/>
      <c r="K372" s="4"/>
      <c r="L372" s="4"/>
      <c r="M372" s="4"/>
      <c r="N372" s="7"/>
      <c r="O372" s="7"/>
      <c r="P372" s="7"/>
      <c r="Q372" s="7"/>
      <c r="R372" s="7"/>
      <c r="S372" s="7"/>
      <c r="T372" s="7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43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46"/>
      <c r="BB372" s="24"/>
      <c r="BC372" s="7"/>
      <c r="BD372" s="4"/>
      <c r="BE372" s="4"/>
      <c r="BF372" s="7"/>
      <c r="BG372" s="4"/>
      <c r="BH372" s="4"/>
      <c r="BI372" s="7"/>
      <c r="BJ372" s="5"/>
      <c r="BK372" s="5"/>
      <c r="BL372" s="8"/>
      <c r="BM372" s="5"/>
      <c r="BN372" s="5"/>
      <c r="BO372" s="7"/>
      <c r="BP372" s="7"/>
      <c r="BQ372" s="8"/>
      <c r="BR372" s="9"/>
    </row>
    <row r="373" spans="1:70" s="6" customFormat="1" ht="167.25" customHeight="1" x14ac:dyDescent="0.25">
      <c r="A373" s="1"/>
      <c r="B373" s="2"/>
      <c r="C373" s="3"/>
      <c r="D373" s="3"/>
      <c r="E373" s="4"/>
      <c r="F373" s="2"/>
      <c r="G373" s="2"/>
      <c r="H373" s="2"/>
      <c r="I373" s="2"/>
      <c r="J373" s="2"/>
      <c r="K373" s="4"/>
      <c r="L373" s="4"/>
      <c r="M373" s="4"/>
      <c r="N373" s="7"/>
      <c r="O373" s="7"/>
      <c r="P373" s="7"/>
      <c r="Q373" s="7"/>
      <c r="R373" s="7"/>
      <c r="S373" s="7"/>
      <c r="T373" s="7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43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4"/>
      <c r="AZ373" s="4"/>
      <c r="BA373" s="46"/>
      <c r="BB373" s="7"/>
      <c r="BC373" s="7"/>
      <c r="BD373" s="4"/>
      <c r="BE373" s="4"/>
      <c r="BF373" s="7"/>
      <c r="BG373" s="4"/>
      <c r="BH373" s="4"/>
      <c r="BI373" s="7"/>
      <c r="BJ373" s="5"/>
      <c r="BK373" s="5"/>
      <c r="BL373" s="8"/>
      <c r="BM373" s="5"/>
      <c r="BN373" s="5"/>
      <c r="BO373" s="7"/>
      <c r="BP373" s="7"/>
      <c r="BQ373" s="8"/>
      <c r="BR373" s="9"/>
    </row>
    <row r="374" spans="1:70" s="6" customFormat="1" ht="167.25" customHeight="1" x14ac:dyDescent="0.25">
      <c r="A374" s="1"/>
      <c r="B374" s="2"/>
      <c r="C374" s="3"/>
      <c r="D374" s="3"/>
      <c r="E374" s="4"/>
      <c r="F374" s="2"/>
      <c r="G374" s="2"/>
      <c r="H374" s="2"/>
      <c r="I374" s="2"/>
      <c r="J374" s="2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43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46"/>
      <c r="BB374" s="24"/>
      <c r="BC374" s="7"/>
      <c r="BD374" s="4"/>
      <c r="BE374" s="4"/>
      <c r="BF374" s="7"/>
      <c r="BG374" s="4"/>
      <c r="BH374" s="4"/>
      <c r="BI374" s="7"/>
      <c r="BJ374" s="5"/>
      <c r="BK374" s="5"/>
      <c r="BL374" s="8"/>
      <c r="BM374" s="5"/>
      <c r="BN374" s="5"/>
      <c r="BO374" s="7"/>
      <c r="BP374" s="7"/>
      <c r="BQ374" s="8"/>
      <c r="BR374" s="9"/>
    </row>
    <row r="375" spans="1:70" s="6" customFormat="1" ht="167.25" customHeight="1" x14ac:dyDescent="0.25">
      <c r="A375" s="1"/>
      <c r="B375" s="2"/>
      <c r="C375" s="3"/>
      <c r="D375" s="3"/>
      <c r="E375" s="4"/>
      <c r="F375" s="2"/>
      <c r="G375" s="2"/>
      <c r="H375" s="2"/>
      <c r="I375" s="2"/>
      <c r="J375" s="2"/>
      <c r="K375" s="4"/>
      <c r="L375" s="4"/>
      <c r="M375" s="4"/>
      <c r="N375" s="7"/>
      <c r="O375" s="7"/>
      <c r="P375" s="7"/>
      <c r="Q375" s="7"/>
      <c r="R375" s="7"/>
      <c r="S375" s="7"/>
      <c r="T375" s="7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43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46"/>
      <c r="BB375" s="24"/>
      <c r="BC375" s="7"/>
      <c r="BD375" s="4"/>
      <c r="BE375" s="4"/>
      <c r="BF375" s="7"/>
      <c r="BG375" s="4"/>
      <c r="BH375" s="4"/>
      <c r="BI375" s="7"/>
      <c r="BJ375" s="5"/>
      <c r="BK375" s="5"/>
      <c r="BL375" s="8"/>
      <c r="BM375" s="5"/>
      <c r="BN375" s="5"/>
      <c r="BO375" s="7"/>
      <c r="BP375" s="7"/>
      <c r="BQ375" s="8"/>
      <c r="BR375" s="9"/>
    </row>
    <row r="376" spans="1:70" s="6" customFormat="1" ht="408.75" customHeight="1" x14ac:dyDescent="0.25">
      <c r="A376" s="1"/>
      <c r="B376" s="2"/>
      <c r="C376" s="3"/>
      <c r="D376" s="3"/>
      <c r="E376" s="4"/>
      <c r="F376" s="2"/>
      <c r="G376" s="2"/>
      <c r="H376" s="2"/>
      <c r="I376" s="2"/>
      <c r="J376" s="2"/>
      <c r="K376" s="4"/>
      <c r="L376" s="4"/>
      <c r="M376" s="4"/>
      <c r="N376" s="7"/>
      <c r="O376" s="4"/>
      <c r="P376" s="7"/>
      <c r="Q376" s="7"/>
      <c r="R376" s="7"/>
      <c r="S376" s="7"/>
      <c r="T376" s="7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4"/>
      <c r="AF376" s="4"/>
      <c r="AG376" s="4"/>
      <c r="AH376" s="5"/>
      <c r="AI376" s="43"/>
      <c r="AJ376" s="4"/>
      <c r="AK376" s="4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46"/>
      <c r="BB376" s="7"/>
      <c r="BC376" s="4"/>
      <c r="BD376" s="4"/>
      <c r="BE376" s="4"/>
      <c r="BF376" s="7"/>
      <c r="BG376" s="4"/>
      <c r="BH376" s="4"/>
      <c r="BI376" s="7"/>
      <c r="BJ376" s="5"/>
      <c r="BK376" s="5"/>
      <c r="BL376" s="8"/>
      <c r="BM376" s="5"/>
      <c r="BN376" s="5"/>
      <c r="BO376" s="7"/>
      <c r="BP376" s="7"/>
      <c r="BQ376" s="8"/>
      <c r="BR376" s="9"/>
    </row>
    <row r="377" spans="1:70" s="6" customFormat="1" ht="238.5" customHeight="1" x14ac:dyDescent="0.25">
      <c r="A377" s="1"/>
      <c r="B377" s="2"/>
      <c r="C377" s="3"/>
      <c r="D377" s="3"/>
      <c r="E377" s="4"/>
      <c r="F377" s="2"/>
      <c r="G377" s="2"/>
      <c r="H377" s="2"/>
      <c r="I377" s="2"/>
      <c r="J377" s="2"/>
      <c r="K377" s="4"/>
      <c r="L377" s="4"/>
      <c r="M377" s="4"/>
      <c r="N377" s="7"/>
      <c r="O377" s="7"/>
      <c r="P377" s="7"/>
      <c r="Q377" s="7"/>
      <c r="R377" s="7"/>
      <c r="S377" s="7"/>
      <c r="T377" s="7"/>
      <c r="U377" s="5"/>
      <c r="V377" s="5"/>
      <c r="W377" s="5"/>
      <c r="X377" s="5"/>
      <c r="Y377" s="5"/>
      <c r="Z377" s="5"/>
      <c r="AA377" s="5"/>
      <c r="AB377" s="5"/>
      <c r="AC377" s="25"/>
      <c r="AD377" s="5"/>
      <c r="AE377" s="4"/>
      <c r="AF377" s="4"/>
      <c r="AG377" s="4"/>
      <c r="AH377" s="5"/>
      <c r="AI377" s="43"/>
      <c r="AJ377" s="4"/>
      <c r="AK377" s="4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46"/>
      <c r="BB377" s="7"/>
      <c r="BC377" s="7"/>
      <c r="BD377" s="4"/>
      <c r="BE377" s="4"/>
      <c r="BF377" s="7"/>
      <c r="BG377" s="4"/>
      <c r="BH377" s="4"/>
      <c r="BI377" s="7"/>
      <c r="BJ377" s="5"/>
      <c r="BK377" s="5"/>
      <c r="BL377" s="8"/>
      <c r="BM377" s="5"/>
      <c r="BN377" s="5"/>
      <c r="BO377" s="7"/>
      <c r="BP377" s="7"/>
      <c r="BQ377" s="8"/>
      <c r="BR377" s="9"/>
    </row>
    <row r="378" spans="1:70" s="6" customFormat="1" ht="153.75" customHeight="1" x14ac:dyDescent="0.25">
      <c r="A378" s="1"/>
      <c r="B378" s="2"/>
      <c r="C378" s="3"/>
      <c r="D378" s="3"/>
      <c r="E378" s="4"/>
      <c r="F378" s="2"/>
      <c r="G378" s="2"/>
      <c r="H378" s="2"/>
      <c r="I378" s="2"/>
      <c r="J378" s="2"/>
      <c r="K378" s="4"/>
      <c r="L378" s="4"/>
      <c r="M378" s="4"/>
      <c r="N378" s="7"/>
      <c r="O378" s="4"/>
      <c r="P378" s="7"/>
      <c r="Q378" s="7"/>
      <c r="R378" s="7"/>
      <c r="S378" s="7"/>
      <c r="T378" s="7"/>
      <c r="U378" s="5"/>
      <c r="V378" s="5"/>
      <c r="W378" s="5"/>
      <c r="X378" s="5"/>
      <c r="Y378" s="5"/>
      <c r="Z378" s="5"/>
      <c r="AA378" s="5"/>
      <c r="AB378" s="5"/>
      <c r="AC378" s="25"/>
      <c r="AD378" s="5"/>
      <c r="AE378" s="4"/>
      <c r="AF378" s="4"/>
      <c r="AG378" s="4"/>
      <c r="AH378" s="5"/>
      <c r="AI378" s="43"/>
      <c r="AJ378" s="4"/>
      <c r="AK378" s="4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46"/>
      <c r="BB378" s="24"/>
      <c r="BC378" s="7"/>
      <c r="BD378" s="4"/>
      <c r="BE378" s="4"/>
      <c r="BF378" s="7"/>
      <c r="BG378" s="4"/>
      <c r="BH378" s="4"/>
      <c r="BI378" s="7"/>
      <c r="BJ378" s="5"/>
      <c r="BK378" s="5"/>
      <c r="BL378" s="8"/>
      <c r="BM378" s="5"/>
      <c r="BN378" s="5"/>
      <c r="BO378" s="7"/>
      <c r="BP378" s="7"/>
      <c r="BQ378" s="8"/>
      <c r="BR378" s="9"/>
    </row>
    <row r="379" spans="1:70" s="6" customFormat="1" ht="408.75" customHeight="1" x14ac:dyDescent="0.25">
      <c r="A379" s="1"/>
      <c r="B379" s="2"/>
      <c r="C379" s="3"/>
      <c r="D379" s="3"/>
      <c r="E379" s="4"/>
      <c r="F379" s="2"/>
      <c r="G379" s="2"/>
      <c r="H379" s="2"/>
      <c r="I379" s="2"/>
      <c r="J379" s="2"/>
      <c r="K379" s="4"/>
      <c r="L379" s="4"/>
      <c r="M379" s="46"/>
      <c r="N379" s="4"/>
      <c r="O379" s="4"/>
      <c r="P379" s="4"/>
      <c r="Q379" s="4"/>
      <c r="R379" s="4"/>
      <c r="S379" s="4"/>
      <c r="T379" s="4"/>
      <c r="U379" s="5"/>
      <c r="V379" s="5"/>
      <c r="W379" s="5"/>
      <c r="X379" s="5"/>
      <c r="Y379" s="5"/>
      <c r="Z379" s="5"/>
      <c r="AA379" s="5"/>
      <c r="AB379" s="5"/>
      <c r="AC379" s="25"/>
      <c r="AD379" s="5"/>
      <c r="AE379" s="5"/>
      <c r="AF379" s="5"/>
      <c r="AG379" s="5"/>
      <c r="AH379" s="5"/>
      <c r="AI379" s="43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46"/>
      <c r="BB379" s="24"/>
      <c r="BC379" s="7"/>
      <c r="BD379" s="4"/>
      <c r="BE379" s="4"/>
      <c r="BF379" s="7"/>
      <c r="BG379" s="4"/>
      <c r="BH379" s="4"/>
      <c r="BI379" s="7"/>
      <c r="BJ379" s="5"/>
      <c r="BK379" s="5"/>
      <c r="BL379" s="8"/>
      <c r="BM379" s="5"/>
      <c r="BN379" s="5"/>
      <c r="BO379" s="7"/>
      <c r="BP379" s="7"/>
      <c r="BQ379" s="8"/>
      <c r="BR379" s="9"/>
    </row>
    <row r="380" spans="1:70" s="6" customFormat="1" ht="408.75" customHeight="1" x14ac:dyDescent="0.25">
      <c r="A380" s="1"/>
      <c r="B380" s="2"/>
      <c r="C380" s="3"/>
      <c r="D380" s="3"/>
      <c r="E380" s="4"/>
      <c r="F380" s="2"/>
      <c r="G380" s="2"/>
      <c r="H380" s="2"/>
      <c r="I380" s="2"/>
      <c r="J380" s="2"/>
      <c r="K380" s="4"/>
      <c r="L380" s="4"/>
      <c r="M380" s="46"/>
      <c r="N380" s="7"/>
      <c r="O380" s="4"/>
      <c r="P380" s="7"/>
      <c r="Q380" s="7"/>
      <c r="R380" s="7"/>
      <c r="S380" s="7"/>
      <c r="T380" s="7"/>
      <c r="U380" s="5"/>
      <c r="V380" s="5"/>
      <c r="W380" s="5"/>
      <c r="X380" s="5"/>
      <c r="Y380" s="5"/>
      <c r="Z380" s="5"/>
      <c r="AA380" s="5"/>
      <c r="AB380" s="5"/>
      <c r="AC380" s="46"/>
      <c r="AD380" s="7"/>
      <c r="AE380" s="4"/>
      <c r="AF380" s="5"/>
      <c r="AG380" s="5"/>
      <c r="AH380" s="5"/>
      <c r="AI380" s="43"/>
      <c r="AJ380" s="4"/>
      <c r="AK380" s="4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46"/>
      <c r="BB380" s="24"/>
      <c r="BC380" s="7"/>
      <c r="BD380" s="4"/>
      <c r="BE380" s="4"/>
      <c r="BF380" s="7"/>
      <c r="BG380" s="4"/>
      <c r="BH380" s="4"/>
      <c r="BI380" s="7"/>
      <c r="BJ380" s="5"/>
      <c r="BK380" s="5"/>
      <c r="BL380" s="8"/>
      <c r="BM380" s="5"/>
      <c r="BN380" s="5"/>
      <c r="BO380" s="7"/>
      <c r="BP380" s="7"/>
      <c r="BQ380" s="8"/>
      <c r="BR380" s="9"/>
    </row>
    <row r="381" spans="1:70" s="6" customFormat="1" ht="408.75" customHeight="1" x14ac:dyDescent="0.25">
      <c r="A381" s="1"/>
      <c r="B381" s="2"/>
      <c r="C381" s="3"/>
      <c r="D381" s="3"/>
      <c r="E381" s="4"/>
      <c r="F381" s="2"/>
      <c r="G381" s="2"/>
      <c r="H381" s="2"/>
      <c r="I381" s="2"/>
      <c r="J381" s="2"/>
      <c r="K381" s="4"/>
      <c r="L381" s="4"/>
      <c r="M381" s="4"/>
      <c r="N381" s="7"/>
      <c r="O381" s="7"/>
      <c r="P381" s="7"/>
      <c r="Q381" s="7"/>
      <c r="R381" s="7"/>
      <c r="S381" s="7"/>
      <c r="T381" s="7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42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4"/>
      <c r="AZ381" s="4"/>
      <c r="BA381" s="46"/>
      <c r="BB381" s="7"/>
      <c r="BC381" s="7"/>
      <c r="BD381" s="4"/>
      <c r="BE381" s="4"/>
      <c r="BF381" s="7"/>
      <c r="BG381" s="4"/>
      <c r="BH381" s="4"/>
      <c r="BI381" s="7"/>
      <c r="BJ381" s="5"/>
      <c r="BK381" s="5"/>
      <c r="BL381" s="8"/>
      <c r="BM381" s="5"/>
      <c r="BN381" s="5"/>
      <c r="BO381" s="7"/>
      <c r="BP381" s="7"/>
      <c r="BQ381" s="8"/>
      <c r="BR381" s="9"/>
    </row>
    <row r="382" spans="1:70" s="6" customFormat="1" ht="159" customHeight="1" x14ac:dyDescent="0.25">
      <c r="A382" s="1"/>
      <c r="B382" s="2"/>
      <c r="C382" s="3"/>
      <c r="D382" s="3"/>
      <c r="E382" s="4"/>
      <c r="F382" s="2"/>
      <c r="G382" s="2"/>
      <c r="H382" s="2"/>
      <c r="I382" s="2"/>
      <c r="J382" s="2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42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46"/>
      <c r="BB382" s="24"/>
      <c r="BC382" s="7"/>
      <c r="BD382" s="4"/>
      <c r="BE382" s="4"/>
      <c r="BF382" s="7"/>
      <c r="BG382" s="4"/>
      <c r="BH382" s="4"/>
      <c r="BI382" s="7"/>
      <c r="BJ382" s="5"/>
      <c r="BK382" s="5"/>
      <c r="BL382" s="8"/>
      <c r="BM382" s="5"/>
      <c r="BN382" s="5"/>
      <c r="BO382" s="7"/>
      <c r="BP382" s="7"/>
      <c r="BQ382" s="8"/>
      <c r="BR382" s="9"/>
    </row>
    <row r="383" spans="1:70" s="6" customFormat="1" ht="159" customHeight="1" x14ac:dyDescent="0.25">
      <c r="A383" s="1"/>
      <c r="B383" s="2"/>
      <c r="C383" s="3"/>
      <c r="D383" s="3"/>
      <c r="E383" s="4"/>
      <c r="F383" s="2"/>
      <c r="G383" s="2"/>
      <c r="H383" s="2"/>
      <c r="I383" s="2"/>
      <c r="J383" s="2"/>
      <c r="K383" s="4"/>
      <c r="L383" s="4"/>
      <c r="M383" s="4"/>
      <c r="N383" s="7"/>
      <c r="O383" s="7"/>
      <c r="P383" s="7"/>
      <c r="Q383" s="7"/>
      <c r="R383" s="7"/>
      <c r="S383" s="7"/>
      <c r="T383" s="7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42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46"/>
      <c r="BB383" s="24"/>
      <c r="BC383" s="7"/>
      <c r="BD383" s="4"/>
      <c r="BE383" s="4"/>
      <c r="BF383" s="7"/>
      <c r="BG383" s="4"/>
      <c r="BH383" s="4"/>
      <c r="BI383" s="7"/>
      <c r="BJ383" s="5"/>
      <c r="BK383" s="5"/>
      <c r="BL383" s="8"/>
      <c r="BM383" s="5"/>
      <c r="BN383" s="5"/>
      <c r="BO383" s="7"/>
      <c r="BP383" s="7"/>
      <c r="BQ383" s="8"/>
      <c r="BR383" s="9"/>
    </row>
    <row r="384" spans="1:70" s="6" customFormat="1" ht="241.5" customHeight="1" x14ac:dyDescent="0.25">
      <c r="A384" s="1"/>
      <c r="B384" s="2"/>
      <c r="C384" s="3"/>
      <c r="D384" s="3"/>
      <c r="E384" s="4"/>
      <c r="F384" s="2"/>
      <c r="G384" s="2"/>
      <c r="H384" s="2"/>
      <c r="I384" s="2"/>
      <c r="J384" s="2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42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46"/>
      <c r="BB384" s="24"/>
      <c r="BC384" s="7"/>
      <c r="BD384" s="4"/>
      <c r="BE384" s="4"/>
      <c r="BF384" s="7"/>
      <c r="BG384" s="4"/>
      <c r="BH384" s="4"/>
      <c r="BI384" s="7"/>
      <c r="BJ384" s="5"/>
      <c r="BK384" s="5"/>
      <c r="BL384" s="8"/>
      <c r="BM384" s="5"/>
      <c r="BN384" s="5"/>
      <c r="BO384" s="7"/>
      <c r="BP384" s="7"/>
      <c r="BQ384" s="8"/>
      <c r="BR384" s="9"/>
    </row>
    <row r="385" spans="1:70" s="6" customFormat="1" ht="408.75" customHeight="1" x14ac:dyDescent="0.25">
      <c r="A385" s="1"/>
      <c r="B385" s="2"/>
      <c r="C385" s="3"/>
      <c r="D385" s="3"/>
      <c r="E385" s="4"/>
      <c r="F385" s="2"/>
      <c r="G385" s="2"/>
      <c r="H385" s="2"/>
      <c r="I385" s="2"/>
      <c r="J385" s="2"/>
      <c r="K385" s="4"/>
      <c r="L385" s="4"/>
      <c r="M385" s="4"/>
      <c r="N385" s="7"/>
      <c r="O385" s="4"/>
      <c r="P385" s="7"/>
      <c r="Q385" s="7"/>
      <c r="R385" s="7"/>
      <c r="S385" s="7"/>
      <c r="T385" s="7"/>
      <c r="U385" s="5"/>
      <c r="V385" s="5"/>
      <c r="W385" s="5"/>
      <c r="X385" s="5"/>
      <c r="Y385" s="5"/>
      <c r="Z385" s="5"/>
      <c r="AA385" s="5"/>
      <c r="AB385" s="5"/>
      <c r="AC385" s="46"/>
      <c r="AD385" s="7"/>
      <c r="AE385" s="7"/>
      <c r="AF385" s="5"/>
      <c r="AG385" s="5"/>
      <c r="AH385" s="5"/>
      <c r="AI385" s="43"/>
      <c r="AJ385" s="4"/>
      <c r="AK385" s="4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46"/>
      <c r="BB385" s="7"/>
      <c r="BC385" s="7"/>
      <c r="BD385" s="4"/>
      <c r="BE385" s="4"/>
      <c r="BF385" s="7"/>
      <c r="BG385" s="4"/>
      <c r="BH385" s="4"/>
      <c r="BI385" s="7"/>
      <c r="BJ385" s="5"/>
      <c r="BK385" s="5"/>
      <c r="BL385" s="8"/>
      <c r="BM385" s="5"/>
      <c r="BN385" s="5"/>
      <c r="BO385" s="7"/>
      <c r="BP385" s="7"/>
      <c r="BQ385" s="8"/>
      <c r="BR385" s="9"/>
    </row>
    <row r="386" spans="1:70" s="6" customFormat="1" ht="163.5" customHeight="1" x14ac:dyDescent="0.25">
      <c r="A386" s="1"/>
      <c r="B386" s="2"/>
      <c r="C386" s="3"/>
      <c r="D386" s="3"/>
      <c r="E386" s="4"/>
      <c r="F386" s="2"/>
      <c r="G386" s="2"/>
      <c r="H386" s="2"/>
      <c r="I386" s="2"/>
      <c r="J386" s="2"/>
      <c r="K386" s="4"/>
      <c r="L386" s="4"/>
      <c r="M386" s="46"/>
      <c r="N386" s="7"/>
      <c r="O386" s="4"/>
      <c r="P386" s="7"/>
      <c r="Q386" s="7"/>
      <c r="R386" s="7"/>
      <c r="S386" s="7"/>
      <c r="T386" s="7"/>
      <c r="U386" s="5"/>
      <c r="V386" s="5"/>
      <c r="W386" s="5"/>
      <c r="X386" s="5"/>
      <c r="Y386" s="5"/>
      <c r="Z386" s="5"/>
      <c r="AA386" s="5"/>
      <c r="AB386" s="5"/>
      <c r="AC386" s="46"/>
      <c r="AD386" s="7"/>
      <c r="AE386" s="7"/>
      <c r="AF386" s="5"/>
      <c r="AG386" s="5"/>
      <c r="AH386" s="5"/>
      <c r="AI386" s="43"/>
      <c r="AJ386" s="4"/>
      <c r="AK386" s="4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46"/>
      <c r="BB386" s="4"/>
      <c r="BC386" s="4"/>
      <c r="BD386" s="4"/>
      <c r="BE386" s="4"/>
      <c r="BF386" s="7"/>
      <c r="BG386" s="4"/>
      <c r="BH386" s="4"/>
      <c r="BI386" s="7"/>
      <c r="BJ386" s="5"/>
      <c r="BK386" s="5"/>
      <c r="BL386" s="8"/>
      <c r="BM386" s="5"/>
      <c r="BN386" s="5"/>
      <c r="BO386" s="7"/>
      <c r="BP386" s="7"/>
      <c r="BQ386" s="8"/>
      <c r="BR386" s="9"/>
    </row>
    <row r="387" spans="1:70" s="6" customFormat="1" ht="409.6" customHeight="1" x14ac:dyDescent="0.25">
      <c r="A387" s="1"/>
      <c r="B387" s="2"/>
      <c r="C387" s="3"/>
      <c r="D387" s="3"/>
      <c r="E387" s="4"/>
      <c r="F387" s="2"/>
      <c r="G387" s="2"/>
      <c r="H387" s="2"/>
      <c r="I387" s="2"/>
      <c r="J387" s="2"/>
      <c r="K387" s="4"/>
      <c r="L387" s="4"/>
      <c r="M387" s="4"/>
      <c r="N387" s="7"/>
      <c r="O387" s="7"/>
      <c r="P387" s="7"/>
      <c r="Q387" s="7"/>
      <c r="R387" s="7"/>
      <c r="S387" s="7"/>
      <c r="T387" s="7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4"/>
      <c r="AF387" s="7"/>
      <c r="AG387" s="7"/>
      <c r="AH387" s="5"/>
      <c r="AI387" s="43"/>
      <c r="AJ387" s="7"/>
      <c r="AK387" s="7"/>
      <c r="AL387" s="5"/>
      <c r="AM387" s="5"/>
      <c r="AN387" s="5"/>
      <c r="AO387" s="5"/>
      <c r="AP387" s="5"/>
      <c r="AQ387" s="46"/>
      <c r="AR387" s="7"/>
      <c r="AS387" s="5"/>
      <c r="AT387" s="5"/>
      <c r="AU387" s="5"/>
      <c r="AV387" s="5"/>
      <c r="AW387" s="5"/>
      <c r="AX387" s="5"/>
      <c r="AY387" s="5"/>
      <c r="AZ387" s="5"/>
      <c r="BA387" s="46"/>
      <c r="BB387" s="4"/>
      <c r="BC387" s="7"/>
      <c r="BD387" s="4"/>
      <c r="BE387" s="4"/>
      <c r="BF387" s="7"/>
      <c r="BG387" s="4"/>
      <c r="BH387" s="4"/>
      <c r="BI387" s="7"/>
      <c r="BJ387" s="5"/>
      <c r="BK387" s="5"/>
      <c r="BL387" s="8"/>
      <c r="BM387" s="5"/>
      <c r="BN387" s="5"/>
      <c r="BO387" s="7"/>
      <c r="BP387" s="7"/>
      <c r="BQ387" s="8"/>
      <c r="BR387" s="9"/>
    </row>
    <row r="388" spans="1:70" s="6" customFormat="1" ht="132" customHeight="1" x14ac:dyDescent="0.25">
      <c r="A388" s="1"/>
      <c r="B388" s="2"/>
      <c r="C388" s="3"/>
      <c r="D388" s="3"/>
      <c r="E388" s="4"/>
      <c r="F388" s="2"/>
      <c r="G388" s="2"/>
      <c r="H388" s="2"/>
      <c r="I388" s="2"/>
      <c r="J388" s="2"/>
      <c r="K388" s="4"/>
      <c r="L388" s="4"/>
      <c r="M388" s="4"/>
      <c r="N388" s="7"/>
      <c r="O388" s="4"/>
      <c r="P388" s="7"/>
      <c r="Q388" s="7"/>
      <c r="R388" s="7"/>
      <c r="S388" s="7"/>
      <c r="T388" s="7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42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46"/>
      <c r="BB388" s="4"/>
      <c r="BC388" s="4"/>
      <c r="BD388" s="4"/>
      <c r="BE388" s="4"/>
      <c r="BF388" s="7"/>
      <c r="BG388" s="4"/>
      <c r="BH388" s="4"/>
      <c r="BI388" s="7"/>
      <c r="BJ388" s="5"/>
      <c r="BK388" s="5"/>
      <c r="BL388" s="8"/>
      <c r="BM388" s="5"/>
      <c r="BN388" s="5"/>
      <c r="BO388" s="7"/>
      <c r="BP388" s="7"/>
      <c r="BQ388" s="8"/>
      <c r="BR388" s="9"/>
    </row>
    <row r="389" spans="1:70" s="6" customFormat="1" ht="132" customHeight="1" x14ac:dyDescent="0.25">
      <c r="A389" s="1"/>
      <c r="B389" s="2"/>
      <c r="C389" s="3"/>
      <c r="D389" s="3"/>
      <c r="E389" s="4"/>
      <c r="F389" s="2"/>
      <c r="G389" s="2"/>
      <c r="H389" s="2"/>
      <c r="I389" s="2"/>
      <c r="J389" s="2"/>
      <c r="K389" s="4"/>
      <c r="L389" s="4"/>
      <c r="M389" s="4"/>
      <c r="N389" s="7"/>
      <c r="O389" s="7"/>
      <c r="P389" s="7"/>
      <c r="Q389" s="7"/>
      <c r="R389" s="7"/>
      <c r="S389" s="7"/>
      <c r="T389" s="7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42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46"/>
      <c r="BB389" s="4"/>
      <c r="BC389" s="4"/>
      <c r="BD389" s="4"/>
      <c r="BE389" s="4"/>
      <c r="BF389" s="7"/>
      <c r="BG389" s="4"/>
      <c r="BH389" s="4"/>
      <c r="BI389" s="7"/>
      <c r="BJ389" s="5"/>
      <c r="BK389" s="5"/>
      <c r="BL389" s="8"/>
      <c r="BM389" s="5"/>
      <c r="BN389" s="5"/>
      <c r="BO389" s="7"/>
      <c r="BP389" s="7"/>
      <c r="BQ389" s="8"/>
      <c r="BR389" s="9"/>
    </row>
    <row r="390" spans="1:70" s="6" customFormat="1" ht="132" customHeight="1" x14ac:dyDescent="0.25">
      <c r="A390" s="1"/>
      <c r="B390" s="2"/>
      <c r="C390" s="3"/>
      <c r="D390" s="3"/>
      <c r="E390" s="4"/>
      <c r="F390" s="2"/>
      <c r="G390" s="2"/>
      <c r="H390" s="2"/>
      <c r="I390" s="2"/>
      <c r="J390" s="2"/>
      <c r="K390" s="4"/>
      <c r="L390" s="4"/>
      <c r="M390" s="4"/>
      <c r="N390" s="7"/>
      <c r="O390" s="7"/>
      <c r="P390" s="7"/>
      <c r="Q390" s="7"/>
      <c r="R390" s="7"/>
      <c r="S390" s="7"/>
      <c r="T390" s="7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42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46"/>
      <c r="BB390" s="4"/>
      <c r="BC390" s="4"/>
      <c r="BD390" s="4"/>
      <c r="BE390" s="4"/>
      <c r="BF390" s="7"/>
      <c r="BG390" s="4"/>
      <c r="BH390" s="4"/>
      <c r="BI390" s="7"/>
      <c r="BJ390" s="5"/>
      <c r="BK390" s="5"/>
      <c r="BL390" s="8"/>
      <c r="BM390" s="5"/>
      <c r="BN390" s="5"/>
      <c r="BO390" s="7"/>
      <c r="BP390" s="7"/>
      <c r="BQ390" s="8"/>
      <c r="BR390" s="9"/>
    </row>
    <row r="391" spans="1:70" s="6" customFormat="1" ht="132" customHeight="1" x14ac:dyDescent="0.25">
      <c r="A391" s="1"/>
      <c r="B391" s="2"/>
      <c r="C391" s="3"/>
      <c r="D391" s="3"/>
      <c r="E391" s="4"/>
      <c r="F391" s="2"/>
      <c r="G391" s="2"/>
      <c r="H391" s="2"/>
      <c r="I391" s="2"/>
      <c r="J391" s="2"/>
      <c r="K391" s="4"/>
      <c r="L391" s="4"/>
      <c r="M391" s="4"/>
      <c r="N391" s="7"/>
      <c r="O391" s="7"/>
      <c r="P391" s="7"/>
      <c r="Q391" s="7"/>
      <c r="R391" s="7"/>
      <c r="S391" s="7"/>
      <c r="T391" s="7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42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46"/>
      <c r="BB391" s="4"/>
      <c r="BC391" s="4"/>
      <c r="BD391" s="4"/>
      <c r="BE391" s="4"/>
      <c r="BF391" s="7"/>
      <c r="BG391" s="4"/>
      <c r="BH391" s="4"/>
      <c r="BI391" s="7"/>
      <c r="BJ391" s="5"/>
      <c r="BK391" s="5"/>
      <c r="BL391" s="8"/>
      <c r="BM391" s="5"/>
      <c r="BN391" s="5"/>
      <c r="BO391" s="7"/>
      <c r="BP391" s="7"/>
      <c r="BQ391" s="8"/>
      <c r="BR391" s="9"/>
    </row>
    <row r="392" spans="1:70" s="6" customFormat="1" ht="254.25" customHeight="1" x14ac:dyDescent="0.25">
      <c r="A392" s="1"/>
      <c r="B392" s="2"/>
      <c r="C392" s="3"/>
      <c r="D392" s="3"/>
      <c r="E392" s="4"/>
      <c r="F392" s="2"/>
      <c r="G392" s="2"/>
      <c r="H392" s="2"/>
      <c r="I392" s="2"/>
      <c r="J392" s="2"/>
      <c r="K392" s="4"/>
      <c r="L392" s="4"/>
      <c r="M392" s="4"/>
      <c r="N392" s="7"/>
      <c r="O392" s="7"/>
      <c r="P392" s="7"/>
      <c r="Q392" s="7"/>
      <c r="R392" s="7"/>
      <c r="S392" s="7"/>
      <c r="T392" s="7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42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46"/>
      <c r="BB392" s="7"/>
      <c r="BC392" s="7"/>
      <c r="BD392" s="4"/>
      <c r="BE392" s="4"/>
      <c r="BF392" s="7"/>
      <c r="BG392" s="4"/>
      <c r="BH392" s="4"/>
      <c r="BI392" s="7"/>
      <c r="BJ392" s="5"/>
      <c r="BK392" s="5"/>
      <c r="BL392" s="8"/>
      <c r="BM392" s="5"/>
      <c r="BN392" s="5"/>
      <c r="BO392" s="7"/>
      <c r="BP392" s="7"/>
      <c r="BQ392" s="8"/>
      <c r="BR392" s="9"/>
    </row>
    <row r="393" spans="1:70" s="6" customFormat="1" ht="219.75" customHeight="1" x14ac:dyDescent="0.25">
      <c r="A393" s="1"/>
      <c r="B393" s="2"/>
      <c r="C393" s="3"/>
      <c r="D393" s="3"/>
      <c r="E393" s="4"/>
      <c r="F393" s="2"/>
      <c r="G393" s="2"/>
      <c r="H393" s="2"/>
      <c r="I393" s="2"/>
      <c r="J393" s="2"/>
      <c r="K393" s="4"/>
      <c r="L393" s="4"/>
      <c r="M393" s="4"/>
      <c r="N393" s="7"/>
      <c r="O393" s="4"/>
      <c r="P393" s="7"/>
      <c r="Q393" s="7"/>
      <c r="R393" s="7"/>
      <c r="S393" s="7"/>
      <c r="T393" s="7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42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46"/>
      <c r="BB393" s="4"/>
      <c r="BC393" s="4"/>
      <c r="BD393" s="4"/>
      <c r="BE393" s="4"/>
      <c r="BF393" s="7"/>
      <c r="BG393" s="4"/>
      <c r="BH393" s="4"/>
      <c r="BI393" s="7"/>
      <c r="BJ393" s="5"/>
      <c r="BK393" s="5"/>
      <c r="BL393" s="8"/>
      <c r="BM393" s="5"/>
      <c r="BN393" s="5"/>
      <c r="BO393" s="7"/>
      <c r="BP393" s="7"/>
      <c r="BQ393" s="8"/>
      <c r="BR393" s="9"/>
    </row>
    <row r="394" spans="1:70" s="6" customFormat="1" ht="231.75" customHeight="1" x14ac:dyDescent="0.25">
      <c r="A394" s="1"/>
      <c r="B394" s="2"/>
      <c r="C394" s="3"/>
      <c r="D394" s="3"/>
      <c r="E394" s="4"/>
      <c r="F394" s="2"/>
      <c r="G394" s="2"/>
      <c r="H394" s="2"/>
      <c r="I394" s="2"/>
      <c r="J394" s="2"/>
      <c r="K394" s="4"/>
      <c r="L394" s="4"/>
      <c r="M394" s="4"/>
      <c r="N394" s="7"/>
      <c r="O394" s="7"/>
      <c r="P394" s="7"/>
      <c r="Q394" s="7"/>
      <c r="R394" s="7"/>
      <c r="S394" s="7"/>
      <c r="T394" s="7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42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46"/>
      <c r="BB394" s="7"/>
      <c r="BC394" s="7"/>
      <c r="BD394" s="4"/>
      <c r="BE394" s="4"/>
      <c r="BF394" s="7"/>
      <c r="BG394" s="4"/>
      <c r="BH394" s="4"/>
      <c r="BI394" s="7"/>
      <c r="BJ394" s="5"/>
      <c r="BK394" s="5"/>
      <c r="BL394" s="8"/>
      <c r="BM394" s="5"/>
      <c r="BN394" s="5"/>
      <c r="BO394" s="7"/>
      <c r="BP394" s="7"/>
      <c r="BQ394" s="8"/>
      <c r="BR394" s="9"/>
    </row>
    <row r="395" spans="1:70" s="6" customFormat="1" ht="149.25" customHeight="1" x14ac:dyDescent="0.25">
      <c r="A395" s="1"/>
      <c r="B395" s="2"/>
      <c r="C395" s="3"/>
      <c r="D395" s="3"/>
      <c r="E395" s="4"/>
      <c r="F395" s="2"/>
      <c r="G395" s="2"/>
      <c r="H395" s="2"/>
      <c r="I395" s="2"/>
      <c r="J395" s="2"/>
      <c r="K395" s="4"/>
      <c r="L395" s="4"/>
      <c r="M395" s="4"/>
      <c r="N395" s="7"/>
      <c r="O395" s="4"/>
      <c r="P395" s="7"/>
      <c r="Q395" s="7"/>
      <c r="R395" s="7"/>
      <c r="S395" s="7"/>
      <c r="T395" s="7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42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46"/>
      <c r="BB395" s="7"/>
      <c r="BC395" s="7"/>
      <c r="BD395" s="4"/>
      <c r="BE395" s="4"/>
      <c r="BF395" s="7"/>
      <c r="BG395" s="4"/>
      <c r="BH395" s="4"/>
      <c r="BI395" s="7"/>
      <c r="BJ395" s="5"/>
      <c r="BK395" s="5"/>
      <c r="BL395" s="8"/>
      <c r="BM395" s="5"/>
      <c r="BN395" s="5"/>
      <c r="BO395" s="7"/>
      <c r="BP395" s="7"/>
      <c r="BQ395" s="8"/>
      <c r="BR395" s="9"/>
    </row>
    <row r="396" spans="1:70" s="6" customFormat="1" ht="252" customHeight="1" x14ac:dyDescent="0.25">
      <c r="A396" s="1"/>
      <c r="B396" s="2"/>
      <c r="C396" s="3"/>
      <c r="D396" s="3"/>
      <c r="E396" s="4"/>
      <c r="F396" s="2"/>
      <c r="G396" s="2"/>
      <c r="H396" s="2"/>
      <c r="I396" s="2"/>
      <c r="J396" s="2"/>
      <c r="K396" s="4"/>
      <c r="L396" s="4"/>
      <c r="M396" s="4"/>
      <c r="N396" s="7"/>
      <c r="O396" s="7"/>
      <c r="P396" s="7"/>
      <c r="Q396" s="7"/>
      <c r="R396" s="7"/>
      <c r="S396" s="7"/>
      <c r="T396" s="7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42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46"/>
      <c r="BB396" s="7"/>
      <c r="BC396" s="7"/>
      <c r="BD396" s="4"/>
      <c r="BE396" s="4"/>
      <c r="BF396" s="7"/>
      <c r="BG396" s="4"/>
      <c r="BH396" s="4"/>
      <c r="BI396" s="7"/>
      <c r="BJ396" s="5"/>
      <c r="BK396" s="5"/>
      <c r="BL396" s="8"/>
      <c r="BM396" s="5"/>
      <c r="BN396" s="5"/>
      <c r="BO396" s="7"/>
      <c r="BP396" s="7"/>
      <c r="BQ396" s="8"/>
      <c r="BR396" s="9"/>
    </row>
    <row r="397" spans="1:70" s="6" customFormat="1" ht="171.75" customHeight="1" x14ac:dyDescent="0.25">
      <c r="A397" s="1"/>
      <c r="B397" s="2"/>
      <c r="C397" s="3"/>
      <c r="D397" s="3"/>
      <c r="E397" s="4"/>
      <c r="F397" s="2"/>
      <c r="G397" s="2"/>
      <c r="H397" s="2"/>
      <c r="I397" s="2"/>
      <c r="J397" s="2"/>
      <c r="K397" s="4"/>
      <c r="L397" s="4"/>
      <c r="M397" s="4"/>
      <c r="N397" s="7"/>
      <c r="O397" s="4"/>
      <c r="P397" s="7"/>
      <c r="Q397" s="7"/>
      <c r="R397" s="7"/>
      <c r="S397" s="7"/>
      <c r="T397" s="7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42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46"/>
      <c r="BB397" s="4"/>
      <c r="BC397" s="4"/>
      <c r="BD397" s="4"/>
      <c r="BE397" s="4"/>
      <c r="BF397" s="7"/>
      <c r="BG397" s="4"/>
      <c r="BH397" s="4"/>
      <c r="BI397" s="7"/>
      <c r="BJ397" s="5"/>
      <c r="BK397" s="5"/>
      <c r="BL397" s="8"/>
      <c r="BM397" s="5"/>
      <c r="BN397" s="5"/>
      <c r="BO397" s="7"/>
      <c r="BP397" s="7"/>
      <c r="BQ397" s="8"/>
      <c r="BR397" s="9"/>
    </row>
    <row r="398" spans="1:70" s="6" customFormat="1" ht="409.6" customHeight="1" x14ac:dyDescent="0.25">
      <c r="A398" s="1"/>
      <c r="B398" s="2"/>
      <c r="C398" s="3"/>
      <c r="D398" s="3"/>
      <c r="E398" s="4"/>
      <c r="F398" s="2"/>
      <c r="G398" s="2"/>
      <c r="H398" s="2"/>
      <c r="I398" s="2"/>
      <c r="J398" s="2"/>
      <c r="K398" s="4"/>
      <c r="L398" s="4"/>
      <c r="M398" s="4"/>
      <c r="N398" s="7"/>
      <c r="O398" s="7"/>
      <c r="P398" s="7"/>
      <c r="Q398" s="7"/>
      <c r="R398" s="7"/>
      <c r="S398" s="7"/>
      <c r="T398" s="7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42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46"/>
      <c r="BB398" s="7"/>
      <c r="BC398" s="7"/>
      <c r="BD398" s="4"/>
      <c r="BE398" s="4"/>
      <c r="BF398" s="7"/>
      <c r="BG398" s="4"/>
      <c r="BH398" s="4"/>
      <c r="BI398" s="7"/>
      <c r="BJ398" s="5"/>
      <c r="BK398" s="5"/>
      <c r="BL398" s="8"/>
      <c r="BM398" s="5"/>
      <c r="BN398" s="5"/>
      <c r="BO398" s="7"/>
      <c r="BP398" s="7"/>
      <c r="BQ398" s="8"/>
      <c r="BR398" s="9"/>
    </row>
    <row r="399" spans="1:70" s="6" customFormat="1" ht="169.5" customHeight="1" x14ac:dyDescent="0.25">
      <c r="A399" s="1"/>
      <c r="B399" s="2"/>
      <c r="C399" s="3"/>
      <c r="D399" s="3"/>
      <c r="E399" s="4"/>
      <c r="F399" s="2"/>
      <c r="G399" s="2"/>
      <c r="H399" s="2"/>
      <c r="I399" s="2"/>
      <c r="J399" s="2"/>
      <c r="K399" s="4"/>
      <c r="L399" s="4"/>
      <c r="M399" s="4"/>
      <c r="N399" s="7"/>
      <c r="O399" s="4"/>
      <c r="P399" s="7"/>
      <c r="Q399" s="7"/>
      <c r="R399" s="7"/>
      <c r="S399" s="7"/>
      <c r="T399" s="7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43"/>
      <c r="AJ399" s="5"/>
      <c r="AK399" s="5"/>
      <c r="AL399" s="5"/>
      <c r="AM399" s="5"/>
      <c r="AN399" s="5"/>
      <c r="AO399" s="5"/>
      <c r="AP399" s="5"/>
      <c r="AQ399" s="25"/>
      <c r="AR399" s="5"/>
      <c r="AS399" s="25"/>
      <c r="AT399" s="5"/>
      <c r="AU399" s="5"/>
      <c r="AV399" s="5"/>
      <c r="AW399" s="5"/>
      <c r="AX399" s="5"/>
      <c r="AY399" s="5"/>
      <c r="AZ399" s="5"/>
      <c r="BA399" s="46"/>
      <c r="BB399" s="24"/>
      <c r="BC399" s="7"/>
      <c r="BD399" s="4"/>
      <c r="BE399" s="4"/>
      <c r="BF399" s="7"/>
      <c r="BG399" s="4"/>
      <c r="BH399" s="4"/>
      <c r="BI399" s="7"/>
      <c r="BJ399" s="5"/>
      <c r="BK399" s="5"/>
      <c r="BL399" s="8"/>
      <c r="BM399" s="5"/>
      <c r="BN399" s="5"/>
      <c r="BO399" s="7"/>
      <c r="BP399" s="7"/>
      <c r="BQ399" s="8"/>
      <c r="BR399" s="9"/>
    </row>
    <row r="400" spans="1:70" s="6" customFormat="1" ht="234.75" customHeight="1" x14ac:dyDescent="0.25">
      <c r="A400" s="1"/>
      <c r="B400" s="2"/>
      <c r="C400" s="3"/>
      <c r="D400" s="3"/>
      <c r="E400" s="4"/>
      <c r="F400" s="2"/>
      <c r="G400" s="2"/>
      <c r="H400" s="2"/>
      <c r="I400" s="2"/>
      <c r="J400" s="2"/>
      <c r="K400" s="4"/>
      <c r="L400" s="4"/>
      <c r="M400" s="4"/>
      <c r="N400" s="7"/>
      <c r="O400" s="7"/>
      <c r="P400" s="7"/>
      <c r="Q400" s="7"/>
      <c r="R400" s="7"/>
      <c r="S400" s="7"/>
      <c r="T400" s="7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43"/>
      <c r="AJ400" s="5"/>
      <c r="AK400" s="5"/>
      <c r="AL400" s="5"/>
      <c r="AM400" s="5"/>
      <c r="AN400" s="5"/>
      <c r="AO400" s="5"/>
      <c r="AP400" s="5"/>
      <c r="AQ400" s="25"/>
      <c r="AR400" s="5"/>
      <c r="AS400" s="25"/>
      <c r="AT400" s="5"/>
      <c r="AU400" s="5"/>
      <c r="AV400" s="5"/>
      <c r="AW400" s="5"/>
      <c r="AX400" s="5"/>
      <c r="AY400" s="5"/>
      <c r="AZ400" s="5"/>
      <c r="BA400" s="46"/>
      <c r="BB400" s="7"/>
      <c r="BC400" s="7"/>
      <c r="BD400" s="4"/>
      <c r="BE400" s="4"/>
      <c r="BF400" s="7"/>
      <c r="BG400" s="4"/>
      <c r="BH400" s="4"/>
      <c r="BI400" s="7"/>
      <c r="BJ400" s="5"/>
      <c r="BK400" s="5"/>
      <c r="BL400" s="8"/>
      <c r="BM400" s="5"/>
      <c r="BN400" s="5"/>
      <c r="BO400" s="7"/>
      <c r="BP400" s="7"/>
      <c r="BQ400" s="8"/>
      <c r="BR400" s="9"/>
    </row>
    <row r="401" spans="1:70" s="6" customFormat="1" ht="182.25" customHeight="1" x14ac:dyDescent="0.25">
      <c r="A401" s="1"/>
      <c r="B401" s="2"/>
      <c r="C401" s="3"/>
      <c r="D401" s="3"/>
      <c r="E401" s="4"/>
      <c r="F401" s="2"/>
      <c r="G401" s="2"/>
      <c r="H401" s="2"/>
      <c r="I401" s="2"/>
      <c r="J401" s="2"/>
      <c r="K401" s="4"/>
      <c r="L401" s="4"/>
      <c r="M401" s="4"/>
      <c r="N401" s="7"/>
      <c r="O401" s="4"/>
      <c r="P401" s="7"/>
      <c r="Q401" s="7"/>
      <c r="R401" s="7"/>
      <c r="S401" s="7"/>
      <c r="T401" s="7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43"/>
      <c r="AJ401" s="5"/>
      <c r="AK401" s="5"/>
      <c r="AL401" s="5"/>
      <c r="AM401" s="5"/>
      <c r="AN401" s="5"/>
      <c r="AO401" s="5"/>
      <c r="AP401" s="5"/>
      <c r="AQ401" s="25"/>
      <c r="AR401" s="5"/>
      <c r="AS401" s="25"/>
      <c r="AT401" s="5"/>
      <c r="AU401" s="5"/>
      <c r="AV401" s="5"/>
      <c r="AW401" s="5"/>
      <c r="AX401" s="5"/>
      <c r="AY401" s="5"/>
      <c r="AZ401" s="5"/>
      <c r="BA401" s="46"/>
      <c r="BB401" s="46"/>
      <c r="BC401" s="4"/>
      <c r="BD401" s="4"/>
      <c r="BE401" s="4"/>
      <c r="BF401" s="7"/>
      <c r="BG401" s="4"/>
      <c r="BH401" s="4"/>
      <c r="BI401" s="7"/>
      <c r="BJ401" s="5"/>
      <c r="BK401" s="5"/>
      <c r="BL401" s="8"/>
      <c r="BM401" s="5"/>
      <c r="BN401" s="5"/>
      <c r="BO401" s="7"/>
      <c r="BP401" s="7"/>
      <c r="BQ401" s="8"/>
      <c r="BR401" s="9"/>
    </row>
    <row r="402" spans="1:70" s="6" customFormat="1" ht="257.25" customHeight="1" x14ac:dyDescent="0.25">
      <c r="A402" s="1"/>
      <c r="B402" s="2"/>
      <c r="C402" s="3"/>
      <c r="D402" s="3"/>
      <c r="E402" s="4"/>
      <c r="F402" s="2"/>
      <c r="G402" s="2"/>
      <c r="H402" s="2"/>
      <c r="I402" s="2"/>
      <c r="J402" s="2"/>
      <c r="K402" s="4"/>
      <c r="L402" s="4"/>
      <c r="M402" s="4"/>
      <c r="N402" s="7"/>
      <c r="O402" s="7"/>
      <c r="P402" s="7"/>
      <c r="Q402" s="7"/>
      <c r="R402" s="7"/>
      <c r="S402" s="7"/>
      <c r="T402" s="7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43"/>
      <c r="AJ402" s="5"/>
      <c r="AK402" s="5"/>
      <c r="AL402" s="5"/>
      <c r="AM402" s="5"/>
      <c r="AN402" s="5"/>
      <c r="AO402" s="5"/>
      <c r="AP402" s="5"/>
      <c r="AQ402" s="25"/>
      <c r="AR402" s="5"/>
      <c r="AS402" s="25"/>
      <c r="AT402" s="5"/>
      <c r="AU402" s="5"/>
      <c r="AV402" s="5"/>
      <c r="AW402" s="5"/>
      <c r="AX402" s="5"/>
      <c r="AY402" s="4"/>
      <c r="AZ402" s="4"/>
      <c r="BA402" s="46"/>
      <c r="BB402" s="7"/>
      <c r="BC402" s="7"/>
      <c r="BD402" s="4"/>
      <c r="BE402" s="4"/>
      <c r="BF402" s="7"/>
      <c r="BG402" s="4"/>
      <c r="BH402" s="4"/>
      <c r="BI402" s="7"/>
      <c r="BJ402" s="5"/>
      <c r="BK402" s="5"/>
      <c r="BL402" s="8"/>
      <c r="BM402" s="5"/>
      <c r="BN402" s="5"/>
      <c r="BO402" s="7"/>
      <c r="BP402" s="7"/>
      <c r="BQ402" s="8"/>
      <c r="BR402" s="9"/>
    </row>
    <row r="403" spans="1:70" s="6" customFormat="1" ht="144.75" customHeight="1" x14ac:dyDescent="0.25">
      <c r="A403" s="1"/>
      <c r="B403" s="2"/>
      <c r="C403" s="3"/>
      <c r="D403" s="3"/>
      <c r="E403" s="4"/>
      <c r="F403" s="2"/>
      <c r="G403" s="2"/>
      <c r="H403" s="2"/>
      <c r="I403" s="2"/>
      <c r="J403" s="2"/>
      <c r="K403" s="4"/>
      <c r="L403" s="4"/>
      <c r="M403" s="4"/>
      <c r="N403" s="7"/>
      <c r="O403" s="4"/>
      <c r="P403" s="7"/>
      <c r="Q403" s="7"/>
      <c r="R403" s="7"/>
      <c r="S403" s="7"/>
      <c r="T403" s="7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43"/>
      <c r="AJ403" s="5"/>
      <c r="AK403" s="5"/>
      <c r="AL403" s="5"/>
      <c r="AM403" s="5"/>
      <c r="AN403" s="5"/>
      <c r="AO403" s="5"/>
      <c r="AP403" s="5"/>
      <c r="AQ403" s="25"/>
      <c r="AR403" s="5"/>
      <c r="AS403" s="25"/>
      <c r="AT403" s="5"/>
      <c r="AU403" s="5"/>
      <c r="AV403" s="5"/>
      <c r="AW403" s="5"/>
      <c r="AX403" s="5"/>
      <c r="AY403" s="4"/>
      <c r="AZ403" s="4"/>
      <c r="BA403" s="46"/>
      <c r="BB403" s="46"/>
      <c r="BC403" s="4"/>
      <c r="BD403" s="4"/>
      <c r="BE403" s="4"/>
      <c r="BF403" s="7"/>
      <c r="BG403" s="4"/>
      <c r="BH403" s="4"/>
      <c r="BI403" s="7"/>
      <c r="BJ403" s="5"/>
      <c r="BK403" s="5"/>
      <c r="BL403" s="8"/>
      <c r="BM403" s="5"/>
      <c r="BN403" s="5"/>
      <c r="BO403" s="7"/>
      <c r="BP403" s="7"/>
      <c r="BQ403" s="8"/>
      <c r="BR403" s="9"/>
    </row>
    <row r="404" spans="1:70" s="6" customFormat="1" ht="252" customHeight="1" x14ac:dyDescent="0.25">
      <c r="A404" s="1"/>
      <c r="B404" s="2"/>
      <c r="C404" s="3"/>
      <c r="D404" s="3"/>
      <c r="E404" s="4"/>
      <c r="F404" s="2"/>
      <c r="G404" s="2"/>
      <c r="H404" s="2"/>
      <c r="I404" s="2"/>
      <c r="J404" s="2"/>
      <c r="K404" s="4"/>
      <c r="L404" s="4"/>
      <c r="M404" s="4"/>
      <c r="N404" s="7"/>
      <c r="O404" s="7"/>
      <c r="P404" s="7"/>
      <c r="Q404" s="7"/>
      <c r="R404" s="7"/>
      <c r="S404" s="7"/>
      <c r="T404" s="7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43"/>
      <c r="AJ404" s="5"/>
      <c r="AK404" s="5"/>
      <c r="AL404" s="5"/>
      <c r="AM404" s="5"/>
      <c r="AN404" s="5"/>
      <c r="AO404" s="5"/>
      <c r="AP404" s="5"/>
      <c r="AQ404" s="25"/>
      <c r="AR404" s="5"/>
      <c r="AS404" s="25"/>
      <c r="AT404" s="5"/>
      <c r="AU404" s="5"/>
      <c r="AV404" s="5"/>
      <c r="AW404" s="5"/>
      <c r="AX404" s="5"/>
      <c r="AY404" s="5"/>
      <c r="AZ404" s="5"/>
      <c r="BA404" s="46"/>
      <c r="BB404" s="7"/>
      <c r="BC404" s="7"/>
      <c r="BD404" s="4"/>
      <c r="BE404" s="4"/>
      <c r="BF404" s="7"/>
      <c r="BG404" s="4"/>
      <c r="BH404" s="4"/>
      <c r="BI404" s="7"/>
      <c r="BJ404" s="5"/>
      <c r="BK404" s="5"/>
      <c r="BL404" s="8"/>
      <c r="BM404" s="5"/>
      <c r="BN404" s="5"/>
      <c r="BO404" s="7"/>
      <c r="BP404" s="7"/>
      <c r="BQ404" s="8"/>
      <c r="BR404" s="9"/>
    </row>
    <row r="405" spans="1:70" s="6" customFormat="1" ht="162" customHeight="1" x14ac:dyDescent="0.25">
      <c r="A405" s="1"/>
      <c r="B405" s="2"/>
      <c r="C405" s="3"/>
      <c r="D405" s="3"/>
      <c r="E405" s="4"/>
      <c r="F405" s="2"/>
      <c r="G405" s="2"/>
      <c r="H405" s="2"/>
      <c r="I405" s="2"/>
      <c r="J405" s="2"/>
      <c r="K405" s="4"/>
      <c r="L405" s="4"/>
      <c r="M405" s="4"/>
      <c r="N405" s="7"/>
      <c r="O405" s="4"/>
      <c r="P405" s="7"/>
      <c r="Q405" s="7"/>
      <c r="R405" s="7"/>
      <c r="S405" s="7"/>
      <c r="T405" s="7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43"/>
      <c r="AJ405" s="5"/>
      <c r="AK405" s="5"/>
      <c r="AL405" s="5"/>
      <c r="AM405" s="5"/>
      <c r="AN405" s="5"/>
      <c r="AO405" s="5"/>
      <c r="AP405" s="5"/>
      <c r="AQ405" s="25"/>
      <c r="AR405" s="5"/>
      <c r="AS405" s="25"/>
      <c r="AT405" s="5"/>
      <c r="AU405" s="5"/>
      <c r="AV405" s="5"/>
      <c r="AW405" s="5"/>
      <c r="AX405" s="5"/>
      <c r="AY405" s="5"/>
      <c r="AZ405" s="5"/>
      <c r="BA405" s="46"/>
      <c r="BB405" s="24"/>
      <c r="BC405" s="7"/>
      <c r="BD405" s="4"/>
      <c r="BE405" s="4"/>
      <c r="BF405" s="7"/>
      <c r="BG405" s="4"/>
      <c r="BH405" s="4"/>
      <c r="BI405" s="7"/>
      <c r="BJ405" s="5"/>
      <c r="BK405" s="5"/>
      <c r="BL405" s="8"/>
      <c r="BM405" s="5"/>
      <c r="BN405" s="5"/>
      <c r="BO405" s="7"/>
      <c r="BP405" s="7"/>
      <c r="BQ405" s="8"/>
      <c r="BR405" s="9"/>
    </row>
    <row r="406" spans="1:70" s="6" customFormat="1" ht="254.25" customHeight="1" x14ac:dyDescent="0.25">
      <c r="A406" s="1"/>
      <c r="B406" s="2"/>
      <c r="C406" s="3"/>
      <c r="D406" s="3"/>
      <c r="E406" s="4"/>
      <c r="F406" s="2"/>
      <c r="G406" s="2"/>
      <c r="H406" s="2"/>
      <c r="I406" s="2"/>
      <c r="J406" s="2"/>
      <c r="K406" s="4"/>
      <c r="L406" s="4"/>
      <c r="M406" s="4"/>
      <c r="N406" s="7"/>
      <c r="O406" s="7"/>
      <c r="P406" s="7"/>
      <c r="Q406" s="7"/>
      <c r="R406" s="7"/>
      <c r="S406" s="7"/>
      <c r="T406" s="7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43"/>
      <c r="AJ406" s="5"/>
      <c r="AK406" s="5"/>
      <c r="AL406" s="5"/>
      <c r="AM406" s="5"/>
      <c r="AN406" s="5"/>
      <c r="AO406" s="5"/>
      <c r="AP406" s="5"/>
      <c r="AQ406" s="25"/>
      <c r="AR406" s="5"/>
      <c r="AS406" s="25"/>
      <c r="AT406" s="5"/>
      <c r="AU406" s="5"/>
      <c r="AV406" s="5"/>
      <c r="AW406" s="5"/>
      <c r="AX406" s="5"/>
      <c r="AY406" s="5"/>
      <c r="AZ406" s="5"/>
      <c r="BA406" s="46"/>
      <c r="BB406" s="7"/>
      <c r="BC406" s="4"/>
      <c r="BD406" s="4"/>
      <c r="BE406" s="4"/>
      <c r="BF406" s="7"/>
      <c r="BG406" s="4"/>
      <c r="BH406" s="4"/>
      <c r="BI406" s="7"/>
      <c r="BJ406" s="5"/>
      <c r="BK406" s="5"/>
      <c r="BL406" s="8"/>
      <c r="BM406" s="5"/>
      <c r="BN406" s="5"/>
      <c r="BO406" s="7"/>
      <c r="BP406" s="7"/>
      <c r="BQ406" s="8"/>
      <c r="BR406" s="9"/>
    </row>
    <row r="407" spans="1:70" s="6" customFormat="1" ht="166.5" customHeight="1" x14ac:dyDescent="0.25">
      <c r="A407" s="1"/>
      <c r="B407" s="2"/>
      <c r="C407" s="3"/>
      <c r="D407" s="3"/>
      <c r="E407" s="4"/>
      <c r="F407" s="2"/>
      <c r="G407" s="2"/>
      <c r="H407" s="2"/>
      <c r="I407" s="2"/>
      <c r="J407" s="2"/>
      <c r="K407" s="4"/>
      <c r="L407" s="4"/>
      <c r="M407" s="4"/>
      <c r="N407" s="7"/>
      <c r="O407" s="4"/>
      <c r="P407" s="7"/>
      <c r="Q407" s="7"/>
      <c r="R407" s="7"/>
      <c r="S407" s="7"/>
      <c r="T407" s="7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43"/>
      <c r="AJ407" s="5"/>
      <c r="AK407" s="5"/>
      <c r="AL407" s="5"/>
      <c r="AM407" s="5"/>
      <c r="AN407" s="5"/>
      <c r="AO407" s="5"/>
      <c r="AP407" s="5"/>
      <c r="AQ407" s="25"/>
      <c r="AR407" s="5"/>
      <c r="AS407" s="25"/>
      <c r="AT407" s="5"/>
      <c r="AU407" s="5"/>
      <c r="AV407" s="5"/>
      <c r="AW407" s="5"/>
      <c r="AX407" s="5"/>
      <c r="AY407" s="5"/>
      <c r="AZ407" s="5"/>
      <c r="BA407" s="46"/>
      <c r="BB407" s="24"/>
      <c r="BC407" s="7"/>
      <c r="BD407" s="4"/>
      <c r="BE407" s="4"/>
      <c r="BF407" s="7"/>
      <c r="BG407" s="4"/>
      <c r="BH407" s="4"/>
      <c r="BI407" s="7"/>
      <c r="BJ407" s="5"/>
      <c r="BK407" s="5"/>
      <c r="BL407" s="8"/>
      <c r="BM407" s="5"/>
      <c r="BN407" s="5"/>
      <c r="BO407" s="7"/>
      <c r="BP407" s="7"/>
      <c r="BQ407" s="8"/>
      <c r="BR407" s="9"/>
    </row>
    <row r="408" spans="1:70" s="6" customFormat="1" ht="181.5" customHeight="1" x14ac:dyDescent="0.25">
      <c r="A408" s="1"/>
      <c r="B408" s="2"/>
      <c r="C408" s="3"/>
      <c r="D408" s="3"/>
      <c r="E408" s="4"/>
      <c r="F408" s="2"/>
      <c r="G408" s="2"/>
      <c r="H408" s="2"/>
      <c r="I408" s="2"/>
      <c r="J408" s="2"/>
      <c r="K408" s="4"/>
      <c r="L408" s="4"/>
      <c r="M408" s="4"/>
      <c r="N408" s="7"/>
      <c r="O408" s="4"/>
      <c r="P408" s="7"/>
      <c r="Q408" s="7"/>
      <c r="R408" s="4"/>
      <c r="S408" s="4"/>
      <c r="T408" s="7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43"/>
      <c r="AJ408" s="5"/>
      <c r="AK408" s="5"/>
      <c r="AL408" s="5"/>
      <c r="AM408" s="5"/>
      <c r="AN408" s="5"/>
      <c r="AO408" s="5"/>
      <c r="AP408" s="5"/>
      <c r="AQ408" s="25"/>
      <c r="AR408" s="5"/>
      <c r="AS408" s="25"/>
      <c r="AT408" s="5"/>
      <c r="AU408" s="5"/>
      <c r="AV408" s="5"/>
      <c r="AW408" s="5"/>
      <c r="AX408" s="5"/>
      <c r="AY408" s="5"/>
      <c r="AZ408" s="5"/>
      <c r="BA408" s="46"/>
      <c r="BB408" s="24"/>
      <c r="BC408" s="7"/>
      <c r="BD408" s="4"/>
      <c r="BE408" s="4"/>
      <c r="BF408" s="7"/>
      <c r="BG408" s="4"/>
      <c r="BH408" s="4"/>
      <c r="BI408" s="7"/>
      <c r="BJ408" s="5"/>
      <c r="BK408" s="5"/>
      <c r="BL408" s="8"/>
      <c r="BM408" s="5"/>
      <c r="BN408" s="5"/>
      <c r="BO408" s="7"/>
      <c r="BP408" s="7"/>
      <c r="BQ408" s="8"/>
      <c r="BR408" s="9"/>
    </row>
    <row r="409" spans="1:70" s="20" customFormat="1" ht="197.25" customHeight="1" x14ac:dyDescent="0.25">
      <c r="A409" s="1"/>
      <c r="B409" s="2"/>
      <c r="C409" s="3"/>
      <c r="D409" s="3"/>
      <c r="E409" s="18"/>
      <c r="F409" s="2"/>
      <c r="G409" s="2"/>
      <c r="H409" s="2"/>
      <c r="I409" s="2"/>
      <c r="J409" s="2"/>
      <c r="K409" s="18"/>
      <c r="L409" s="18"/>
      <c r="M409" s="18"/>
      <c r="N409" s="3"/>
      <c r="O409" s="3"/>
      <c r="P409" s="3"/>
      <c r="Q409" s="3"/>
      <c r="R409" s="3"/>
      <c r="S409" s="3"/>
      <c r="T409" s="3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44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26"/>
      <c r="BB409" s="26"/>
      <c r="BC409" s="18"/>
      <c r="BD409" s="18"/>
      <c r="BE409" s="18"/>
      <c r="BF409" s="12"/>
      <c r="BG409" s="18"/>
      <c r="BH409" s="18"/>
      <c r="BI409" s="12"/>
      <c r="BJ409" s="11"/>
      <c r="BK409" s="11"/>
      <c r="BL409" s="1"/>
      <c r="BM409" s="11"/>
      <c r="BN409" s="11"/>
      <c r="BO409" s="12"/>
      <c r="BP409" s="12"/>
      <c r="BQ409" s="1"/>
      <c r="BR409" s="19"/>
    </row>
    <row r="410" spans="1:70" s="6" customFormat="1" ht="136.5" customHeight="1" x14ac:dyDescent="0.25">
      <c r="A410" s="1"/>
      <c r="B410" s="2"/>
      <c r="C410" s="3"/>
      <c r="D410" s="3"/>
      <c r="E410" s="4"/>
      <c r="F410" s="2"/>
      <c r="G410" s="2"/>
      <c r="H410" s="2"/>
      <c r="I410" s="2"/>
      <c r="J410" s="2"/>
      <c r="K410" s="4"/>
      <c r="L410" s="4"/>
      <c r="M410" s="4"/>
      <c r="N410" s="4"/>
      <c r="O410" s="4"/>
      <c r="P410" s="7"/>
      <c r="Q410" s="7"/>
      <c r="R410" s="7"/>
      <c r="S410" s="7"/>
      <c r="T410" s="4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42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46"/>
      <c r="BB410" s="46"/>
      <c r="BC410" s="4"/>
      <c r="BD410" s="4"/>
      <c r="BE410" s="4"/>
      <c r="BF410" s="7"/>
      <c r="BG410" s="4"/>
      <c r="BH410" s="4"/>
      <c r="BI410" s="7"/>
      <c r="BJ410" s="5"/>
      <c r="BK410" s="5"/>
      <c r="BL410" s="8"/>
      <c r="BM410" s="5"/>
      <c r="BN410" s="5"/>
      <c r="BO410" s="7"/>
      <c r="BP410" s="7"/>
      <c r="BQ410" s="8"/>
      <c r="BR410" s="9"/>
    </row>
    <row r="411" spans="1:70" s="6" customFormat="1" ht="243.75" customHeight="1" x14ac:dyDescent="0.25">
      <c r="A411" s="1"/>
      <c r="B411" s="2"/>
      <c r="C411" s="3"/>
      <c r="D411" s="3"/>
      <c r="E411" s="4"/>
      <c r="F411" s="2"/>
      <c r="G411" s="2"/>
      <c r="H411" s="2"/>
      <c r="I411" s="2"/>
      <c r="J411" s="2"/>
      <c r="K411" s="4"/>
      <c r="L411" s="4"/>
      <c r="M411" s="4"/>
      <c r="N411" s="4"/>
      <c r="O411" s="4"/>
      <c r="P411" s="7"/>
      <c r="Q411" s="7"/>
      <c r="R411" s="7"/>
      <c r="S411" s="7"/>
      <c r="T411" s="4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42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46"/>
      <c r="BB411" s="4"/>
      <c r="BC411" s="4"/>
      <c r="BD411" s="4"/>
      <c r="BE411" s="4"/>
      <c r="BF411" s="7"/>
      <c r="BG411" s="4"/>
      <c r="BH411" s="4"/>
      <c r="BI411" s="7"/>
      <c r="BJ411" s="5"/>
      <c r="BK411" s="5"/>
      <c r="BL411" s="8"/>
      <c r="BM411" s="5"/>
      <c r="BN411" s="5"/>
      <c r="BO411" s="7"/>
      <c r="BP411" s="7"/>
      <c r="BQ411" s="8"/>
      <c r="BR411" s="9"/>
    </row>
    <row r="412" spans="1:70" s="6" customFormat="1" ht="243.75" customHeight="1" x14ac:dyDescent="0.25">
      <c r="A412" s="1"/>
      <c r="B412" s="2"/>
      <c r="C412" s="3"/>
      <c r="D412" s="3"/>
      <c r="E412" s="4"/>
      <c r="F412" s="2"/>
      <c r="G412" s="2"/>
      <c r="H412" s="2"/>
      <c r="I412" s="2"/>
      <c r="J412" s="2"/>
      <c r="K412" s="4"/>
      <c r="L412" s="4"/>
      <c r="M412" s="4"/>
      <c r="N412" s="4"/>
      <c r="O412" s="4"/>
      <c r="P412" s="7"/>
      <c r="Q412" s="7"/>
      <c r="R412" s="7"/>
      <c r="S412" s="7"/>
      <c r="T412" s="4"/>
      <c r="U412" s="5"/>
      <c r="V412" s="5"/>
      <c r="W412" s="5"/>
      <c r="X412" s="5"/>
      <c r="Y412" s="5"/>
      <c r="Z412" s="5"/>
      <c r="AA412" s="5"/>
      <c r="AB412" s="5"/>
      <c r="AC412" s="25"/>
      <c r="AD412" s="5"/>
      <c r="AE412" s="5"/>
      <c r="AF412" s="5"/>
      <c r="AG412" s="5"/>
      <c r="AH412" s="5"/>
      <c r="AI412" s="43"/>
      <c r="AJ412" s="5"/>
      <c r="AK412" s="5"/>
      <c r="AL412" s="5"/>
      <c r="AM412" s="5"/>
      <c r="AN412" s="5"/>
      <c r="AO412" s="5"/>
      <c r="AP412" s="5"/>
      <c r="AQ412" s="25"/>
      <c r="AR412" s="5"/>
      <c r="AS412" s="25"/>
      <c r="AT412" s="5"/>
      <c r="AU412" s="5"/>
      <c r="AV412" s="5"/>
      <c r="AW412" s="5"/>
      <c r="AX412" s="5"/>
      <c r="AY412" s="5"/>
      <c r="AZ412" s="5"/>
      <c r="BA412" s="46"/>
      <c r="BB412" s="46"/>
      <c r="BC412" s="4"/>
      <c r="BD412" s="4"/>
      <c r="BE412" s="4"/>
      <c r="BF412" s="7"/>
      <c r="BG412" s="4"/>
      <c r="BH412" s="4"/>
      <c r="BI412" s="7"/>
      <c r="BJ412" s="5"/>
      <c r="BK412" s="5"/>
      <c r="BL412" s="8"/>
      <c r="BM412" s="5"/>
      <c r="BN412" s="5"/>
      <c r="BO412" s="7"/>
      <c r="BP412" s="7"/>
      <c r="BQ412" s="8"/>
      <c r="BR412" s="9"/>
    </row>
    <row r="413" spans="1:70" s="6" customFormat="1" ht="179.25" customHeight="1" x14ac:dyDescent="0.25">
      <c r="A413" s="1"/>
      <c r="B413" s="2"/>
      <c r="C413" s="3"/>
      <c r="D413" s="3"/>
      <c r="E413" s="4"/>
      <c r="F413" s="2"/>
      <c r="G413" s="2"/>
      <c r="H413" s="2"/>
      <c r="I413" s="2"/>
      <c r="J413" s="2"/>
      <c r="K413" s="4"/>
      <c r="L413" s="4"/>
      <c r="M413" s="46"/>
      <c r="N413" s="12"/>
      <c r="O413" s="2"/>
      <c r="P413" s="12"/>
      <c r="Q413" s="12"/>
      <c r="R413" s="12"/>
      <c r="S413" s="12"/>
      <c r="T413" s="12"/>
      <c r="U413" s="5"/>
      <c r="V413" s="5"/>
      <c r="W413" s="5"/>
      <c r="X413" s="5"/>
      <c r="Y413" s="5"/>
      <c r="Z413" s="5"/>
      <c r="AA413" s="5"/>
      <c r="AB413" s="5"/>
      <c r="AC413" s="25"/>
      <c r="AD413" s="5"/>
      <c r="AE413" s="4"/>
      <c r="AF413" s="13"/>
      <c r="AG413" s="13"/>
      <c r="AH413" s="5"/>
      <c r="AI413" s="43"/>
      <c r="AJ413" s="13"/>
      <c r="AK413" s="13"/>
      <c r="AL413" s="5"/>
      <c r="AM413" s="5"/>
      <c r="AN413" s="5"/>
      <c r="AO413" s="5"/>
      <c r="AP413" s="5"/>
      <c r="AQ413" s="46"/>
      <c r="AR413" s="13"/>
      <c r="AS413" s="46"/>
      <c r="AT413" s="13"/>
      <c r="AU413" s="5"/>
      <c r="AV413" s="5"/>
      <c r="AW413" s="5"/>
      <c r="AX413" s="5"/>
      <c r="AY413" s="4"/>
      <c r="AZ413" s="7"/>
      <c r="BA413" s="46"/>
      <c r="BB413" s="13"/>
      <c r="BC413" s="13"/>
      <c r="BD413" s="5"/>
      <c r="BE413" s="5"/>
      <c r="BF413" s="5"/>
      <c r="BG413" s="5"/>
      <c r="BH413" s="5"/>
      <c r="BI413" s="5"/>
      <c r="BJ413" s="5"/>
      <c r="BK413" s="5"/>
      <c r="BL413" s="8"/>
      <c r="BM413" s="5"/>
      <c r="BN413" s="5"/>
      <c r="BO413" s="7"/>
      <c r="BP413" s="7"/>
      <c r="BQ413" s="8"/>
      <c r="BR413" s="9"/>
    </row>
    <row r="414" spans="1:70" s="6" customFormat="1" ht="264.75" customHeight="1" x14ac:dyDescent="0.25">
      <c r="A414" s="1"/>
      <c r="B414" s="2"/>
      <c r="C414" s="3"/>
      <c r="D414" s="3"/>
      <c r="E414" s="4"/>
      <c r="F414" s="2"/>
      <c r="G414" s="2"/>
      <c r="H414" s="2"/>
      <c r="I414" s="2"/>
      <c r="J414" s="2"/>
      <c r="K414" s="4"/>
      <c r="L414" s="4"/>
      <c r="M414" s="4"/>
      <c r="N414" s="13"/>
      <c r="O414" s="13"/>
      <c r="P414" s="13"/>
      <c r="Q414" s="13"/>
      <c r="R414" s="13"/>
      <c r="S414" s="13"/>
      <c r="T414" s="13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42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46"/>
      <c r="BB414" s="46"/>
      <c r="BC414" s="4"/>
      <c r="BD414" s="4"/>
      <c r="BE414" s="4"/>
      <c r="BF414" s="7"/>
      <c r="BG414" s="4"/>
      <c r="BH414" s="4"/>
      <c r="BI414" s="7"/>
      <c r="BJ414" s="5"/>
      <c r="BK414" s="5"/>
      <c r="BL414" s="8"/>
      <c r="BM414" s="5"/>
      <c r="BN414" s="5"/>
      <c r="BO414" s="7"/>
      <c r="BP414" s="7"/>
      <c r="BQ414" s="8"/>
      <c r="BR414" s="9"/>
    </row>
    <row r="415" spans="1:70" s="6" customFormat="1" ht="249" customHeight="1" x14ac:dyDescent="0.25">
      <c r="A415" s="1"/>
      <c r="B415" s="2"/>
      <c r="C415" s="3"/>
      <c r="D415" s="3"/>
      <c r="E415" s="4"/>
      <c r="F415" s="2"/>
      <c r="G415" s="2"/>
      <c r="H415" s="2"/>
      <c r="I415" s="2"/>
      <c r="J415" s="2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42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46"/>
      <c r="BB415" s="24"/>
      <c r="BC415" s="7"/>
      <c r="BD415" s="4"/>
      <c r="BE415" s="4"/>
      <c r="BF415" s="7"/>
      <c r="BG415" s="4"/>
      <c r="BH415" s="4"/>
      <c r="BI415" s="7"/>
      <c r="BJ415" s="5"/>
      <c r="BK415" s="5"/>
      <c r="BL415" s="8"/>
      <c r="BM415" s="5"/>
      <c r="BN415" s="5"/>
      <c r="BO415" s="7"/>
      <c r="BP415" s="7"/>
      <c r="BQ415" s="8"/>
      <c r="BR415" s="9"/>
    </row>
    <row r="416" spans="1:70" s="6" customFormat="1" ht="246.75" customHeight="1" x14ac:dyDescent="0.25">
      <c r="A416" s="1"/>
      <c r="B416" s="2"/>
      <c r="C416" s="3"/>
      <c r="D416" s="3"/>
      <c r="E416" s="4"/>
      <c r="F416" s="2"/>
      <c r="G416" s="2"/>
      <c r="H416" s="2"/>
      <c r="I416" s="2"/>
      <c r="J416" s="2"/>
      <c r="K416" s="4"/>
      <c r="L416" s="4"/>
      <c r="M416" s="4"/>
      <c r="N416" s="13"/>
      <c r="O416" s="13"/>
      <c r="P416" s="13"/>
      <c r="Q416" s="13"/>
      <c r="R416" s="13"/>
      <c r="S416" s="13"/>
      <c r="T416" s="13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43"/>
      <c r="AJ416" s="5"/>
      <c r="AK416" s="5"/>
      <c r="AL416" s="5"/>
      <c r="AM416" s="5"/>
      <c r="AN416" s="5"/>
      <c r="AO416" s="5"/>
      <c r="AP416" s="5"/>
      <c r="AQ416" s="25"/>
      <c r="AR416" s="5"/>
      <c r="AS416" s="25"/>
      <c r="AT416" s="5"/>
      <c r="AU416" s="5"/>
      <c r="AV416" s="5"/>
      <c r="AW416" s="5"/>
      <c r="AX416" s="5"/>
      <c r="AY416" s="4"/>
      <c r="AZ416" s="13"/>
      <c r="BA416" s="13"/>
      <c r="BB416" s="13"/>
      <c r="BC416" s="13"/>
      <c r="BD416" s="5"/>
      <c r="BE416" s="5"/>
      <c r="BF416" s="5"/>
      <c r="BG416" s="5"/>
      <c r="BH416" s="5"/>
      <c r="BI416" s="5"/>
      <c r="BJ416" s="5"/>
      <c r="BK416" s="5"/>
      <c r="BL416" s="8"/>
      <c r="BM416" s="5"/>
      <c r="BN416" s="5"/>
      <c r="BO416" s="7"/>
      <c r="BP416" s="7"/>
      <c r="BQ416" s="8"/>
      <c r="BR416" s="9"/>
    </row>
    <row r="417" spans="1:70" s="6" customFormat="1" ht="192" customHeight="1" x14ac:dyDescent="0.25">
      <c r="A417" s="1"/>
      <c r="B417" s="2"/>
      <c r="C417" s="3"/>
      <c r="D417" s="3"/>
      <c r="E417" s="4"/>
      <c r="F417" s="2"/>
      <c r="G417" s="2"/>
      <c r="H417" s="2"/>
      <c r="I417" s="2"/>
      <c r="J417" s="2"/>
      <c r="K417" s="4"/>
      <c r="L417" s="4"/>
      <c r="M417" s="4"/>
      <c r="N417" s="7"/>
      <c r="O417" s="4"/>
      <c r="P417" s="7"/>
      <c r="Q417" s="7"/>
      <c r="R417" s="7"/>
      <c r="S417" s="7"/>
      <c r="T417" s="7"/>
      <c r="U417" s="5"/>
      <c r="V417" s="5"/>
      <c r="W417" s="5"/>
      <c r="X417" s="5"/>
      <c r="Y417" s="5"/>
      <c r="Z417" s="5"/>
      <c r="AA417" s="5"/>
      <c r="AB417" s="5"/>
      <c r="AC417" s="4"/>
      <c r="AD417" s="7"/>
      <c r="AE417" s="7"/>
      <c r="AF417" s="13"/>
      <c r="AG417" s="13"/>
      <c r="AH417" s="5"/>
      <c r="AI417" s="43"/>
      <c r="AJ417" s="7"/>
      <c r="AK417" s="7"/>
      <c r="AL417" s="5"/>
      <c r="AM417" s="5"/>
      <c r="AN417" s="5"/>
      <c r="AO417" s="5"/>
      <c r="AP417" s="5"/>
      <c r="AQ417" s="46"/>
      <c r="AR417" s="7"/>
      <c r="AS417" s="46"/>
      <c r="AT417" s="7"/>
      <c r="AU417" s="5"/>
      <c r="AV417" s="5"/>
      <c r="AW417" s="5"/>
      <c r="AX417" s="5"/>
      <c r="AY417" s="4"/>
      <c r="AZ417" s="7"/>
      <c r="BA417" s="46"/>
      <c r="BB417" s="7"/>
      <c r="BC417" s="7"/>
      <c r="BD417" s="5"/>
      <c r="BE417" s="5"/>
      <c r="BF417" s="5"/>
      <c r="BG417" s="5"/>
      <c r="BH417" s="5"/>
      <c r="BI417" s="5"/>
      <c r="BJ417" s="5"/>
      <c r="BK417" s="5"/>
      <c r="BL417" s="8"/>
      <c r="BM417" s="5"/>
      <c r="BN417" s="5"/>
      <c r="BO417" s="7"/>
      <c r="BP417" s="7"/>
      <c r="BQ417" s="8"/>
      <c r="BR417" s="9"/>
    </row>
    <row r="418" spans="1:70" s="6" customFormat="1" ht="223.5" customHeight="1" x14ac:dyDescent="0.25">
      <c r="A418" s="1"/>
      <c r="B418" s="2"/>
      <c r="C418" s="3"/>
      <c r="D418" s="3"/>
      <c r="E418" s="4"/>
      <c r="F418" s="2"/>
      <c r="G418" s="2"/>
      <c r="H418" s="2"/>
      <c r="I418" s="2"/>
      <c r="J418" s="2"/>
      <c r="K418" s="4"/>
      <c r="L418" s="4"/>
      <c r="M418" s="4"/>
      <c r="N418" s="7"/>
      <c r="O418" s="4"/>
      <c r="P418" s="7"/>
      <c r="Q418" s="7"/>
      <c r="R418" s="7"/>
      <c r="S418" s="7"/>
      <c r="T418" s="7"/>
      <c r="U418" s="5"/>
      <c r="V418" s="5"/>
      <c r="W418" s="5"/>
      <c r="X418" s="5"/>
      <c r="Y418" s="5"/>
      <c r="Z418" s="5"/>
      <c r="AA418" s="5"/>
      <c r="AB418" s="5"/>
      <c r="AC418" s="25"/>
      <c r="AD418" s="5"/>
      <c r="AE418" s="4"/>
      <c r="AF418" s="13"/>
      <c r="AG418" s="13"/>
      <c r="AH418" s="5"/>
      <c r="AI418" s="43"/>
      <c r="AJ418" s="13"/>
      <c r="AK418" s="13"/>
      <c r="AL418" s="5"/>
      <c r="AM418" s="5"/>
      <c r="AN418" s="5"/>
      <c r="AO418" s="5"/>
      <c r="AP418" s="5"/>
      <c r="AQ418" s="46"/>
      <c r="AR418" s="13"/>
      <c r="AS418" s="46"/>
      <c r="AT418" s="13"/>
      <c r="AU418" s="5"/>
      <c r="AV418" s="5"/>
      <c r="AW418" s="5"/>
      <c r="AX418" s="5"/>
      <c r="AY418" s="4"/>
      <c r="AZ418" s="7"/>
      <c r="BA418" s="46"/>
      <c r="BB418" s="7"/>
      <c r="BC418" s="7"/>
      <c r="BD418" s="5"/>
      <c r="BE418" s="5"/>
      <c r="BF418" s="5"/>
      <c r="BG418" s="5"/>
      <c r="BH418" s="5"/>
      <c r="BI418" s="5"/>
      <c r="BJ418" s="5"/>
      <c r="BK418" s="5"/>
      <c r="BL418" s="8"/>
      <c r="BM418" s="5"/>
      <c r="BN418" s="5"/>
      <c r="BO418" s="7"/>
      <c r="BP418" s="7"/>
      <c r="BQ418" s="8"/>
      <c r="BR418" s="9"/>
    </row>
    <row r="419" spans="1:70" s="6" customFormat="1" ht="223.5" customHeight="1" x14ac:dyDescent="0.25">
      <c r="A419" s="1"/>
      <c r="B419" s="2"/>
      <c r="C419" s="3"/>
      <c r="D419" s="3"/>
      <c r="E419" s="4"/>
      <c r="F419" s="2"/>
      <c r="G419" s="2"/>
      <c r="H419" s="2"/>
      <c r="I419" s="2"/>
      <c r="J419" s="2"/>
      <c r="K419" s="4"/>
      <c r="L419" s="4"/>
      <c r="M419" s="46"/>
      <c r="N419" s="7"/>
      <c r="O419" s="4"/>
      <c r="P419" s="7"/>
      <c r="Q419" s="7"/>
      <c r="R419" s="7"/>
      <c r="S419" s="7"/>
      <c r="T419" s="7"/>
      <c r="U419" s="5"/>
      <c r="V419" s="5"/>
      <c r="W419" s="5"/>
      <c r="X419" s="5"/>
      <c r="Y419" s="5"/>
      <c r="Z419" s="5"/>
      <c r="AA419" s="5"/>
      <c r="AB419" s="5"/>
      <c r="AC419" s="25"/>
      <c r="AD419" s="5"/>
      <c r="AE419" s="4"/>
      <c r="AF419" s="13"/>
      <c r="AG419" s="13"/>
      <c r="AH419" s="5"/>
      <c r="AI419" s="43"/>
      <c r="AJ419" s="13"/>
      <c r="AK419" s="13"/>
      <c r="AL419" s="5"/>
      <c r="AM419" s="5"/>
      <c r="AN419" s="5"/>
      <c r="AO419" s="5"/>
      <c r="AP419" s="5"/>
      <c r="AQ419" s="46"/>
      <c r="AR419" s="13"/>
      <c r="AS419" s="46"/>
      <c r="AT419" s="13"/>
      <c r="AU419" s="5"/>
      <c r="AV419" s="5"/>
      <c r="AW419" s="5"/>
      <c r="AX419" s="5"/>
      <c r="AY419" s="4"/>
      <c r="AZ419" s="7"/>
      <c r="BA419" s="46"/>
      <c r="BB419" s="13"/>
      <c r="BC419" s="13"/>
      <c r="BD419" s="5"/>
      <c r="BE419" s="5"/>
      <c r="BF419" s="5"/>
      <c r="BG419" s="5"/>
      <c r="BH419" s="5"/>
      <c r="BI419" s="5"/>
      <c r="BJ419" s="5"/>
      <c r="BK419" s="5"/>
      <c r="BL419" s="8"/>
      <c r="BM419" s="5"/>
      <c r="BN419" s="5"/>
      <c r="BO419" s="7"/>
      <c r="BP419" s="7"/>
      <c r="BQ419" s="8"/>
      <c r="BR419" s="9"/>
    </row>
    <row r="420" spans="1:70" s="6" customFormat="1" ht="408.75" customHeight="1" x14ac:dyDescent="0.25">
      <c r="A420" s="1"/>
      <c r="B420" s="2"/>
      <c r="C420" s="3"/>
      <c r="D420" s="3"/>
      <c r="E420" s="4"/>
      <c r="F420" s="2"/>
      <c r="G420" s="2"/>
      <c r="H420" s="2"/>
      <c r="I420" s="2"/>
      <c r="J420" s="2"/>
      <c r="K420" s="4"/>
      <c r="L420" s="4"/>
      <c r="M420" s="4"/>
      <c r="N420" s="7"/>
      <c r="O420" s="7"/>
      <c r="P420" s="7"/>
      <c r="Q420" s="7"/>
      <c r="R420" s="7"/>
      <c r="S420" s="7"/>
      <c r="T420" s="7"/>
      <c r="U420" s="5"/>
      <c r="V420" s="5"/>
      <c r="W420" s="5"/>
      <c r="X420" s="5"/>
      <c r="Y420" s="5"/>
      <c r="Z420" s="5"/>
      <c r="AA420" s="5"/>
      <c r="AB420" s="5"/>
      <c r="AC420" s="25"/>
      <c r="AD420" s="5"/>
      <c r="AE420" s="4"/>
      <c r="AF420" s="13"/>
      <c r="AG420" s="13"/>
      <c r="AH420" s="5"/>
      <c r="AI420" s="43"/>
      <c r="AJ420" s="13"/>
      <c r="AK420" s="13"/>
      <c r="AL420" s="5"/>
      <c r="AM420" s="5"/>
      <c r="AN420" s="5"/>
      <c r="AO420" s="5"/>
      <c r="AP420" s="5"/>
      <c r="AQ420" s="46"/>
      <c r="AR420" s="13"/>
      <c r="AS420" s="46"/>
      <c r="AT420" s="13"/>
      <c r="AU420" s="5"/>
      <c r="AV420" s="5"/>
      <c r="AW420" s="5"/>
      <c r="AX420" s="5"/>
      <c r="AY420" s="4"/>
      <c r="AZ420" s="7"/>
      <c r="BA420" s="46"/>
      <c r="BB420" s="7"/>
      <c r="BC420" s="7"/>
      <c r="BD420" s="5"/>
      <c r="BE420" s="5"/>
      <c r="BF420" s="5"/>
      <c r="BG420" s="5"/>
      <c r="BH420" s="5"/>
      <c r="BI420" s="5"/>
      <c r="BJ420" s="5"/>
      <c r="BK420" s="5"/>
      <c r="BL420" s="8"/>
      <c r="BM420" s="5"/>
      <c r="BN420" s="5"/>
      <c r="BO420" s="7"/>
      <c r="BP420" s="7"/>
      <c r="BQ420" s="8"/>
      <c r="BR420" s="9"/>
    </row>
    <row r="421" spans="1:70" s="6" customFormat="1" ht="186" customHeight="1" x14ac:dyDescent="0.25">
      <c r="A421" s="1"/>
      <c r="B421" s="2"/>
      <c r="C421" s="3"/>
      <c r="D421" s="3"/>
      <c r="E421" s="4"/>
      <c r="F421" s="2"/>
      <c r="G421" s="2"/>
      <c r="H421" s="2"/>
      <c r="I421" s="2"/>
      <c r="J421" s="2"/>
      <c r="K421" s="4"/>
      <c r="L421" s="4"/>
      <c r="M421" s="4"/>
      <c r="N421" s="7"/>
      <c r="O421" s="4"/>
      <c r="P421" s="7"/>
      <c r="Q421" s="7"/>
      <c r="R421" s="7"/>
      <c r="S421" s="7"/>
      <c r="T421" s="7"/>
      <c r="U421" s="5"/>
      <c r="V421" s="5"/>
      <c r="W421" s="5"/>
      <c r="X421" s="5"/>
      <c r="Y421" s="5"/>
      <c r="Z421" s="5"/>
      <c r="AA421" s="5"/>
      <c r="AB421" s="5"/>
      <c r="AC421" s="25"/>
      <c r="AD421" s="5"/>
      <c r="AE421" s="4"/>
      <c r="AF421" s="13"/>
      <c r="AG421" s="13"/>
      <c r="AH421" s="5"/>
      <c r="AI421" s="43"/>
      <c r="AJ421" s="13"/>
      <c r="AK421" s="13"/>
      <c r="AL421" s="5"/>
      <c r="AM421" s="5"/>
      <c r="AN421" s="5"/>
      <c r="AO421" s="5"/>
      <c r="AP421" s="5"/>
      <c r="AQ421" s="46"/>
      <c r="AR421" s="13"/>
      <c r="AS421" s="46"/>
      <c r="AT421" s="13"/>
      <c r="AU421" s="5"/>
      <c r="AV421" s="5"/>
      <c r="AW421" s="5"/>
      <c r="AX421" s="5"/>
      <c r="AY421" s="4"/>
      <c r="AZ421" s="7"/>
      <c r="BA421" s="46"/>
      <c r="BB421" s="13"/>
      <c r="BC421" s="13"/>
      <c r="BD421" s="5"/>
      <c r="BE421" s="5"/>
      <c r="BF421" s="5"/>
      <c r="BG421" s="5"/>
      <c r="BH421" s="5"/>
      <c r="BI421" s="5"/>
      <c r="BJ421" s="5"/>
      <c r="BK421" s="5"/>
      <c r="BL421" s="8"/>
      <c r="BM421" s="5"/>
      <c r="BN421" s="5"/>
      <c r="BO421" s="7"/>
      <c r="BP421" s="7"/>
      <c r="BQ421" s="8"/>
      <c r="BR421" s="9"/>
    </row>
    <row r="422" spans="1:70" s="6" customFormat="1" ht="409.6" customHeight="1" x14ac:dyDescent="0.25">
      <c r="A422" s="1"/>
      <c r="B422" s="2"/>
      <c r="C422" s="3"/>
      <c r="D422" s="3"/>
      <c r="E422" s="4"/>
      <c r="F422" s="2"/>
      <c r="G422" s="2"/>
      <c r="H422" s="2"/>
      <c r="I422" s="2"/>
      <c r="J422" s="2"/>
      <c r="K422" s="4"/>
      <c r="L422" s="4"/>
      <c r="M422" s="46"/>
      <c r="N422" s="12"/>
      <c r="O422" s="2"/>
      <c r="P422" s="12"/>
      <c r="Q422" s="12"/>
      <c r="R422" s="12"/>
      <c r="S422" s="12"/>
      <c r="T422" s="12"/>
      <c r="U422" s="5"/>
      <c r="V422" s="5"/>
      <c r="W422" s="5"/>
      <c r="X422" s="5"/>
      <c r="Y422" s="5"/>
      <c r="Z422" s="5"/>
      <c r="AA422" s="5"/>
      <c r="AB422" s="5"/>
      <c r="AC422" s="25"/>
      <c r="AD422" s="5"/>
      <c r="AE422" s="4"/>
      <c r="AF422" s="13"/>
      <c r="AG422" s="13"/>
      <c r="AH422" s="5"/>
      <c r="AI422" s="43"/>
      <c r="AJ422" s="13"/>
      <c r="AK422" s="13"/>
      <c r="AL422" s="5"/>
      <c r="AM422" s="5"/>
      <c r="AN422" s="5"/>
      <c r="AO422" s="5"/>
      <c r="AP422" s="5"/>
      <c r="AQ422" s="46"/>
      <c r="AR422" s="13"/>
      <c r="AS422" s="46"/>
      <c r="AT422" s="13"/>
      <c r="AU422" s="5"/>
      <c r="AV422" s="5"/>
      <c r="AW422" s="5"/>
      <c r="AX422" s="5"/>
      <c r="AY422" s="4"/>
      <c r="AZ422" s="7"/>
      <c r="BA422" s="46"/>
      <c r="BB422" s="13"/>
      <c r="BC422" s="13"/>
      <c r="BD422" s="5"/>
      <c r="BE422" s="5"/>
      <c r="BF422" s="5"/>
      <c r="BG422" s="5"/>
      <c r="BH422" s="5"/>
      <c r="BI422" s="5"/>
      <c r="BJ422" s="5"/>
      <c r="BK422" s="5"/>
      <c r="BL422" s="8"/>
      <c r="BM422" s="5"/>
      <c r="BN422" s="5"/>
      <c r="BO422" s="7"/>
      <c r="BP422" s="7"/>
      <c r="BQ422" s="8"/>
      <c r="BR422" s="9"/>
    </row>
    <row r="423" spans="1:70" s="6" customFormat="1" ht="216.75" customHeight="1" x14ac:dyDescent="0.25">
      <c r="A423" s="1"/>
      <c r="B423" s="2"/>
      <c r="C423" s="3"/>
      <c r="D423" s="3"/>
      <c r="E423" s="4"/>
      <c r="F423" s="2"/>
      <c r="G423" s="2"/>
      <c r="H423" s="2"/>
      <c r="I423" s="2"/>
      <c r="J423" s="2"/>
      <c r="K423" s="4"/>
      <c r="L423" s="4"/>
      <c r="M423" s="46"/>
      <c r="N423" s="12"/>
      <c r="O423" s="2"/>
      <c r="P423" s="12"/>
      <c r="Q423" s="12"/>
      <c r="R423" s="12"/>
      <c r="S423" s="12"/>
      <c r="T423" s="12"/>
      <c r="U423" s="5"/>
      <c r="V423" s="5"/>
      <c r="W423" s="5"/>
      <c r="X423" s="5"/>
      <c r="Y423" s="5"/>
      <c r="Z423" s="5"/>
      <c r="AA423" s="5"/>
      <c r="AB423" s="5"/>
      <c r="AC423" s="25"/>
      <c r="AD423" s="5"/>
      <c r="AE423" s="4"/>
      <c r="AF423" s="13"/>
      <c r="AG423" s="13"/>
      <c r="AH423" s="5"/>
      <c r="AI423" s="43"/>
      <c r="AJ423" s="13"/>
      <c r="AK423" s="13"/>
      <c r="AL423" s="5"/>
      <c r="AM423" s="5"/>
      <c r="AN423" s="5"/>
      <c r="AO423" s="5"/>
      <c r="AP423" s="5"/>
      <c r="AQ423" s="46"/>
      <c r="AR423" s="13"/>
      <c r="AS423" s="46"/>
      <c r="AT423" s="13"/>
      <c r="AU423" s="5"/>
      <c r="AV423" s="5"/>
      <c r="AW423" s="5"/>
      <c r="AX423" s="5"/>
      <c r="AY423" s="4"/>
      <c r="AZ423" s="7"/>
      <c r="BA423" s="46"/>
      <c r="BB423" s="13"/>
      <c r="BC423" s="13"/>
      <c r="BD423" s="5"/>
      <c r="BE423" s="5"/>
      <c r="BF423" s="5"/>
      <c r="BG423" s="5"/>
      <c r="BH423" s="5"/>
      <c r="BI423" s="5"/>
      <c r="BJ423" s="5"/>
      <c r="BK423" s="5"/>
      <c r="BL423" s="8"/>
      <c r="BM423" s="5"/>
      <c r="BN423" s="5"/>
      <c r="BO423" s="7"/>
      <c r="BP423" s="7"/>
      <c r="BQ423" s="8"/>
      <c r="BR423" s="9"/>
    </row>
    <row r="424" spans="1:70" s="6" customFormat="1" ht="254.25" customHeight="1" x14ac:dyDescent="0.25">
      <c r="A424" s="1"/>
      <c r="B424" s="2"/>
      <c r="C424" s="3"/>
      <c r="D424" s="3"/>
      <c r="E424" s="4"/>
      <c r="F424" s="2"/>
      <c r="G424" s="2"/>
      <c r="H424" s="2"/>
      <c r="I424" s="2"/>
      <c r="J424" s="2"/>
      <c r="K424" s="4"/>
      <c r="L424" s="4"/>
      <c r="M424" s="4"/>
      <c r="N424" s="7"/>
      <c r="O424" s="4"/>
      <c r="P424" s="7"/>
      <c r="Q424" s="7"/>
      <c r="R424" s="7"/>
      <c r="S424" s="7"/>
      <c r="T424" s="7"/>
      <c r="U424" s="5"/>
      <c r="V424" s="5"/>
      <c r="W424" s="5"/>
      <c r="X424" s="5"/>
      <c r="Y424" s="5"/>
      <c r="Z424" s="5"/>
      <c r="AA424" s="5"/>
      <c r="AB424" s="5"/>
      <c r="AC424" s="46"/>
      <c r="AD424" s="13"/>
      <c r="AE424" s="13"/>
      <c r="AF424" s="5"/>
      <c r="AG424" s="5"/>
      <c r="AH424" s="5"/>
      <c r="AI424" s="43"/>
      <c r="AJ424" s="13"/>
      <c r="AK424" s="13"/>
      <c r="AL424" s="5"/>
      <c r="AM424" s="5"/>
      <c r="AN424" s="5"/>
      <c r="AO424" s="5"/>
      <c r="AP424" s="5"/>
      <c r="AQ424" s="46"/>
      <c r="AR424" s="13"/>
      <c r="AS424" s="46"/>
      <c r="AT424" s="13"/>
      <c r="AU424" s="5"/>
      <c r="AV424" s="5"/>
      <c r="AW424" s="5"/>
      <c r="AX424" s="5"/>
      <c r="AY424" s="4"/>
      <c r="AZ424" s="7"/>
      <c r="BA424" s="46"/>
      <c r="BB424" s="7"/>
      <c r="BC424" s="7"/>
      <c r="BD424" s="5"/>
      <c r="BE424" s="5"/>
      <c r="BF424" s="5"/>
      <c r="BG424" s="5"/>
      <c r="BH424" s="5"/>
      <c r="BI424" s="5"/>
      <c r="BJ424" s="5"/>
      <c r="BK424" s="5"/>
      <c r="BL424" s="8"/>
      <c r="BM424" s="5"/>
      <c r="BN424" s="5"/>
      <c r="BO424" s="7"/>
      <c r="BP424" s="7"/>
      <c r="BQ424" s="8"/>
      <c r="BR424" s="9"/>
    </row>
    <row r="425" spans="1:70" s="6" customFormat="1" ht="147" customHeight="1" x14ac:dyDescent="0.25">
      <c r="A425" s="1"/>
      <c r="B425" s="2"/>
      <c r="C425" s="3"/>
      <c r="D425" s="3"/>
      <c r="E425" s="4"/>
      <c r="F425" s="2"/>
      <c r="G425" s="2"/>
      <c r="H425" s="2"/>
      <c r="I425" s="2"/>
      <c r="J425" s="2"/>
      <c r="K425" s="4"/>
      <c r="L425" s="4"/>
      <c r="M425" s="46"/>
      <c r="N425" s="7"/>
      <c r="O425" s="7"/>
      <c r="P425" s="7"/>
      <c r="Q425" s="7"/>
      <c r="R425" s="7"/>
      <c r="S425" s="7"/>
      <c r="T425" s="7"/>
      <c r="U425" s="5"/>
      <c r="V425" s="5"/>
      <c r="W425" s="5"/>
      <c r="X425" s="5"/>
      <c r="Y425" s="5"/>
      <c r="Z425" s="5"/>
      <c r="AA425" s="5"/>
      <c r="AB425" s="5"/>
      <c r="AC425" s="46"/>
      <c r="AD425" s="13"/>
      <c r="AE425" s="13"/>
      <c r="AF425" s="5"/>
      <c r="AG425" s="5"/>
      <c r="AH425" s="5"/>
      <c r="AI425" s="43"/>
      <c r="AJ425" s="13"/>
      <c r="AK425" s="13"/>
      <c r="AL425" s="5"/>
      <c r="AM425" s="5"/>
      <c r="AN425" s="5"/>
      <c r="AO425" s="5"/>
      <c r="AP425" s="5"/>
      <c r="AQ425" s="46"/>
      <c r="AR425" s="13"/>
      <c r="AS425" s="46"/>
      <c r="AT425" s="13"/>
      <c r="AU425" s="5"/>
      <c r="AV425" s="5"/>
      <c r="AW425" s="5"/>
      <c r="AX425" s="5"/>
      <c r="AY425" s="4"/>
      <c r="AZ425" s="7"/>
      <c r="BA425" s="46"/>
      <c r="BB425" s="13"/>
      <c r="BC425" s="13"/>
      <c r="BD425" s="5"/>
      <c r="BE425" s="5"/>
      <c r="BF425" s="5"/>
      <c r="BG425" s="5"/>
      <c r="BH425" s="5"/>
      <c r="BI425" s="5"/>
      <c r="BJ425" s="5"/>
      <c r="BK425" s="5"/>
      <c r="BL425" s="8"/>
      <c r="BM425" s="5"/>
      <c r="BN425" s="5"/>
      <c r="BO425" s="7"/>
      <c r="BP425" s="7"/>
      <c r="BQ425" s="8"/>
      <c r="BR425" s="9"/>
    </row>
    <row r="426" spans="1:70" s="6" customFormat="1" ht="244.5" customHeight="1" x14ac:dyDescent="0.25">
      <c r="A426" s="1"/>
      <c r="B426" s="2"/>
      <c r="C426" s="3"/>
      <c r="D426" s="3"/>
      <c r="E426" s="4"/>
      <c r="F426" s="2"/>
      <c r="G426" s="2"/>
      <c r="H426" s="2"/>
      <c r="I426" s="2"/>
      <c r="J426" s="2"/>
      <c r="K426" s="4"/>
      <c r="L426" s="4"/>
      <c r="M426" s="4"/>
      <c r="N426" s="7"/>
      <c r="O426" s="7"/>
      <c r="P426" s="7"/>
      <c r="Q426" s="7"/>
      <c r="R426" s="7"/>
      <c r="S426" s="7"/>
      <c r="T426" s="7"/>
      <c r="U426" s="5"/>
      <c r="V426" s="5"/>
      <c r="W426" s="5"/>
      <c r="X426" s="5"/>
      <c r="Y426" s="5"/>
      <c r="Z426" s="5"/>
      <c r="AA426" s="5"/>
      <c r="AB426" s="5"/>
      <c r="AC426" s="46"/>
      <c r="AD426" s="17"/>
      <c r="AE426" s="17"/>
      <c r="AF426" s="5"/>
      <c r="AG426" s="5"/>
      <c r="AH426" s="5"/>
      <c r="AI426" s="43"/>
      <c r="AJ426" s="17"/>
      <c r="AK426" s="17"/>
      <c r="AL426" s="5"/>
      <c r="AM426" s="5"/>
      <c r="AN426" s="5"/>
      <c r="AO426" s="5"/>
      <c r="AP426" s="5"/>
      <c r="AQ426" s="46"/>
      <c r="AR426" s="13"/>
      <c r="AS426" s="46"/>
      <c r="AT426" s="7"/>
      <c r="AU426" s="5"/>
      <c r="AV426" s="5"/>
      <c r="AW426" s="5"/>
      <c r="AX426" s="5"/>
      <c r="AY426" s="4"/>
      <c r="AZ426" s="7"/>
      <c r="BA426" s="46"/>
      <c r="BB426" s="7"/>
      <c r="BC426" s="7"/>
      <c r="BD426" s="5"/>
      <c r="BE426" s="4"/>
      <c r="BF426" s="7"/>
      <c r="BG426" s="4"/>
      <c r="BH426" s="5"/>
      <c r="BI426" s="5"/>
      <c r="BJ426" s="5"/>
      <c r="BK426" s="5"/>
      <c r="BL426" s="8"/>
      <c r="BM426" s="5"/>
      <c r="BN426" s="5"/>
      <c r="BO426" s="7"/>
      <c r="BP426" s="7"/>
      <c r="BQ426" s="8"/>
      <c r="BR426" s="9"/>
    </row>
    <row r="427" spans="1:70" s="6" customFormat="1" ht="244.5" customHeight="1" x14ac:dyDescent="0.25">
      <c r="A427" s="1"/>
      <c r="B427" s="2"/>
      <c r="C427" s="3"/>
      <c r="D427" s="3"/>
      <c r="E427" s="4"/>
      <c r="F427" s="2"/>
      <c r="G427" s="2"/>
      <c r="H427" s="2"/>
      <c r="I427" s="2"/>
      <c r="J427" s="2"/>
      <c r="K427" s="4"/>
      <c r="L427" s="4"/>
      <c r="M427" s="4"/>
      <c r="N427" s="7"/>
      <c r="O427" s="4"/>
      <c r="P427" s="7"/>
      <c r="Q427" s="7"/>
      <c r="R427" s="4"/>
      <c r="S427" s="7"/>
      <c r="T427" s="7"/>
      <c r="U427" s="5"/>
      <c r="V427" s="5"/>
      <c r="W427" s="5"/>
      <c r="X427" s="5"/>
      <c r="Y427" s="5"/>
      <c r="Z427" s="5"/>
      <c r="AA427" s="5"/>
      <c r="AB427" s="5"/>
      <c r="AC427" s="46"/>
      <c r="AD427" s="17"/>
      <c r="AE427" s="17"/>
      <c r="AF427" s="5"/>
      <c r="AG427" s="5"/>
      <c r="AH427" s="5"/>
      <c r="AI427" s="43"/>
      <c r="AJ427" s="17"/>
      <c r="AK427" s="17"/>
      <c r="AL427" s="5"/>
      <c r="AM427" s="5"/>
      <c r="AN427" s="5"/>
      <c r="AO427" s="5"/>
      <c r="AP427" s="5"/>
      <c r="AQ427" s="46"/>
      <c r="AR427" s="13"/>
      <c r="AS427" s="46"/>
      <c r="AT427" s="7"/>
      <c r="AU427" s="5"/>
      <c r="AV427" s="5"/>
      <c r="AW427" s="5"/>
      <c r="AX427" s="5"/>
      <c r="AY427" s="4"/>
      <c r="AZ427" s="7"/>
      <c r="BA427" s="46"/>
      <c r="BB427" s="7"/>
      <c r="BC427" s="7"/>
      <c r="BD427" s="5"/>
      <c r="BE427" s="5"/>
      <c r="BF427" s="5"/>
      <c r="BG427" s="5"/>
      <c r="BH427" s="5"/>
      <c r="BI427" s="5"/>
      <c r="BJ427" s="5"/>
      <c r="BK427" s="5"/>
      <c r="BL427" s="8"/>
      <c r="BM427" s="5"/>
      <c r="BN427" s="5"/>
      <c r="BO427" s="7"/>
      <c r="BP427" s="7"/>
      <c r="BQ427" s="8"/>
      <c r="BR427" s="9"/>
    </row>
    <row r="428" spans="1:70" s="6" customFormat="1" ht="244.5" customHeight="1" x14ac:dyDescent="0.25">
      <c r="A428" s="1"/>
      <c r="B428" s="2"/>
      <c r="C428" s="3"/>
      <c r="D428" s="3"/>
      <c r="E428" s="4"/>
      <c r="F428" s="2"/>
      <c r="G428" s="2"/>
      <c r="H428" s="2"/>
      <c r="I428" s="2"/>
      <c r="J428" s="2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5"/>
      <c r="V428" s="5"/>
      <c r="W428" s="5"/>
      <c r="X428" s="5"/>
      <c r="Y428" s="5"/>
      <c r="Z428" s="5"/>
      <c r="AA428" s="5"/>
      <c r="AB428" s="5"/>
      <c r="AC428" s="46"/>
      <c r="AD428" s="17"/>
      <c r="AE428" s="17"/>
      <c r="AF428" s="5"/>
      <c r="AG428" s="5"/>
      <c r="AH428" s="5"/>
      <c r="AI428" s="43"/>
      <c r="AJ428" s="17"/>
      <c r="AK428" s="17"/>
      <c r="AL428" s="5"/>
      <c r="AM428" s="5"/>
      <c r="AN428" s="5"/>
      <c r="AO428" s="5"/>
      <c r="AP428" s="5"/>
      <c r="AQ428" s="46"/>
      <c r="AR428" s="13"/>
      <c r="AS428" s="46"/>
      <c r="AT428" s="7"/>
      <c r="AU428" s="5"/>
      <c r="AV428" s="5"/>
      <c r="AW428" s="5"/>
      <c r="AX428" s="5"/>
      <c r="AY428" s="4"/>
      <c r="AZ428" s="7"/>
      <c r="BA428" s="46"/>
      <c r="BB428" s="7"/>
      <c r="BC428" s="7"/>
      <c r="BD428" s="5"/>
      <c r="BE428" s="4"/>
      <c r="BF428" s="7"/>
      <c r="BG428" s="7"/>
      <c r="BH428" s="5"/>
      <c r="BI428" s="5"/>
      <c r="BJ428" s="5"/>
      <c r="BK428" s="5"/>
      <c r="BL428" s="8"/>
      <c r="BM428" s="5"/>
      <c r="BN428" s="5"/>
      <c r="BO428" s="7"/>
      <c r="BP428" s="7"/>
      <c r="BQ428" s="8"/>
      <c r="BR428" s="9"/>
    </row>
    <row r="429" spans="1:70" s="6" customFormat="1" ht="244.5" customHeight="1" x14ac:dyDescent="0.25">
      <c r="A429" s="1"/>
      <c r="B429" s="2"/>
      <c r="C429" s="3"/>
      <c r="D429" s="3"/>
      <c r="E429" s="4"/>
      <c r="F429" s="2"/>
      <c r="G429" s="2"/>
      <c r="H429" s="2"/>
      <c r="I429" s="2"/>
      <c r="J429" s="2"/>
      <c r="K429" s="4"/>
      <c r="L429" s="4"/>
      <c r="M429" s="4"/>
      <c r="N429" s="7"/>
      <c r="O429" s="4"/>
      <c r="P429" s="7"/>
      <c r="Q429" s="7"/>
      <c r="R429" s="7"/>
      <c r="S429" s="7"/>
      <c r="T429" s="7"/>
      <c r="U429" s="5"/>
      <c r="V429" s="5"/>
      <c r="W429" s="5"/>
      <c r="X429" s="5"/>
      <c r="Y429" s="5"/>
      <c r="Z429" s="5"/>
      <c r="AA429" s="5"/>
      <c r="AB429" s="5"/>
      <c r="AC429" s="46"/>
      <c r="AD429" s="17"/>
      <c r="AE429" s="17"/>
      <c r="AF429" s="5"/>
      <c r="AG429" s="5"/>
      <c r="AH429" s="5"/>
      <c r="AI429" s="43"/>
      <c r="AJ429" s="17"/>
      <c r="AK429" s="17"/>
      <c r="AL429" s="5"/>
      <c r="AM429" s="5"/>
      <c r="AN429" s="5"/>
      <c r="AO429" s="5"/>
      <c r="AP429" s="5"/>
      <c r="AQ429" s="46"/>
      <c r="AR429" s="13"/>
      <c r="AS429" s="46"/>
      <c r="AT429" s="7"/>
      <c r="AU429" s="5"/>
      <c r="AV429" s="5"/>
      <c r="AW429" s="5"/>
      <c r="AX429" s="5"/>
      <c r="AY429" s="4"/>
      <c r="AZ429" s="7"/>
      <c r="BA429" s="46"/>
      <c r="BB429" s="7"/>
      <c r="BC429" s="7"/>
      <c r="BD429" s="5"/>
      <c r="BE429" s="5"/>
      <c r="BF429" s="5"/>
      <c r="BG429" s="5"/>
      <c r="BH429" s="5"/>
      <c r="BI429" s="5"/>
      <c r="BJ429" s="5"/>
      <c r="BK429" s="5"/>
      <c r="BL429" s="8"/>
      <c r="BM429" s="5"/>
      <c r="BN429" s="5"/>
      <c r="BO429" s="7"/>
      <c r="BP429" s="7"/>
      <c r="BQ429" s="8"/>
      <c r="BR429" s="9"/>
    </row>
    <row r="430" spans="1:70" s="6" customFormat="1" ht="408.75" customHeight="1" x14ac:dyDescent="0.25">
      <c r="A430" s="1"/>
      <c r="B430" s="2"/>
      <c r="C430" s="3"/>
      <c r="D430" s="3"/>
      <c r="E430" s="4"/>
      <c r="F430" s="2"/>
      <c r="G430" s="2"/>
      <c r="H430" s="2"/>
      <c r="I430" s="2"/>
      <c r="J430" s="2"/>
      <c r="K430" s="4"/>
      <c r="L430" s="4"/>
      <c r="M430" s="4"/>
      <c r="N430" s="7"/>
      <c r="O430" s="4"/>
      <c r="P430" s="4"/>
      <c r="Q430" s="4"/>
      <c r="R430" s="4"/>
      <c r="S430" s="4"/>
      <c r="T430" s="7"/>
      <c r="U430" s="5"/>
      <c r="V430" s="5"/>
      <c r="W430" s="5"/>
      <c r="X430" s="5"/>
      <c r="Y430" s="5"/>
      <c r="Z430" s="5"/>
      <c r="AA430" s="5"/>
      <c r="AB430" s="5"/>
      <c r="AC430" s="46"/>
      <c r="AD430" s="17"/>
      <c r="AE430" s="17"/>
      <c r="AF430" s="5"/>
      <c r="AG430" s="5"/>
      <c r="AH430" s="5"/>
      <c r="AI430" s="43"/>
      <c r="AJ430" s="17"/>
      <c r="AK430" s="17"/>
      <c r="AL430" s="5"/>
      <c r="AM430" s="5"/>
      <c r="AN430" s="5"/>
      <c r="AO430" s="5"/>
      <c r="AP430" s="5"/>
      <c r="AQ430" s="46"/>
      <c r="AR430" s="13"/>
      <c r="AS430" s="46"/>
      <c r="AT430" s="7"/>
      <c r="AU430" s="5"/>
      <c r="AV430" s="5"/>
      <c r="AW430" s="5"/>
      <c r="AX430" s="5"/>
      <c r="AY430" s="4"/>
      <c r="AZ430" s="7"/>
      <c r="BA430" s="46"/>
      <c r="BB430" s="7"/>
      <c r="BC430" s="4"/>
      <c r="BD430" s="5"/>
      <c r="BE430" s="5"/>
      <c r="BF430" s="5"/>
      <c r="BG430" s="5"/>
      <c r="BH430" s="5"/>
      <c r="BI430" s="5"/>
      <c r="BJ430" s="5"/>
      <c r="BK430" s="5"/>
      <c r="BL430" s="8"/>
      <c r="BM430" s="5"/>
      <c r="BN430" s="5"/>
      <c r="BO430" s="7"/>
      <c r="BP430" s="7"/>
      <c r="BQ430" s="8"/>
      <c r="BR430" s="9"/>
    </row>
    <row r="431" spans="1:70" s="6" customFormat="1" ht="246.75" customHeight="1" x14ac:dyDescent="0.25">
      <c r="A431" s="1"/>
      <c r="B431" s="2"/>
      <c r="C431" s="3"/>
      <c r="D431" s="3"/>
      <c r="E431" s="4"/>
      <c r="F431" s="2"/>
      <c r="G431" s="2"/>
      <c r="H431" s="2"/>
      <c r="I431" s="2"/>
      <c r="J431" s="2"/>
      <c r="K431" s="4"/>
      <c r="L431" s="4"/>
      <c r="M431" s="4"/>
      <c r="N431" s="7"/>
      <c r="O431" s="4"/>
      <c r="P431" s="7"/>
      <c r="Q431" s="7"/>
      <c r="R431" s="7"/>
      <c r="S431" s="7"/>
      <c r="T431" s="7"/>
      <c r="U431" s="5"/>
      <c r="V431" s="5"/>
      <c r="W431" s="5"/>
      <c r="X431" s="5"/>
      <c r="Y431" s="5"/>
      <c r="Z431" s="5"/>
      <c r="AA431" s="5"/>
      <c r="AB431" s="5"/>
      <c r="AC431" s="46"/>
      <c r="AD431" s="17"/>
      <c r="AE431" s="17"/>
      <c r="AF431" s="5"/>
      <c r="AG431" s="5"/>
      <c r="AH431" s="5"/>
      <c r="AI431" s="43"/>
      <c r="AJ431" s="17"/>
      <c r="AK431" s="17"/>
      <c r="AL431" s="5"/>
      <c r="AM431" s="5"/>
      <c r="AN431" s="5"/>
      <c r="AO431" s="5"/>
      <c r="AP431" s="5"/>
      <c r="AQ431" s="46"/>
      <c r="AR431" s="13"/>
      <c r="AS431" s="46"/>
      <c r="AT431" s="7"/>
      <c r="AU431" s="5"/>
      <c r="AV431" s="5"/>
      <c r="AW431" s="5"/>
      <c r="AX431" s="5"/>
      <c r="AY431" s="4"/>
      <c r="AZ431" s="7"/>
      <c r="BA431" s="46"/>
      <c r="BB431" s="7"/>
      <c r="BC431" s="4"/>
      <c r="BD431" s="5"/>
      <c r="BE431" s="4"/>
      <c r="BF431" s="7"/>
      <c r="BG431" s="7"/>
      <c r="BH431" s="5"/>
      <c r="BI431" s="5"/>
      <c r="BJ431" s="5"/>
      <c r="BK431" s="5"/>
      <c r="BL431" s="8"/>
      <c r="BM431" s="5"/>
      <c r="BN431" s="5"/>
      <c r="BO431" s="7"/>
      <c r="BP431" s="7"/>
      <c r="BQ431" s="8"/>
      <c r="BR431" s="9"/>
    </row>
    <row r="432" spans="1:70" s="6" customFormat="1" ht="258.75" customHeight="1" x14ac:dyDescent="0.25">
      <c r="A432" s="1"/>
      <c r="B432" s="2"/>
      <c r="C432" s="3"/>
      <c r="D432" s="3"/>
      <c r="E432" s="4"/>
      <c r="F432" s="2"/>
      <c r="G432" s="2"/>
      <c r="H432" s="2"/>
      <c r="I432" s="2"/>
      <c r="J432" s="2"/>
      <c r="K432" s="4"/>
      <c r="L432" s="4"/>
      <c r="M432" s="4"/>
      <c r="N432" s="7"/>
      <c r="O432" s="4"/>
      <c r="P432" s="7"/>
      <c r="Q432" s="7"/>
      <c r="R432" s="7"/>
      <c r="S432" s="7"/>
      <c r="T432" s="7"/>
      <c r="U432" s="5"/>
      <c r="V432" s="5"/>
      <c r="W432" s="5"/>
      <c r="X432" s="5"/>
      <c r="Y432" s="5"/>
      <c r="Z432" s="5"/>
      <c r="AA432" s="5"/>
      <c r="AB432" s="5"/>
      <c r="AC432" s="46"/>
      <c r="AD432" s="17"/>
      <c r="AE432" s="4"/>
      <c r="AF432" s="5"/>
      <c r="AG432" s="5"/>
      <c r="AH432" s="5"/>
      <c r="AI432" s="43"/>
      <c r="AJ432" s="17"/>
      <c r="AK432" s="4"/>
      <c r="AL432" s="5"/>
      <c r="AM432" s="5"/>
      <c r="AN432" s="5"/>
      <c r="AO432" s="5"/>
      <c r="AP432" s="5"/>
      <c r="AQ432" s="46"/>
      <c r="AR432" s="7"/>
      <c r="AS432" s="46"/>
      <c r="AT432" s="7"/>
      <c r="AU432" s="5"/>
      <c r="AV432" s="5"/>
      <c r="AW432" s="5"/>
      <c r="AX432" s="5"/>
      <c r="AY432" s="4"/>
      <c r="AZ432" s="7"/>
      <c r="BA432" s="46"/>
      <c r="BB432" s="7"/>
      <c r="BC432" s="4"/>
      <c r="BD432" s="5"/>
      <c r="BE432" s="5"/>
      <c r="BF432" s="5"/>
      <c r="BG432" s="5"/>
      <c r="BH432" s="5"/>
      <c r="BI432" s="5"/>
      <c r="BJ432" s="5"/>
      <c r="BK432" s="5"/>
      <c r="BL432" s="8"/>
      <c r="BM432" s="5"/>
      <c r="BN432" s="5"/>
      <c r="BO432" s="7"/>
      <c r="BP432" s="7"/>
      <c r="BQ432" s="8"/>
      <c r="BR432" s="9"/>
    </row>
    <row r="433" spans="1:70" s="6" customFormat="1" ht="201" customHeight="1" x14ac:dyDescent="0.25">
      <c r="A433" s="1"/>
      <c r="B433" s="2"/>
      <c r="C433" s="3"/>
      <c r="D433" s="3"/>
      <c r="E433" s="4"/>
      <c r="F433" s="2"/>
      <c r="G433" s="2"/>
      <c r="H433" s="2"/>
      <c r="I433" s="2"/>
      <c r="J433" s="2"/>
      <c r="K433" s="4"/>
      <c r="L433" s="4"/>
      <c r="M433" s="46"/>
      <c r="N433" s="13"/>
      <c r="O433" s="13"/>
      <c r="P433" s="13"/>
      <c r="Q433" s="13"/>
      <c r="R433" s="13"/>
      <c r="S433" s="13"/>
      <c r="T433" s="13"/>
      <c r="U433" s="5"/>
      <c r="V433" s="5"/>
      <c r="W433" s="5"/>
      <c r="X433" s="5"/>
      <c r="Y433" s="5"/>
      <c r="Z433" s="5"/>
      <c r="AA433" s="5"/>
      <c r="AB433" s="5"/>
      <c r="AC433" s="46"/>
      <c r="AD433" s="17"/>
      <c r="AE433" s="4"/>
      <c r="AF433" s="5"/>
      <c r="AG433" s="5"/>
      <c r="AH433" s="5"/>
      <c r="AI433" s="43"/>
      <c r="AJ433" s="17"/>
      <c r="AK433" s="4"/>
      <c r="AL433" s="5"/>
      <c r="AM433" s="5"/>
      <c r="AN433" s="5"/>
      <c r="AO433" s="5"/>
      <c r="AP433" s="5"/>
      <c r="AQ433" s="46"/>
      <c r="AR433" s="7"/>
      <c r="AS433" s="46"/>
      <c r="AT433" s="7"/>
      <c r="AU433" s="5"/>
      <c r="AV433" s="5"/>
      <c r="AW433" s="5"/>
      <c r="AX433" s="5"/>
      <c r="AY433" s="4"/>
      <c r="AZ433" s="7"/>
      <c r="BA433" s="46"/>
      <c r="BB433" s="7"/>
      <c r="BC433" s="4"/>
      <c r="BD433" s="5"/>
      <c r="BE433" s="5"/>
      <c r="BF433" s="5"/>
      <c r="BG433" s="5"/>
      <c r="BH433" s="5"/>
      <c r="BI433" s="5"/>
      <c r="BJ433" s="5"/>
      <c r="BK433" s="5"/>
      <c r="BL433" s="8"/>
      <c r="BM433" s="5"/>
      <c r="BN433" s="5"/>
      <c r="BO433" s="7"/>
      <c r="BP433" s="7"/>
      <c r="BQ433" s="8"/>
      <c r="BR433" s="9"/>
    </row>
    <row r="434" spans="1:70" s="6" customFormat="1" ht="191.25" customHeight="1" x14ac:dyDescent="0.25">
      <c r="A434" s="1"/>
      <c r="B434" s="2"/>
      <c r="C434" s="3"/>
      <c r="D434" s="3"/>
      <c r="E434" s="4"/>
      <c r="F434" s="2"/>
      <c r="G434" s="2"/>
      <c r="H434" s="2"/>
      <c r="I434" s="2"/>
      <c r="J434" s="2"/>
      <c r="K434" s="4"/>
      <c r="L434" s="4"/>
      <c r="M434" s="4"/>
      <c r="N434" s="7"/>
      <c r="O434" s="4"/>
      <c r="P434" s="7"/>
      <c r="Q434" s="7"/>
      <c r="R434" s="7"/>
      <c r="S434" s="7"/>
      <c r="T434" s="7"/>
      <c r="U434" s="5"/>
      <c r="V434" s="5"/>
      <c r="W434" s="5"/>
      <c r="X434" s="5"/>
      <c r="Y434" s="5"/>
      <c r="Z434" s="5"/>
      <c r="AA434" s="5"/>
      <c r="AB434" s="5"/>
      <c r="AC434" s="46"/>
      <c r="AD434" s="17"/>
      <c r="AE434" s="4"/>
      <c r="AF434" s="5"/>
      <c r="AG434" s="5"/>
      <c r="AH434" s="5"/>
      <c r="AI434" s="43"/>
      <c r="AJ434" s="17"/>
      <c r="AK434" s="4"/>
      <c r="AL434" s="5"/>
      <c r="AM434" s="5"/>
      <c r="AN434" s="5"/>
      <c r="AO434" s="5"/>
      <c r="AP434" s="5"/>
      <c r="AQ434" s="46"/>
      <c r="AR434" s="7"/>
      <c r="AS434" s="46"/>
      <c r="AT434" s="7"/>
      <c r="AU434" s="5"/>
      <c r="AV434" s="5"/>
      <c r="AW434" s="5"/>
      <c r="AX434" s="5"/>
      <c r="AY434" s="4"/>
      <c r="AZ434" s="7"/>
      <c r="BA434" s="46"/>
      <c r="BB434" s="7"/>
      <c r="BC434" s="7"/>
      <c r="BD434" s="5"/>
      <c r="BE434" s="5"/>
      <c r="BF434" s="5"/>
      <c r="BG434" s="5"/>
      <c r="BH434" s="5"/>
      <c r="BI434" s="5"/>
      <c r="BJ434" s="5"/>
      <c r="BK434" s="5"/>
      <c r="BL434" s="8"/>
      <c r="BM434" s="5"/>
      <c r="BN434" s="5"/>
      <c r="BO434" s="7"/>
      <c r="BP434" s="7"/>
      <c r="BQ434" s="8"/>
      <c r="BR434" s="9"/>
    </row>
    <row r="435" spans="1:70" s="6" customFormat="1" ht="191.25" customHeight="1" x14ac:dyDescent="0.25">
      <c r="A435" s="1"/>
      <c r="B435" s="2"/>
      <c r="C435" s="3"/>
      <c r="D435" s="3"/>
      <c r="E435" s="4"/>
      <c r="F435" s="2"/>
      <c r="G435" s="2"/>
      <c r="H435" s="2"/>
      <c r="I435" s="2"/>
      <c r="J435" s="2"/>
      <c r="K435" s="4"/>
      <c r="L435" s="4"/>
      <c r="M435" s="46"/>
      <c r="N435" s="12"/>
      <c r="O435" s="2"/>
      <c r="P435" s="12"/>
      <c r="Q435" s="12"/>
      <c r="R435" s="12"/>
      <c r="S435" s="12"/>
      <c r="T435" s="12"/>
      <c r="U435" s="5"/>
      <c r="V435" s="5"/>
      <c r="W435" s="5"/>
      <c r="X435" s="5"/>
      <c r="Y435" s="5"/>
      <c r="Z435" s="5"/>
      <c r="AA435" s="5"/>
      <c r="AB435" s="5"/>
      <c r="AC435" s="46"/>
      <c r="AD435" s="17"/>
      <c r="AE435" s="4"/>
      <c r="AF435" s="5"/>
      <c r="AG435" s="5"/>
      <c r="AH435" s="5"/>
      <c r="AI435" s="43"/>
      <c r="AJ435" s="17"/>
      <c r="AK435" s="4"/>
      <c r="AL435" s="5"/>
      <c r="AM435" s="5"/>
      <c r="AN435" s="5"/>
      <c r="AO435" s="5"/>
      <c r="AP435" s="5"/>
      <c r="AQ435" s="46"/>
      <c r="AR435" s="7"/>
      <c r="AS435" s="46"/>
      <c r="AT435" s="7"/>
      <c r="AU435" s="5"/>
      <c r="AV435" s="5"/>
      <c r="AW435" s="5"/>
      <c r="AX435" s="5"/>
      <c r="AY435" s="4"/>
      <c r="AZ435" s="7"/>
      <c r="BA435" s="46"/>
      <c r="BB435" s="7"/>
      <c r="BC435" s="4"/>
      <c r="BD435" s="5"/>
      <c r="BE435" s="5"/>
      <c r="BF435" s="5"/>
      <c r="BG435" s="5"/>
      <c r="BH435" s="5"/>
      <c r="BI435" s="5"/>
      <c r="BJ435" s="5"/>
      <c r="BK435" s="5"/>
      <c r="BL435" s="8"/>
      <c r="BM435" s="5"/>
      <c r="BN435" s="5"/>
      <c r="BO435" s="7"/>
      <c r="BP435" s="7"/>
      <c r="BQ435" s="8"/>
      <c r="BR435" s="9"/>
    </row>
    <row r="436" spans="1:70" s="6" customFormat="1" ht="247.5" customHeight="1" x14ac:dyDescent="0.25">
      <c r="A436" s="1"/>
      <c r="B436" s="2"/>
      <c r="C436" s="3"/>
      <c r="D436" s="3"/>
      <c r="E436" s="4"/>
      <c r="F436" s="2"/>
      <c r="G436" s="2"/>
      <c r="H436" s="2"/>
      <c r="I436" s="2"/>
      <c r="J436" s="2"/>
      <c r="K436" s="4"/>
      <c r="L436" s="4"/>
      <c r="M436" s="46"/>
      <c r="N436" s="7"/>
      <c r="O436" s="7"/>
      <c r="P436" s="7"/>
      <c r="Q436" s="7"/>
      <c r="R436" s="7"/>
      <c r="S436" s="7"/>
      <c r="T436" s="12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43"/>
      <c r="AJ436" s="5"/>
      <c r="AK436" s="5"/>
      <c r="AL436" s="5"/>
      <c r="AM436" s="5"/>
      <c r="AN436" s="5"/>
      <c r="AO436" s="5"/>
      <c r="AP436" s="5"/>
      <c r="AQ436" s="25"/>
      <c r="AR436" s="5"/>
      <c r="AS436" s="25"/>
      <c r="AT436" s="5"/>
      <c r="AU436" s="5"/>
      <c r="AV436" s="5"/>
      <c r="AW436" s="5"/>
      <c r="AX436" s="5"/>
      <c r="AY436" s="4"/>
      <c r="AZ436" s="7"/>
      <c r="BA436" s="46"/>
      <c r="BB436" s="7"/>
      <c r="BC436" s="4"/>
      <c r="BD436" s="5"/>
      <c r="BE436" s="5"/>
      <c r="BF436" s="5"/>
      <c r="BG436" s="5"/>
      <c r="BH436" s="5"/>
      <c r="BI436" s="5"/>
      <c r="BJ436" s="5"/>
      <c r="BK436" s="5"/>
      <c r="BL436" s="8"/>
      <c r="BM436" s="5"/>
      <c r="BN436" s="5"/>
      <c r="BO436" s="7"/>
      <c r="BP436" s="7"/>
      <c r="BQ436" s="8"/>
      <c r="BR436" s="9"/>
    </row>
    <row r="437" spans="1:70" s="6" customFormat="1" ht="271.5" customHeight="1" x14ac:dyDescent="0.25">
      <c r="A437" s="1"/>
      <c r="B437" s="2"/>
      <c r="C437" s="3"/>
      <c r="D437" s="3"/>
      <c r="E437" s="4"/>
      <c r="F437" s="2"/>
      <c r="G437" s="2"/>
      <c r="H437" s="2"/>
      <c r="I437" s="2"/>
      <c r="J437" s="2"/>
      <c r="K437" s="4"/>
      <c r="L437" s="4"/>
      <c r="M437" s="46"/>
      <c r="N437" s="12"/>
      <c r="O437" s="2"/>
      <c r="P437" s="12"/>
      <c r="Q437" s="12"/>
      <c r="R437" s="12"/>
      <c r="S437" s="12"/>
      <c r="T437" s="12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43"/>
      <c r="AJ437" s="5"/>
      <c r="AK437" s="5"/>
      <c r="AL437" s="5"/>
      <c r="AM437" s="5"/>
      <c r="AN437" s="5"/>
      <c r="AO437" s="5"/>
      <c r="AP437" s="5"/>
      <c r="AQ437" s="25"/>
      <c r="AR437" s="5"/>
      <c r="AS437" s="25"/>
      <c r="AT437" s="5"/>
      <c r="AU437" s="5"/>
      <c r="AV437" s="5"/>
      <c r="AW437" s="5"/>
      <c r="AX437" s="5"/>
      <c r="AY437" s="4"/>
      <c r="AZ437" s="7"/>
      <c r="BA437" s="46"/>
      <c r="BB437" s="7"/>
      <c r="BC437" s="4"/>
      <c r="BD437" s="5"/>
      <c r="BE437" s="5"/>
      <c r="BF437" s="5"/>
      <c r="BG437" s="5"/>
      <c r="BH437" s="5"/>
      <c r="BI437" s="5"/>
      <c r="BJ437" s="5"/>
      <c r="BK437" s="5"/>
      <c r="BL437" s="8"/>
      <c r="BM437" s="5"/>
      <c r="BN437" s="5"/>
      <c r="BO437" s="7"/>
      <c r="BP437" s="7"/>
      <c r="BQ437" s="8"/>
      <c r="BR437" s="9"/>
    </row>
    <row r="438" spans="1:70" s="6" customFormat="1" ht="261" customHeight="1" x14ac:dyDescent="0.25">
      <c r="A438" s="1"/>
      <c r="B438" s="2"/>
      <c r="C438" s="3"/>
      <c r="D438" s="3"/>
      <c r="E438" s="4"/>
      <c r="F438" s="2"/>
      <c r="G438" s="2"/>
      <c r="H438" s="2"/>
      <c r="I438" s="2"/>
      <c r="J438" s="2"/>
      <c r="K438" s="4"/>
      <c r="L438" s="4"/>
      <c r="M438" s="46"/>
      <c r="N438" s="12"/>
      <c r="O438" s="2"/>
      <c r="P438" s="12"/>
      <c r="Q438" s="12"/>
      <c r="R438" s="12"/>
      <c r="S438" s="12"/>
      <c r="T438" s="12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43"/>
      <c r="AJ438" s="5"/>
      <c r="AK438" s="5"/>
      <c r="AL438" s="5"/>
      <c r="AM438" s="5"/>
      <c r="AN438" s="5"/>
      <c r="AO438" s="5"/>
      <c r="AP438" s="5"/>
      <c r="AQ438" s="25"/>
      <c r="AR438" s="5"/>
      <c r="AS438" s="25"/>
      <c r="AT438" s="5"/>
      <c r="AU438" s="5"/>
      <c r="AV438" s="5"/>
      <c r="AW438" s="5"/>
      <c r="AX438" s="5"/>
      <c r="AY438" s="4"/>
      <c r="AZ438" s="7"/>
      <c r="BA438" s="46"/>
      <c r="BB438" s="7"/>
      <c r="BC438" s="4"/>
      <c r="BD438" s="5"/>
      <c r="BE438" s="5"/>
      <c r="BF438" s="5"/>
      <c r="BG438" s="5"/>
      <c r="BH438" s="5"/>
      <c r="BI438" s="5"/>
      <c r="BJ438" s="5"/>
      <c r="BK438" s="5"/>
      <c r="BL438" s="8"/>
      <c r="BM438" s="5"/>
      <c r="BN438" s="5"/>
      <c r="BO438" s="7"/>
      <c r="BP438" s="7"/>
      <c r="BQ438" s="8"/>
      <c r="BR438" s="9"/>
    </row>
    <row r="439" spans="1:70" s="6" customFormat="1" ht="204" customHeight="1" x14ac:dyDescent="0.25">
      <c r="A439" s="1"/>
      <c r="B439" s="2"/>
      <c r="C439" s="3"/>
      <c r="D439" s="3"/>
      <c r="E439" s="4"/>
      <c r="F439" s="2"/>
      <c r="G439" s="2"/>
      <c r="H439" s="2"/>
      <c r="I439" s="2"/>
      <c r="J439" s="2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43"/>
      <c r="AJ439" s="5"/>
      <c r="AK439" s="5"/>
      <c r="AL439" s="5"/>
      <c r="AM439" s="5"/>
      <c r="AN439" s="5"/>
      <c r="AO439" s="5"/>
      <c r="AP439" s="5"/>
      <c r="AQ439" s="25"/>
      <c r="AR439" s="5"/>
      <c r="AS439" s="25"/>
      <c r="AT439" s="5"/>
      <c r="AU439" s="5"/>
      <c r="AV439" s="5"/>
      <c r="AW439" s="5"/>
      <c r="AX439" s="5"/>
      <c r="AY439" s="4"/>
      <c r="AZ439" s="7"/>
      <c r="BA439" s="46"/>
      <c r="BB439" s="4"/>
      <c r="BC439" s="4"/>
      <c r="BD439" s="5"/>
      <c r="BE439" s="5"/>
      <c r="BF439" s="5"/>
      <c r="BG439" s="5"/>
      <c r="BH439" s="5"/>
      <c r="BI439" s="5"/>
      <c r="BJ439" s="5"/>
      <c r="BK439" s="5"/>
      <c r="BL439" s="8"/>
      <c r="BM439" s="5"/>
      <c r="BN439" s="5"/>
      <c r="BO439" s="7"/>
      <c r="BP439" s="7"/>
      <c r="BQ439" s="8"/>
      <c r="BR439" s="9"/>
    </row>
    <row r="440" spans="1:70" s="6" customFormat="1" ht="204" customHeight="1" x14ac:dyDescent="0.25">
      <c r="A440" s="1"/>
      <c r="B440" s="2"/>
      <c r="C440" s="3"/>
      <c r="D440" s="3"/>
      <c r="E440" s="4"/>
      <c r="F440" s="2"/>
      <c r="G440" s="2"/>
      <c r="H440" s="2"/>
      <c r="I440" s="2"/>
      <c r="J440" s="2"/>
      <c r="K440" s="4"/>
      <c r="L440" s="4"/>
      <c r="M440" s="46"/>
      <c r="N440" s="4"/>
      <c r="O440" s="4"/>
      <c r="P440" s="4"/>
      <c r="Q440" s="4"/>
      <c r="R440" s="4"/>
      <c r="S440" s="4"/>
      <c r="T440" s="4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43"/>
      <c r="AJ440" s="5"/>
      <c r="AK440" s="5"/>
      <c r="AL440" s="5"/>
      <c r="AM440" s="5"/>
      <c r="AN440" s="5"/>
      <c r="AO440" s="5"/>
      <c r="AP440" s="5"/>
      <c r="AQ440" s="25"/>
      <c r="AR440" s="5"/>
      <c r="AS440" s="25"/>
      <c r="AT440" s="5"/>
      <c r="AU440" s="5"/>
      <c r="AV440" s="5"/>
      <c r="AW440" s="5"/>
      <c r="AX440" s="5"/>
      <c r="AY440" s="4"/>
      <c r="AZ440" s="7"/>
      <c r="BA440" s="46"/>
      <c r="BB440" s="7"/>
      <c r="BC440" s="4"/>
      <c r="BD440" s="5"/>
      <c r="BE440" s="5"/>
      <c r="BF440" s="5"/>
      <c r="BG440" s="5"/>
      <c r="BH440" s="5"/>
      <c r="BI440" s="5"/>
      <c r="BJ440" s="5"/>
      <c r="BK440" s="5"/>
      <c r="BL440" s="8"/>
      <c r="BM440" s="5"/>
      <c r="BN440" s="5"/>
      <c r="BO440" s="7"/>
      <c r="BP440" s="7"/>
      <c r="BQ440" s="8"/>
      <c r="BR440" s="9"/>
    </row>
    <row r="441" spans="1:70" s="6" customFormat="1" ht="204" customHeight="1" x14ac:dyDescent="0.25">
      <c r="A441" s="1"/>
      <c r="B441" s="2"/>
      <c r="C441" s="3"/>
      <c r="D441" s="3"/>
      <c r="E441" s="4"/>
      <c r="F441" s="2"/>
      <c r="G441" s="2"/>
      <c r="H441" s="2"/>
      <c r="I441" s="2"/>
      <c r="J441" s="2"/>
      <c r="K441" s="4"/>
      <c r="L441" s="4"/>
      <c r="M441" s="46"/>
      <c r="N441" s="12"/>
      <c r="O441" s="2"/>
      <c r="P441" s="12"/>
      <c r="Q441" s="12"/>
      <c r="R441" s="12"/>
      <c r="S441" s="12"/>
      <c r="T441" s="12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43"/>
      <c r="AJ441" s="5"/>
      <c r="AK441" s="5"/>
      <c r="AL441" s="5"/>
      <c r="AM441" s="5"/>
      <c r="AN441" s="5"/>
      <c r="AO441" s="5"/>
      <c r="AP441" s="5"/>
      <c r="AQ441" s="25"/>
      <c r="AR441" s="5"/>
      <c r="AS441" s="25"/>
      <c r="AT441" s="5"/>
      <c r="AU441" s="5"/>
      <c r="AV441" s="5"/>
      <c r="AW441" s="5"/>
      <c r="AX441" s="5"/>
      <c r="AY441" s="4"/>
      <c r="AZ441" s="7"/>
      <c r="BA441" s="46"/>
      <c r="BB441" s="7"/>
      <c r="BC441" s="4"/>
      <c r="BD441" s="5"/>
      <c r="BE441" s="5"/>
      <c r="BF441" s="5"/>
      <c r="BG441" s="5"/>
      <c r="BH441" s="5"/>
      <c r="BI441" s="5"/>
      <c r="BJ441" s="5"/>
      <c r="BK441" s="5"/>
      <c r="BL441" s="8"/>
      <c r="BM441" s="5"/>
      <c r="BN441" s="5"/>
      <c r="BO441" s="7"/>
      <c r="BP441" s="7"/>
      <c r="BQ441" s="8"/>
      <c r="BR441" s="9"/>
    </row>
    <row r="442" spans="1:70" s="6" customFormat="1" ht="283.5" customHeight="1" x14ac:dyDescent="0.25">
      <c r="A442" s="1"/>
      <c r="B442" s="2"/>
      <c r="C442" s="3"/>
      <c r="D442" s="3"/>
      <c r="E442" s="4"/>
      <c r="F442" s="2"/>
      <c r="G442" s="2"/>
      <c r="H442" s="2"/>
      <c r="I442" s="2"/>
      <c r="J442" s="2"/>
      <c r="K442" s="4"/>
      <c r="L442" s="4"/>
      <c r="M442" s="4"/>
      <c r="N442" s="7"/>
      <c r="O442" s="4"/>
      <c r="P442" s="7"/>
      <c r="Q442" s="7"/>
      <c r="R442" s="7"/>
      <c r="S442" s="7"/>
      <c r="T442" s="7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43"/>
      <c r="AJ442" s="5"/>
      <c r="AK442" s="5"/>
      <c r="AL442" s="5"/>
      <c r="AM442" s="5"/>
      <c r="AN442" s="5"/>
      <c r="AO442" s="5"/>
      <c r="AP442" s="5"/>
      <c r="AQ442" s="25"/>
      <c r="AR442" s="5"/>
      <c r="AS442" s="25"/>
      <c r="AT442" s="5"/>
      <c r="AU442" s="5"/>
      <c r="AV442" s="5"/>
      <c r="AW442" s="5"/>
      <c r="AX442" s="5"/>
      <c r="AY442" s="4"/>
      <c r="AZ442" s="7"/>
      <c r="BA442" s="46"/>
      <c r="BB442" s="7"/>
      <c r="BC442" s="4"/>
      <c r="BD442" s="5"/>
      <c r="BE442" s="5"/>
      <c r="BF442" s="5"/>
      <c r="BG442" s="5"/>
      <c r="BH442" s="5"/>
      <c r="BI442" s="5"/>
      <c r="BJ442" s="5"/>
      <c r="BK442" s="5"/>
      <c r="BL442" s="8"/>
      <c r="BM442" s="5"/>
      <c r="BN442" s="5"/>
      <c r="BO442" s="7"/>
      <c r="BP442" s="7"/>
      <c r="BQ442" s="8"/>
      <c r="BR442" s="9"/>
    </row>
    <row r="443" spans="1:70" s="6" customFormat="1" ht="409.5" customHeight="1" x14ac:dyDescent="0.25">
      <c r="A443" s="1"/>
      <c r="B443" s="2"/>
      <c r="C443" s="3"/>
      <c r="D443" s="3"/>
      <c r="E443" s="4"/>
      <c r="F443" s="2"/>
      <c r="G443" s="2"/>
      <c r="H443" s="2"/>
      <c r="I443" s="2"/>
      <c r="J443" s="2"/>
      <c r="K443" s="4"/>
      <c r="L443" s="4"/>
      <c r="M443" s="4"/>
      <c r="N443" s="7"/>
      <c r="O443" s="4"/>
      <c r="P443" s="7"/>
      <c r="Q443" s="7"/>
      <c r="R443" s="7"/>
      <c r="S443" s="7"/>
      <c r="T443" s="7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4"/>
      <c r="AF443" s="7"/>
      <c r="AG443" s="7"/>
      <c r="AH443" s="5"/>
      <c r="AI443" s="43"/>
      <c r="AJ443" s="7"/>
      <c r="AK443" s="7"/>
      <c r="AL443" s="5"/>
      <c r="AM443" s="5"/>
      <c r="AN443" s="5"/>
      <c r="AO443" s="5"/>
      <c r="AP443" s="5"/>
      <c r="AQ443" s="46"/>
      <c r="AR443" s="7"/>
      <c r="AS443" s="46"/>
      <c r="AT443" s="7"/>
      <c r="AU443" s="5"/>
      <c r="AV443" s="5"/>
      <c r="AW443" s="5"/>
      <c r="AX443" s="5"/>
      <c r="AY443" s="4"/>
      <c r="AZ443" s="7"/>
      <c r="BA443" s="46"/>
      <c r="BB443" s="7"/>
      <c r="BC443" s="7"/>
      <c r="BD443" s="5"/>
      <c r="BE443" s="5"/>
      <c r="BF443" s="5"/>
      <c r="BG443" s="5"/>
      <c r="BH443" s="5"/>
      <c r="BI443" s="5"/>
      <c r="BJ443" s="5"/>
      <c r="BK443" s="5"/>
      <c r="BL443" s="8"/>
      <c r="BM443" s="5"/>
      <c r="BN443" s="5"/>
      <c r="BO443" s="7"/>
      <c r="BP443" s="7"/>
      <c r="BQ443" s="8"/>
      <c r="BR443" s="9"/>
    </row>
    <row r="444" spans="1:70" s="6" customFormat="1" ht="114.75" customHeight="1" x14ac:dyDescent="0.25">
      <c r="A444" s="1"/>
      <c r="B444" s="2"/>
      <c r="C444" s="3"/>
      <c r="D444" s="3"/>
      <c r="E444" s="4"/>
      <c r="F444" s="2"/>
      <c r="G444" s="2"/>
      <c r="H444" s="2"/>
      <c r="I444" s="2"/>
      <c r="J444" s="2"/>
      <c r="K444" s="4"/>
      <c r="L444" s="4"/>
      <c r="M444" s="4"/>
      <c r="N444" s="12"/>
      <c r="O444" s="2"/>
      <c r="P444" s="12"/>
      <c r="Q444" s="12"/>
      <c r="R444" s="12"/>
      <c r="S444" s="12"/>
      <c r="T444" s="12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43"/>
      <c r="AJ444" s="5"/>
      <c r="AK444" s="5"/>
      <c r="AL444" s="5"/>
      <c r="AM444" s="5"/>
      <c r="AN444" s="5"/>
      <c r="AO444" s="5"/>
      <c r="AP444" s="5"/>
      <c r="AQ444" s="25"/>
      <c r="AR444" s="5"/>
      <c r="AS444" s="25"/>
      <c r="AT444" s="5"/>
      <c r="AU444" s="5"/>
      <c r="AV444" s="5"/>
      <c r="AW444" s="5"/>
      <c r="AX444" s="5"/>
      <c r="AY444" s="4"/>
      <c r="AZ444" s="7"/>
      <c r="BA444" s="46"/>
      <c r="BB444" s="7"/>
      <c r="BC444" s="4"/>
      <c r="BD444" s="5"/>
      <c r="BE444" s="5"/>
      <c r="BF444" s="5"/>
      <c r="BG444" s="5"/>
      <c r="BH444" s="5"/>
      <c r="BI444" s="5"/>
      <c r="BJ444" s="5"/>
      <c r="BK444" s="5"/>
      <c r="BL444" s="8"/>
      <c r="BM444" s="5"/>
      <c r="BN444" s="5"/>
      <c r="BO444" s="7"/>
      <c r="BP444" s="7"/>
      <c r="BQ444" s="8"/>
      <c r="BR444" s="9"/>
    </row>
    <row r="445" spans="1:70" s="6" customFormat="1" ht="114.75" customHeight="1" x14ac:dyDescent="0.25">
      <c r="A445" s="1"/>
      <c r="B445" s="2"/>
      <c r="C445" s="3"/>
      <c r="D445" s="3"/>
      <c r="E445" s="4"/>
      <c r="F445" s="2"/>
      <c r="G445" s="2"/>
      <c r="H445" s="2"/>
      <c r="I445" s="2"/>
      <c r="J445" s="2"/>
      <c r="K445" s="4"/>
      <c r="L445" s="4"/>
      <c r="M445" s="46"/>
      <c r="N445" s="12"/>
      <c r="O445" s="2"/>
      <c r="P445" s="12"/>
      <c r="Q445" s="12"/>
      <c r="R445" s="12"/>
      <c r="S445" s="12"/>
      <c r="T445" s="12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43"/>
      <c r="AJ445" s="5"/>
      <c r="AK445" s="5"/>
      <c r="AL445" s="5"/>
      <c r="AM445" s="5"/>
      <c r="AN445" s="5"/>
      <c r="AO445" s="5"/>
      <c r="AP445" s="5"/>
      <c r="AQ445" s="25"/>
      <c r="AR445" s="5"/>
      <c r="AS445" s="25"/>
      <c r="AT445" s="5"/>
      <c r="AU445" s="5"/>
      <c r="AV445" s="5"/>
      <c r="AW445" s="5"/>
      <c r="AX445" s="5"/>
      <c r="AY445" s="4"/>
      <c r="AZ445" s="7"/>
      <c r="BA445" s="46"/>
      <c r="BB445" s="7"/>
      <c r="BC445" s="4"/>
      <c r="BD445" s="5"/>
      <c r="BE445" s="5"/>
      <c r="BF445" s="5"/>
      <c r="BG445" s="5"/>
      <c r="BH445" s="5"/>
      <c r="BI445" s="5"/>
      <c r="BJ445" s="5"/>
      <c r="BK445" s="5"/>
      <c r="BL445" s="8"/>
      <c r="BM445" s="5"/>
      <c r="BN445" s="5"/>
      <c r="BO445" s="7"/>
      <c r="BP445" s="7"/>
      <c r="BQ445" s="8"/>
      <c r="BR445" s="9"/>
    </row>
    <row r="446" spans="1:70" s="6" customFormat="1" ht="114.75" customHeight="1" x14ac:dyDescent="0.25">
      <c r="A446" s="1"/>
      <c r="B446" s="2"/>
      <c r="C446" s="3"/>
      <c r="D446" s="3"/>
      <c r="E446" s="4"/>
      <c r="F446" s="2"/>
      <c r="G446" s="2"/>
      <c r="H446" s="2"/>
      <c r="I446" s="2"/>
      <c r="J446" s="2"/>
      <c r="K446" s="4"/>
      <c r="L446" s="4"/>
      <c r="M446" s="46"/>
      <c r="N446" s="12"/>
      <c r="O446" s="2"/>
      <c r="P446" s="12"/>
      <c r="Q446" s="12"/>
      <c r="R446" s="12"/>
      <c r="S446" s="12"/>
      <c r="T446" s="12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43"/>
      <c r="AJ446" s="5"/>
      <c r="AK446" s="5"/>
      <c r="AL446" s="5"/>
      <c r="AM446" s="5"/>
      <c r="AN446" s="5"/>
      <c r="AO446" s="5"/>
      <c r="AP446" s="5"/>
      <c r="AQ446" s="25"/>
      <c r="AR446" s="5"/>
      <c r="AS446" s="25"/>
      <c r="AT446" s="5"/>
      <c r="AU446" s="5"/>
      <c r="AV446" s="5"/>
      <c r="AW446" s="5"/>
      <c r="AX446" s="5"/>
      <c r="AY446" s="4"/>
      <c r="AZ446" s="7"/>
      <c r="BA446" s="46"/>
      <c r="BB446" s="7"/>
      <c r="BC446" s="4"/>
      <c r="BD446" s="5"/>
      <c r="BE446" s="5"/>
      <c r="BF446" s="5"/>
      <c r="BG446" s="5"/>
      <c r="BH446" s="5"/>
      <c r="BI446" s="5"/>
      <c r="BJ446" s="5"/>
      <c r="BK446" s="5"/>
      <c r="BL446" s="8"/>
      <c r="BM446" s="5"/>
      <c r="BN446" s="5"/>
      <c r="BO446" s="7"/>
      <c r="BP446" s="7"/>
      <c r="BQ446" s="8"/>
      <c r="BR446" s="9"/>
    </row>
    <row r="447" spans="1:70" s="6" customFormat="1" ht="114.75" customHeight="1" x14ac:dyDescent="0.25">
      <c r="A447" s="1"/>
      <c r="B447" s="2"/>
      <c r="C447" s="3"/>
      <c r="D447" s="3"/>
      <c r="E447" s="4"/>
      <c r="F447" s="2"/>
      <c r="G447" s="2"/>
      <c r="H447" s="2"/>
      <c r="I447" s="2"/>
      <c r="J447" s="2"/>
      <c r="K447" s="4"/>
      <c r="L447" s="4"/>
      <c r="M447" s="46"/>
      <c r="N447" s="12"/>
      <c r="O447" s="2"/>
      <c r="P447" s="12"/>
      <c r="Q447" s="12"/>
      <c r="R447" s="12"/>
      <c r="S447" s="12"/>
      <c r="T447" s="12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43"/>
      <c r="AJ447" s="5"/>
      <c r="AK447" s="5"/>
      <c r="AL447" s="5"/>
      <c r="AM447" s="5"/>
      <c r="AN447" s="5"/>
      <c r="AO447" s="5"/>
      <c r="AP447" s="5"/>
      <c r="AQ447" s="25"/>
      <c r="AR447" s="5"/>
      <c r="AS447" s="25"/>
      <c r="AT447" s="5"/>
      <c r="AU447" s="5"/>
      <c r="AV447" s="5"/>
      <c r="AW447" s="5"/>
      <c r="AX447" s="5"/>
      <c r="AY447" s="4"/>
      <c r="AZ447" s="7"/>
      <c r="BA447" s="46"/>
      <c r="BB447" s="7"/>
      <c r="BC447" s="4"/>
      <c r="BD447" s="5"/>
      <c r="BE447" s="5"/>
      <c r="BF447" s="5"/>
      <c r="BG447" s="5"/>
      <c r="BH447" s="5"/>
      <c r="BI447" s="5"/>
      <c r="BJ447" s="5"/>
      <c r="BK447" s="5"/>
      <c r="BL447" s="8"/>
      <c r="BM447" s="5"/>
      <c r="BN447" s="5"/>
      <c r="BO447" s="7"/>
      <c r="BP447" s="7"/>
      <c r="BQ447" s="8"/>
      <c r="BR447" s="9"/>
    </row>
    <row r="448" spans="1:70" s="6" customFormat="1" ht="114.75" customHeight="1" x14ac:dyDescent="0.25">
      <c r="A448" s="1"/>
      <c r="B448" s="2"/>
      <c r="C448" s="3"/>
      <c r="D448" s="3"/>
      <c r="E448" s="4"/>
      <c r="F448" s="2"/>
      <c r="G448" s="2"/>
      <c r="H448" s="2"/>
      <c r="I448" s="2"/>
      <c r="J448" s="2"/>
      <c r="K448" s="4"/>
      <c r="L448" s="4"/>
      <c r="M448" s="46"/>
      <c r="N448" s="12"/>
      <c r="O448" s="2"/>
      <c r="P448" s="12"/>
      <c r="Q448" s="12"/>
      <c r="R448" s="12"/>
      <c r="S448" s="12"/>
      <c r="T448" s="12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43"/>
      <c r="AJ448" s="5"/>
      <c r="AK448" s="5"/>
      <c r="AL448" s="5"/>
      <c r="AM448" s="5"/>
      <c r="AN448" s="5"/>
      <c r="AO448" s="5"/>
      <c r="AP448" s="5"/>
      <c r="AQ448" s="25"/>
      <c r="AR448" s="5"/>
      <c r="AS448" s="25"/>
      <c r="AT448" s="5"/>
      <c r="AU448" s="5"/>
      <c r="AV448" s="5"/>
      <c r="AW448" s="5"/>
      <c r="AX448" s="5"/>
      <c r="AY448" s="4"/>
      <c r="AZ448" s="7"/>
      <c r="BA448" s="46"/>
      <c r="BB448" s="7"/>
      <c r="BC448" s="4"/>
      <c r="BD448" s="5"/>
      <c r="BE448" s="5"/>
      <c r="BF448" s="5"/>
      <c r="BG448" s="5"/>
      <c r="BH448" s="5"/>
      <c r="BI448" s="5"/>
      <c r="BJ448" s="5"/>
      <c r="BK448" s="5"/>
      <c r="BL448" s="8"/>
      <c r="BM448" s="5"/>
      <c r="BN448" s="5"/>
      <c r="BO448" s="7"/>
      <c r="BP448" s="7"/>
      <c r="BQ448" s="8"/>
      <c r="BR448" s="9"/>
    </row>
    <row r="449" spans="1:70" s="6" customFormat="1" ht="204" customHeight="1" x14ac:dyDescent="0.25">
      <c r="A449" s="1"/>
      <c r="B449" s="2"/>
      <c r="C449" s="3"/>
      <c r="D449" s="3"/>
      <c r="E449" s="4"/>
      <c r="F449" s="2"/>
      <c r="G449" s="2"/>
      <c r="H449" s="2"/>
      <c r="I449" s="2"/>
      <c r="J449" s="2"/>
      <c r="K449" s="4"/>
      <c r="L449" s="4"/>
      <c r="M449" s="4"/>
      <c r="N449" s="7"/>
      <c r="O449" s="4"/>
      <c r="P449" s="7"/>
      <c r="Q449" s="7"/>
      <c r="R449" s="7"/>
      <c r="S449" s="7"/>
      <c r="T449" s="7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43"/>
      <c r="AJ449" s="5"/>
      <c r="AK449" s="5"/>
      <c r="AL449" s="5"/>
      <c r="AM449" s="5"/>
      <c r="AN449" s="5"/>
      <c r="AO449" s="5"/>
      <c r="AP449" s="5"/>
      <c r="AQ449" s="25"/>
      <c r="AR449" s="5"/>
      <c r="AS449" s="25"/>
      <c r="AT449" s="5"/>
      <c r="AU449" s="5"/>
      <c r="AV449" s="5"/>
      <c r="AW449" s="5"/>
      <c r="AX449" s="5"/>
      <c r="AY449" s="4"/>
      <c r="AZ449" s="7"/>
      <c r="BA449" s="46"/>
      <c r="BB449" s="7"/>
      <c r="BC449" s="4"/>
      <c r="BD449" s="5"/>
      <c r="BE449" s="5"/>
      <c r="BF449" s="5"/>
      <c r="BG449" s="5"/>
      <c r="BH449" s="5"/>
      <c r="BI449" s="5"/>
      <c r="BJ449" s="5"/>
      <c r="BK449" s="5"/>
      <c r="BL449" s="8"/>
      <c r="BM449" s="5"/>
      <c r="BN449" s="5"/>
      <c r="BO449" s="7"/>
      <c r="BP449" s="7"/>
      <c r="BQ449" s="8"/>
      <c r="BR449" s="9"/>
    </row>
    <row r="450" spans="1:70" s="6" customFormat="1" ht="204" customHeight="1" x14ac:dyDescent="0.25">
      <c r="A450" s="1"/>
      <c r="B450" s="2"/>
      <c r="C450" s="3"/>
      <c r="D450" s="3"/>
      <c r="E450" s="4"/>
      <c r="F450" s="2"/>
      <c r="G450" s="2"/>
      <c r="H450" s="2"/>
      <c r="I450" s="2"/>
      <c r="J450" s="2"/>
      <c r="K450" s="4"/>
      <c r="L450" s="4"/>
      <c r="M450" s="46"/>
      <c r="N450" s="12"/>
      <c r="O450" s="2"/>
      <c r="P450" s="12"/>
      <c r="Q450" s="12"/>
      <c r="R450" s="12"/>
      <c r="S450" s="12"/>
      <c r="T450" s="12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43"/>
      <c r="AJ450" s="5"/>
      <c r="AK450" s="5"/>
      <c r="AL450" s="5"/>
      <c r="AM450" s="5"/>
      <c r="AN450" s="5"/>
      <c r="AO450" s="5"/>
      <c r="AP450" s="5"/>
      <c r="AQ450" s="25"/>
      <c r="AR450" s="5"/>
      <c r="AS450" s="25"/>
      <c r="AT450" s="5"/>
      <c r="AU450" s="5"/>
      <c r="AV450" s="5"/>
      <c r="AW450" s="5"/>
      <c r="AX450" s="5"/>
      <c r="AY450" s="4"/>
      <c r="AZ450" s="7"/>
      <c r="BA450" s="46"/>
      <c r="BB450" s="7"/>
      <c r="BC450" s="4"/>
      <c r="BD450" s="5"/>
      <c r="BE450" s="5"/>
      <c r="BF450" s="5"/>
      <c r="BG450" s="5"/>
      <c r="BH450" s="5"/>
      <c r="BI450" s="5"/>
      <c r="BJ450" s="5"/>
      <c r="BK450" s="5"/>
      <c r="BL450" s="8"/>
      <c r="BM450" s="5"/>
      <c r="BN450" s="5"/>
      <c r="BO450" s="7"/>
      <c r="BP450" s="7"/>
      <c r="BQ450" s="8"/>
      <c r="BR450" s="9"/>
    </row>
    <row r="451" spans="1:70" s="6" customFormat="1" ht="216" customHeight="1" x14ac:dyDescent="0.25">
      <c r="A451" s="1"/>
      <c r="B451" s="2"/>
      <c r="C451" s="3"/>
      <c r="D451" s="3"/>
      <c r="E451" s="4"/>
      <c r="F451" s="2"/>
      <c r="G451" s="2"/>
      <c r="H451" s="2"/>
      <c r="I451" s="2"/>
      <c r="J451" s="2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4"/>
      <c r="AH451" s="17"/>
      <c r="AI451" s="43"/>
      <c r="AJ451" s="5"/>
      <c r="AK451" s="5"/>
      <c r="AL451" s="5"/>
      <c r="AM451" s="5"/>
      <c r="AN451" s="5"/>
      <c r="AO451" s="5"/>
      <c r="AP451" s="5"/>
      <c r="AQ451" s="25"/>
      <c r="AR451" s="5"/>
      <c r="AS451" s="25"/>
      <c r="AT451" s="5"/>
      <c r="AU451" s="5"/>
      <c r="AV451" s="5"/>
      <c r="AW451" s="5"/>
      <c r="AX451" s="5"/>
      <c r="AY451" s="4"/>
      <c r="AZ451" s="17"/>
      <c r="BA451" s="46"/>
      <c r="BB451" s="17"/>
      <c r="BC451" s="4"/>
      <c r="BD451" s="5"/>
      <c r="BE451" s="5"/>
      <c r="BF451" s="5"/>
      <c r="BG451" s="5"/>
      <c r="BH451" s="5"/>
      <c r="BI451" s="5"/>
      <c r="BJ451" s="5"/>
      <c r="BK451" s="5"/>
      <c r="BL451" s="8"/>
      <c r="BM451" s="5"/>
      <c r="BN451" s="5"/>
      <c r="BO451" s="7"/>
      <c r="BP451" s="7"/>
      <c r="BQ451" s="8"/>
      <c r="BR451" s="9"/>
    </row>
    <row r="452" spans="1:70" s="6" customFormat="1" ht="158.25" customHeight="1" x14ac:dyDescent="0.25">
      <c r="A452" s="1"/>
      <c r="B452" s="2"/>
      <c r="C452" s="3"/>
      <c r="D452" s="3"/>
      <c r="E452" s="4"/>
      <c r="F452" s="2"/>
      <c r="G452" s="2"/>
      <c r="H452" s="2"/>
      <c r="I452" s="2"/>
      <c r="J452" s="2"/>
      <c r="K452" s="4"/>
      <c r="L452" s="4"/>
      <c r="M452" s="4"/>
      <c r="N452" s="17"/>
      <c r="O452" s="17"/>
      <c r="P452" s="17"/>
      <c r="Q452" s="17"/>
      <c r="R452" s="17"/>
      <c r="S452" s="17"/>
      <c r="T452" s="17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43"/>
      <c r="AJ452" s="5"/>
      <c r="AK452" s="5"/>
      <c r="AL452" s="5"/>
      <c r="AM452" s="5"/>
      <c r="AN452" s="5"/>
      <c r="AO452" s="5"/>
      <c r="AP452" s="5"/>
      <c r="AQ452" s="25"/>
      <c r="AR452" s="5"/>
      <c r="AS452" s="25"/>
      <c r="AT452" s="5"/>
      <c r="AU452" s="5"/>
      <c r="AV452" s="5"/>
      <c r="AW452" s="5"/>
      <c r="AX452" s="5"/>
      <c r="AY452" s="4"/>
      <c r="AZ452" s="7"/>
      <c r="BA452" s="46"/>
      <c r="BB452" s="7"/>
      <c r="BC452" s="4"/>
      <c r="BD452" s="5"/>
      <c r="BE452" s="5"/>
      <c r="BF452" s="5"/>
      <c r="BG452" s="5"/>
      <c r="BH452" s="5"/>
      <c r="BI452" s="5"/>
      <c r="BJ452" s="5"/>
      <c r="BK452" s="5"/>
      <c r="BL452" s="8"/>
      <c r="BM452" s="5"/>
      <c r="BN452" s="5"/>
      <c r="BO452" s="7"/>
      <c r="BP452" s="7"/>
      <c r="BQ452" s="8"/>
      <c r="BR452" s="9"/>
    </row>
    <row r="453" spans="1:70" s="6" customFormat="1" ht="141" customHeight="1" x14ac:dyDescent="0.25">
      <c r="A453" s="1"/>
      <c r="B453" s="2"/>
      <c r="C453" s="3"/>
      <c r="D453" s="3"/>
      <c r="E453" s="4"/>
      <c r="F453" s="2"/>
      <c r="G453" s="2"/>
      <c r="H453" s="2"/>
      <c r="I453" s="2"/>
      <c r="J453" s="2"/>
      <c r="K453" s="4"/>
      <c r="L453" s="4"/>
      <c r="M453" s="4"/>
      <c r="N453" s="17"/>
      <c r="O453" s="17"/>
      <c r="P453" s="17"/>
      <c r="Q453" s="17"/>
      <c r="R453" s="17"/>
      <c r="S453" s="17"/>
      <c r="T453" s="17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43"/>
      <c r="AJ453" s="5"/>
      <c r="AK453" s="5"/>
      <c r="AL453" s="5"/>
      <c r="AM453" s="5"/>
      <c r="AN453" s="5"/>
      <c r="AO453" s="5"/>
      <c r="AP453" s="5"/>
      <c r="AQ453" s="25"/>
      <c r="AR453" s="5"/>
      <c r="AS453" s="25"/>
      <c r="AT453" s="5"/>
      <c r="AU453" s="5"/>
      <c r="AV453" s="5"/>
      <c r="AW453" s="5"/>
      <c r="AX453" s="5"/>
      <c r="AY453" s="4"/>
      <c r="AZ453" s="7"/>
      <c r="BA453" s="46"/>
      <c r="BB453" s="7"/>
      <c r="BC453" s="4"/>
      <c r="BD453" s="5"/>
      <c r="BE453" s="5"/>
      <c r="BF453" s="5"/>
      <c r="BG453" s="5"/>
      <c r="BH453" s="5"/>
      <c r="BI453" s="5"/>
      <c r="BJ453" s="5"/>
      <c r="BK453" s="5"/>
      <c r="BL453" s="8"/>
      <c r="BM453" s="5"/>
      <c r="BN453" s="5"/>
      <c r="BO453" s="7"/>
      <c r="BP453" s="7"/>
      <c r="BQ453" s="8"/>
      <c r="BR453" s="9"/>
    </row>
    <row r="454" spans="1:70" s="6" customFormat="1" ht="256.5" customHeight="1" x14ac:dyDescent="0.25">
      <c r="A454" s="1"/>
      <c r="B454" s="2"/>
      <c r="C454" s="3"/>
      <c r="D454" s="3"/>
      <c r="E454" s="4"/>
      <c r="F454" s="2"/>
      <c r="G454" s="2"/>
      <c r="H454" s="2"/>
      <c r="I454" s="2"/>
      <c r="J454" s="2"/>
      <c r="K454" s="4"/>
      <c r="L454" s="4"/>
      <c r="M454" s="4"/>
      <c r="N454" s="7"/>
      <c r="O454" s="4"/>
      <c r="P454" s="7"/>
      <c r="Q454" s="7"/>
      <c r="R454" s="7"/>
      <c r="S454" s="7"/>
      <c r="T454" s="7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4"/>
      <c r="AF454" s="7"/>
      <c r="AG454" s="7"/>
      <c r="AH454" s="5"/>
      <c r="AI454" s="43"/>
      <c r="AJ454" s="7"/>
      <c r="AK454" s="7"/>
      <c r="AL454" s="5"/>
      <c r="AM454" s="5"/>
      <c r="AN454" s="5"/>
      <c r="AO454" s="5"/>
      <c r="AP454" s="5"/>
      <c r="AQ454" s="46"/>
      <c r="AR454" s="13"/>
      <c r="AS454" s="46"/>
      <c r="AT454" s="7"/>
      <c r="AU454" s="5"/>
      <c r="AV454" s="5"/>
      <c r="AW454" s="5"/>
      <c r="AX454" s="5"/>
      <c r="AY454" s="4"/>
      <c r="AZ454" s="7"/>
      <c r="BA454" s="46"/>
      <c r="BB454" s="7"/>
      <c r="BC454" s="7"/>
      <c r="BD454" s="5"/>
      <c r="BE454" s="5"/>
      <c r="BF454" s="5"/>
      <c r="BG454" s="5"/>
      <c r="BH454" s="5"/>
      <c r="BI454" s="5"/>
      <c r="BJ454" s="5"/>
      <c r="BK454" s="5"/>
      <c r="BL454" s="8"/>
      <c r="BM454" s="5"/>
      <c r="BN454" s="5"/>
      <c r="BO454" s="7"/>
      <c r="BP454" s="7"/>
      <c r="BQ454" s="8"/>
      <c r="BR454" s="9"/>
    </row>
    <row r="455" spans="1:70" s="6" customFormat="1" ht="153.75" customHeight="1" x14ac:dyDescent="0.25">
      <c r="A455" s="1"/>
      <c r="B455" s="2"/>
      <c r="C455" s="3"/>
      <c r="D455" s="3"/>
      <c r="E455" s="4"/>
      <c r="F455" s="2"/>
      <c r="G455" s="2"/>
      <c r="H455" s="2"/>
      <c r="I455" s="2"/>
      <c r="J455" s="2"/>
      <c r="K455" s="4"/>
      <c r="L455" s="4"/>
      <c r="M455" s="4"/>
      <c r="N455" s="7"/>
      <c r="O455" s="7"/>
      <c r="P455" s="7"/>
      <c r="Q455" s="7"/>
      <c r="R455" s="7"/>
      <c r="S455" s="7"/>
      <c r="T455" s="7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4"/>
      <c r="AF455" s="7"/>
      <c r="AG455" s="7"/>
      <c r="AH455" s="5"/>
      <c r="AI455" s="43"/>
      <c r="AJ455" s="7"/>
      <c r="AK455" s="7"/>
      <c r="AL455" s="5"/>
      <c r="AM455" s="5"/>
      <c r="AN455" s="5"/>
      <c r="AO455" s="5"/>
      <c r="AP455" s="5"/>
      <c r="AQ455" s="46"/>
      <c r="AR455" s="13"/>
      <c r="AS455" s="46"/>
      <c r="AT455" s="7"/>
      <c r="AU455" s="5"/>
      <c r="AV455" s="5"/>
      <c r="AW455" s="5"/>
      <c r="AX455" s="5"/>
      <c r="AY455" s="4"/>
      <c r="AZ455" s="7"/>
      <c r="BA455" s="46"/>
      <c r="BB455" s="7"/>
      <c r="BC455" s="4"/>
      <c r="BD455" s="5"/>
      <c r="BE455" s="5"/>
      <c r="BF455" s="5"/>
      <c r="BG455" s="5"/>
      <c r="BH455" s="5"/>
      <c r="BI455" s="5"/>
      <c r="BJ455" s="5"/>
      <c r="BK455" s="5"/>
      <c r="BL455" s="8"/>
      <c r="BM455" s="5"/>
      <c r="BN455" s="5"/>
      <c r="BO455" s="7"/>
      <c r="BP455" s="7"/>
      <c r="BQ455" s="8"/>
      <c r="BR455" s="9"/>
    </row>
    <row r="456" spans="1:70" s="6" customFormat="1" ht="164.25" customHeight="1" x14ac:dyDescent="0.25">
      <c r="A456" s="1"/>
      <c r="B456" s="2"/>
      <c r="C456" s="3"/>
      <c r="D456" s="3"/>
      <c r="E456" s="4"/>
      <c r="F456" s="2"/>
      <c r="G456" s="2"/>
      <c r="H456" s="2"/>
      <c r="I456" s="2"/>
      <c r="J456" s="2"/>
      <c r="K456" s="4"/>
      <c r="L456" s="4"/>
      <c r="M456" s="46"/>
      <c r="N456" s="12"/>
      <c r="O456" s="2"/>
      <c r="P456" s="12"/>
      <c r="Q456" s="12"/>
      <c r="R456" s="12"/>
      <c r="S456" s="12"/>
      <c r="T456" s="12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4"/>
      <c r="AF456" s="7"/>
      <c r="AG456" s="7"/>
      <c r="AH456" s="5"/>
      <c r="AI456" s="43"/>
      <c r="AJ456" s="7"/>
      <c r="AK456" s="7"/>
      <c r="AL456" s="5"/>
      <c r="AM456" s="5"/>
      <c r="AN456" s="5"/>
      <c r="AO456" s="5"/>
      <c r="AP456" s="5"/>
      <c r="AQ456" s="46"/>
      <c r="AR456" s="13"/>
      <c r="AS456" s="46"/>
      <c r="AT456" s="7"/>
      <c r="AU456" s="5"/>
      <c r="AV456" s="5"/>
      <c r="AW456" s="5"/>
      <c r="AX456" s="5"/>
      <c r="AY456" s="4"/>
      <c r="AZ456" s="7"/>
      <c r="BA456" s="46"/>
      <c r="BB456" s="7"/>
      <c r="BC456" s="4"/>
      <c r="BD456" s="5"/>
      <c r="BE456" s="5"/>
      <c r="BF456" s="5"/>
      <c r="BG456" s="5"/>
      <c r="BH456" s="5"/>
      <c r="BI456" s="5"/>
      <c r="BJ456" s="5"/>
      <c r="BK456" s="5"/>
      <c r="BL456" s="8"/>
      <c r="BM456" s="5"/>
      <c r="BN456" s="5"/>
      <c r="BO456" s="7"/>
      <c r="BP456" s="7"/>
      <c r="BQ456" s="8"/>
      <c r="BR456" s="9"/>
    </row>
    <row r="457" spans="1:70" s="6" customFormat="1" ht="389.25" customHeight="1" x14ac:dyDescent="0.25">
      <c r="A457" s="1"/>
      <c r="B457" s="2"/>
      <c r="C457" s="3"/>
      <c r="D457" s="3"/>
      <c r="E457" s="4"/>
      <c r="F457" s="2"/>
      <c r="G457" s="2"/>
      <c r="H457" s="2"/>
      <c r="I457" s="2"/>
      <c r="J457" s="2"/>
      <c r="K457" s="4"/>
      <c r="L457" s="4"/>
      <c r="M457" s="4"/>
      <c r="N457" s="13"/>
      <c r="O457" s="13"/>
      <c r="P457" s="13"/>
      <c r="Q457" s="13"/>
      <c r="R457" s="13"/>
      <c r="S457" s="13"/>
      <c r="T457" s="13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4"/>
      <c r="AF457" s="13"/>
      <c r="AG457" s="13"/>
      <c r="AH457" s="5"/>
      <c r="AI457" s="43"/>
      <c r="AJ457" s="13"/>
      <c r="AK457" s="13"/>
      <c r="AL457" s="5"/>
      <c r="AM457" s="5"/>
      <c r="AN457" s="5"/>
      <c r="AO457" s="5"/>
      <c r="AP457" s="5"/>
      <c r="AQ457" s="46"/>
      <c r="AR457" s="13"/>
      <c r="AS457" s="46"/>
      <c r="AT457" s="13"/>
      <c r="AU457" s="5"/>
      <c r="AV457" s="5"/>
      <c r="AW457" s="5"/>
      <c r="AX457" s="5"/>
      <c r="AY457" s="4"/>
      <c r="AZ457" s="7"/>
      <c r="BA457" s="46"/>
      <c r="BB457" s="13"/>
      <c r="BC457" s="13"/>
      <c r="BD457" s="5"/>
      <c r="BE457" s="5"/>
      <c r="BF457" s="5"/>
      <c r="BG457" s="5"/>
      <c r="BH457" s="5"/>
      <c r="BI457" s="5"/>
      <c r="BJ457" s="5"/>
      <c r="BK457" s="5"/>
      <c r="BL457" s="8"/>
      <c r="BM457" s="5"/>
      <c r="BN457" s="5"/>
      <c r="BO457" s="7"/>
      <c r="BP457" s="7"/>
      <c r="BQ457" s="8"/>
      <c r="BR457" s="9"/>
    </row>
    <row r="458" spans="1:70" s="6" customFormat="1" ht="121.5" customHeight="1" x14ac:dyDescent="0.25">
      <c r="A458" s="1"/>
      <c r="B458" s="2"/>
      <c r="C458" s="3"/>
      <c r="D458" s="3"/>
      <c r="E458" s="4"/>
      <c r="F458" s="2"/>
      <c r="G458" s="2"/>
      <c r="H458" s="2"/>
      <c r="I458" s="2"/>
      <c r="J458" s="2"/>
      <c r="K458" s="4"/>
      <c r="L458" s="4"/>
      <c r="M458" s="4"/>
      <c r="N458" s="13"/>
      <c r="O458" s="13"/>
      <c r="P458" s="13"/>
      <c r="Q458" s="13"/>
      <c r="R458" s="13"/>
      <c r="S458" s="13"/>
      <c r="T458" s="13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4"/>
      <c r="AF458" s="7"/>
      <c r="AG458" s="7"/>
      <c r="AH458" s="5"/>
      <c r="AI458" s="43"/>
      <c r="AJ458" s="7"/>
      <c r="AK458" s="7"/>
      <c r="AL458" s="5"/>
      <c r="AM458" s="5"/>
      <c r="AN458" s="5"/>
      <c r="AO458" s="5"/>
      <c r="AP458" s="5"/>
      <c r="AQ458" s="46"/>
      <c r="AR458" s="7"/>
      <c r="AS458" s="46"/>
      <c r="AT458" s="7"/>
      <c r="AU458" s="5"/>
      <c r="AV458" s="5"/>
      <c r="AW458" s="5"/>
      <c r="AX458" s="5"/>
      <c r="AY458" s="4"/>
      <c r="AZ458" s="7"/>
      <c r="BA458" s="46"/>
      <c r="BB458" s="7"/>
      <c r="BC458" s="7"/>
      <c r="BD458" s="5"/>
      <c r="BE458" s="5"/>
      <c r="BF458" s="5"/>
      <c r="BG458" s="5"/>
      <c r="BH458" s="5"/>
      <c r="BI458" s="5"/>
      <c r="BJ458" s="5"/>
      <c r="BK458" s="5"/>
      <c r="BL458" s="8"/>
      <c r="BM458" s="5"/>
      <c r="BN458" s="5"/>
      <c r="BO458" s="7"/>
      <c r="BP458" s="7"/>
      <c r="BQ458" s="8"/>
      <c r="BR458" s="9"/>
    </row>
    <row r="459" spans="1:70" s="6" customFormat="1" ht="121.5" customHeight="1" x14ac:dyDescent="0.25">
      <c r="A459" s="1"/>
      <c r="B459" s="2"/>
      <c r="C459" s="3"/>
      <c r="D459" s="3"/>
      <c r="E459" s="4"/>
      <c r="F459" s="2"/>
      <c r="G459" s="2"/>
      <c r="H459" s="2"/>
      <c r="I459" s="2"/>
      <c r="J459" s="2"/>
      <c r="K459" s="4"/>
      <c r="L459" s="4"/>
      <c r="M459" s="4"/>
      <c r="N459" s="13"/>
      <c r="O459" s="13"/>
      <c r="P459" s="13"/>
      <c r="Q459" s="13"/>
      <c r="R459" s="13"/>
      <c r="S459" s="13"/>
      <c r="T459" s="13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4"/>
      <c r="AF459" s="7"/>
      <c r="AG459" s="7"/>
      <c r="AH459" s="5"/>
      <c r="AI459" s="43"/>
      <c r="AJ459" s="7"/>
      <c r="AK459" s="7"/>
      <c r="AL459" s="5"/>
      <c r="AM459" s="5"/>
      <c r="AN459" s="5"/>
      <c r="AO459" s="5"/>
      <c r="AP459" s="5"/>
      <c r="AQ459" s="46"/>
      <c r="AR459" s="7"/>
      <c r="AS459" s="46"/>
      <c r="AT459" s="7"/>
      <c r="AU459" s="5"/>
      <c r="AV459" s="5"/>
      <c r="AW459" s="5"/>
      <c r="AX459" s="5"/>
      <c r="AY459" s="4"/>
      <c r="AZ459" s="7"/>
      <c r="BA459" s="46"/>
      <c r="BB459" s="7"/>
      <c r="BC459" s="7"/>
      <c r="BD459" s="5"/>
      <c r="BE459" s="5"/>
      <c r="BF459" s="5"/>
      <c r="BG459" s="5"/>
      <c r="BH459" s="5"/>
      <c r="BI459" s="5"/>
      <c r="BJ459" s="5"/>
      <c r="BK459" s="5"/>
      <c r="BL459" s="8"/>
      <c r="BM459" s="5"/>
      <c r="BN459" s="5"/>
      <c r="BO459" s="7"/>
      <c r="BP459" s="7"/>
      <c r="BQ459" s="8"/>
      <c r="BR459" s="9"/>
    </row>
    <row r="460" spans="1:70" s="6" customFormat="1" ht="121.5" customHeight="1" x14ac:dyDescent="0.25">
      <c r="A460" s="1"/>
      <c r="B460" s="2"/>
      <c r="C460" s="3"/>
      <c r="D460" s="3"/>
      <c r="E460" s="4"/>
      <c r="F460" s="2"/>
      <c r="G460" s="2"/>
      <c r="H460" s="2"/>
      <c r="I460" s="2"/>
      <c r="J460" s="2"/>
      <c r="K460" s="4"/>
      <c r="L460" s="4"/>
      <c r="M460" s="4"/>
      <c r="N460" s="13"/>
      <c r="O460" s="13"/>
      <c r="P460" s="13"/>
      <c r="Q460" s="13"/>
      <c r="R460" s="13"/>
      <c r="S460" s="13"/>
      <c r="T460" s="13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4"/>
      <c r="AF460" s="7"/>
      <c r="AG460" s="7"/>
      <c r="AH460" s="5"/>
      <c r="AI460" s="43"/>
      <c r="AJ460" s="7"/>
      <c r="AK460" s="7"/>
      <c r="AL460" s="5"/>
      <c r="AM460" s="5"/>
      <c r="AN460" s="5"/>
      <c r="AO460" s="5"/>
      <c r="AP460" s="5"/>
      <c r="AQ460" s="46"/>
      <c r="AR460" s="7"/>
      <c r="AS460" s="46"/>
      <c r="AT460" s="7"/>
      <c r="AU460" s="5"/>
      <c r="AV460" s="5"/>
      <c r="AW460" s="5"/>
      <c r="AX460" s="5"/>
      <c r="AY460" s="4"/>
      <c r="AZ460" s="7"/>
      <c r="BA460" s="46"/>
      <c r="BB460" s="7"/>
      <c r="BC460" s="7"/>
      <c r="BD460" s="5"/>
      <c r="BE460" s="5"/>
      <c r="BF460" s="5"/>
      <c r="BG460" s="5"/>
      <c r="BH460" s="5"/>
      <c r="BI460" s="5"/>
      <c r="BJ460" s="5"/>
      <c r="BK460" s="5"/>
      <c r="BL460" s="8"/>
      <c r="BM460" s="5"/>
      <c r="BN460" s="5"/>
      <c r="BO460" s="7"/>
      <c r="BP460" s="7"/>
      <c r="BQ460" s="8"/>
      <c r="BR460" s="9"/>
    </row>
    <row r="461" spans="1:70" s="6" customFormat="1" ht="121.5" customHeight="1" x14ac:dyDescent="0.25">
      <c r="A461" s="1"/>
      <c r="B461" s="2"/>
      <c r="C461" s="3"/>
      <c r="D461" s="3"/>
      <c r="E461" s="4"/>
      <c r="F461" s="2"/>
      <c r="G461" s="2"/>
      <c r="H461" s="2"/>
      <c r="I461" s="2"/>
      <c r="J461" s="2"/>
      <c r="K461" s="4"/>
      <c r="L461" s="4"/>
      <c r="M461" s="4"/>
      <c r="N461" s="13"/>
      <c r="O461" s="13"/>
      <c r="P461" s="13"/>
      <c r="Q461" s="13"/>
      <c r="R461" s="13"/>
      <c r="S461" s="13"/>
      <c r="T461" s="13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4"/>
      <c r="AF461" s="7"/>
      <c r="AG461" s="7"/>
      <c r="AH461" s="5"/>
      <c r="AI461" s="43"/>
      <c r="AJ461" s="7"/>
      <c r="AK461" s="7"/>
      <c r="AL461" s="5"/>
      <c r="AM461" s="5"/>
      <c r="AN461" s="5"/>
      <c r="AO461" s="5"/>
      <c r="AP461" s="5"/>
      <c r="AQ461" s="46"/>
      <c r="AR461" s="7"/>
      <c r="AS461" s="46"/>
      <c r="AT461" s="7"/>
      <c r="AU461" s="5"/>
      <c r="AV461" s="5"/>
      <c r="AW461" s="5"/>
      <c r="AX461" s="5"/>
      <c r="AY461" s="4"/>
      <c r="AZ461" s="7"/>
      <c r="BA461" s="46"/>
      <c r="BB461" s="7"/>
      <c r="BC461" s="7"/>
      <c r="BD461" s="5"/>
      <c r="BE461" s="5"/>
      <c r="BF461" s="5"/>
      <c r="BG461" s="5"/>
      <c r="BH461" s="5"/>
      <c r="BI461" s="5"/>
      <c r="BJ461" s="5"/>
      <c r="BK461" s="5"/>
      <c r="BL461" s="8"/>
      <c r="BM461" s="5"/>
      <c r="BN461" s="5"/>
      <c r="BO461" s="7"/>
      <c r="BP461" s="7"/>
      <c r="BQ461" s="8"/>
      <c r="BR461" s="9"/>
    </row>
    <row r="462" spans="1:70" s="6" customFormat="1" ht="121.5" customHeight="1" x14ac:dyDescent="0.25">
      <c r="A462" s="1"/>
      <c r="B462" s="2"/>
      <c r="C462" s="3"/>
      <c r="D462" s="3"/>
      <c r="E462" s="4"/>
      <c r="F462" s="2"/>
      <c r="G462" s="2"/>
      <c r="H462" s="2"/>
      <c r="I462" s="2"/>
      <c r="J462" s="2"/>
      <c r="K462" s="4"/>
      <c r="L462" s="4"/>
      <c r="M462" s="4"/>
      <c r="N462" s="13"/>
      <c r="O462" s="13"/>
      <c r="P462" s="13"/>
      <c r="Q462" s="13"/>
      <c r="R462" s="13"/>
      <c r="S462" s="13"/>
      <c r="T462" s="13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4"/>
      <c r="AF462" s="7"/>
      <c r="AG462" s="7"/>
      <c r="AH462" s="5"/>
      <c r="AI462" s="43"/>
      <c r="AJ462" s="7"/>
      <c r="AK462" s="7"/>
      <c r="AL462" s="5"/>
      <c r="AM462" s="5"/>
      <c r="AN462" s="5"/>
      <c r="AO462" s="5"/>
      <c r="AP462" s="5"/>
      <c r="AQ462" s="46"/>
      <c r="AR462" s="7"/>
      <c r="AS462" s="46"/>
      <c r="AT462" s="7"/>
      <c r="AU462" s="5"/>
      <c r="AV462" s="5"/>
      <c r="AW462" s="5"/>
      <c r="AX462" s="5"/>
      <c r="AY462" s="4"/>
      <c r="AZ462" s="7"/>
      <c r="BA462" s="46"/>
      <c r="BB462" s="7"/>
      <c r="BC462" s="7"/>
      <c r="BD462" s="5"/>
      <c r="BE462" s="5"/>
      <c r="BF462" s="5"/>
      <c r="BG462" s="5"/>
      <c r="BH462" s="5"/>
      <c r="BI462" s="5"/>
      <c r="BJ462" s="5"/>
      <c r="BK462" s="5"/>
      <c r="BL462" s="8"/>
      <c r="BM462" s="5"/>
      <c r="BN462" s="5"/>
      <c r="BO462" s="7"/>
      <c r="BP462" s="7"/>
      <c r="BQ462" s="8"/>
      <c r="BR462" s="9"/>
    </row>
    <row r="463" spans="1:70" s="6" customFormat="1" ht="409.6" customHeight="1" x14ac:dyDescent="0.25">
      <c r="A463" s="1"/>
      <c r="B463" s="2"/>
      <c r="C463" s="3"/>
      <c r="D463" s="3"/>
      <c r="E463" s="4"/>
      <c r="F463" s="2"/>
      <c r="G463" s="2"/>
      <c r="H463" s="2"/>
      <c r="I463" s="2"/>
      <c r="J463" s="2"/>
      <c r="K463" s="4"/>
      <c r="L463" s="4"/>
      <c r="M463" s="4"/>
      <c r="N463" s="7"/>
      <c r="O463" s="4"/>
      <c r="P463" s="7"/>
      <c r="Q463" s="7"/>
      <c r="R463" s="7"/>
      <c r="S463" s="7"/>
      <c r="T463" s="7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43"/>
      <c r="AJ463" s="5"/>
      <c r="AK463" s="5"/>
      <c r="AL463" s="5"/>
      <c r="AM463" s="5"/>
      <c r="AN463" s="5"/>
      <c r="AO463" s="5"/>
      <c r="AP463" s="5"/>
      <c r="AQ463" s="25"/>
      <c r="AR463" s="5"/>
      <c r="AS463" s="25"/>
      <c r="AT463" s="5"/>
      <c r="AU463" s="5"/>
      <c r="AV463" s="5"/>
      <c r="AW463" s="5"/>
      <c r="AX463" s="5"/>
      <c r="AY463" s="4"/>
      <c r="AZ463" s="7"/>
      <c r="BA463" s="46"/>
      <c r="BB463" s="7"/>
      <c r="BC463" s="4"/>
      <c r="BD463" s="5"/>
      <c r="BE463" s="5"/>
      <c r="BF463" s="5"/>
      <c r="BG463" s="5"/>
      <c r="BH463" s="5"/>
      <c r="BI463" s="5"/>
      <c r="BJ463" s="5"/>
      <c r="BK463" s="5"/>
      <c r="BL463" s="8"/>
      <c r="BM463" s="5"/>
      <c r="BN463" s="5"/>
      <c r="BO463" s="7"/>
      <c r="BP463" s="7"/>
      <c r="BQ463" s="8"/>
      <c r="BR463" s="9"/>
    </row>
    <row r="464" spans="1:70" s="6" customFormat="1" ht="409.6" customHeight="1" x14ac:dyDescent="0.25">
      <c r="A464" s="1"/>
      <c r="B464" s="2"/>
      <c r="C464" s="3"/>
      <c r="D464" s="3"/>
      <c r="E464" s="4"/>
      <c r="F464" s="2"/>
      <c r="G464" s="2"/>
      <c r="H464" s="2"/>
      <c r="I464" s="2"/>
      <c r="J464" s="2"/>
      <c r="K464" s="4"/>
      <c r="L464" s="4"/>
      <c r="M464" s="46"/>
      <c r="N464" s="17"/>
      <c r="O464" s="17"/>
      <c r="P464" s="17"/>
      <c r="Q464" s="17"/>
      <c r="R464" s="17"/>
      <c r="S464" s="17"/>
      <c r="T464" s="17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43"/>
      <c r="AJ464" s="5"/>
      <c r="AK464" s="5"/>
      <c r="AL464" s="5"/>
      <c r="AM464" s="5"/>
      <c r="AN464" s="5"/>
      <c r="AO464" s="5"/>
      <c r="AP464" s="5"/>
      <c r="AQ464" s="25"/>
      <c r="AR464" s="5"/>
      <c r="AS464" s="25"/>
      <c r="AT464" s="5"/>
      <c r="AU464" s="5"/>
      <c r="AV464" s="5"/>
      <c r="AW464" s="5"/>
      <c r="AX464" s="5"/>
      <c r="AY464" s="4"/>
      <c r="AZ464" s="7"/>
      <c r="BA464" s="46"/>
      <c r="BB464" s="7"/>
      <c r="BC464" s="4"/>
      <c r="BD464" s="5"/>
      <c r="BE464" s="5"/>
      <c r="BF464" s="5"/>
      <c r="BG464" s="5"/>
      <c r="BH464" s="5"/>
      <c r="BI464" s="5"/>
      <c r="BJ464" s="5"/>
      <c r="BK464" s="5"/>
      <c r="BL464" s="8"/>
      <c r="BM464" s="5"/>
      <c r="BN464" s="5"/>
      <c r="BO464" s="7"/>
      <c r="BP464" s="7"/>
      <c r="BQ464" s="8"/>
      <c r="BR464" s="9"/>
    </row>
    <row r="465" spans="1:70" s="6" customFormat="1" ht="409.5" customHeight="1" x14ac:dyDescent="0.25">
      <c r="A465" s="1"/>
      <c r="B465" s="2"/>
      <c r="C465" s="3"/>
      <c r="D465" s="3"/>
      <c r="E465" s="4"/>
      <c r="F465" s="2"/>
      <c r="G465" s="2"/>
      <c r="H465" s="2"/>
      <c r="I465" s="2"/>
      <c r="J465" s="2"/>
      <c r="K465" s="4"/>
      <c r="L465" s="4"/>
      <c r="M465" s="4"/>
      <c r="N465" s="13"/>
      <c r="O465" s="13"/>
      <c r="P465" s="13"/>
      <c r="Q465" s="13"/>
      <c r="R465" s="13"/>
      <c r="S465" s="13"/>
      <c r="T465" s="13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43"/>
      <c r="AJ465" s="5"/>
      <c r="AK465" s="5"/>
      <c r="AL465" s="5"/>
      <c r="AM465" s="5"/>
      <c r="AN465" s="5"/>
      <c r="AO465" s="5"/>
      <c r="AP465" s="5"/>
      <c r="AQ465" s="25"/>
      <c r="AR465" s="5"/>
      <c r="AS465" s="25"/>
      <c r="AT465" s="5"/>
      <c r="AU465" s="5"/>
      <c r="AV465" s="5"/>
      <c r="AW465" s="5"/>
      <c r="AX465" s="5"/>
      <c r="AY465" s="4"/>
      <c r="AZ465" s="7"/>
      <c r="BA465" s="46"/>
      <c r="BB465" s="13"/>
      <c r="BC465" s="13"/>
      <c r="BD465" s="5"/>
      <c r="BE465" s="5"/>
      <c r="BF465" s="5"/>
      <c r="BG465" s="5"/>
      <c r="BH465" s="5"/>
      <c r="BI465" s="5"/>
      <c r="BJ465" s="5"/>
      <c r="BK465" s="5"/>
      <c r="BL465" s="8"/>
      <c r="BM465" s="5"/>
      <c r="BN465" s="5"/>
      <c r="BO465" s="7"/>
      <c r="BP465" s="7"/>
      <c r="BQ465" s="8"/>
      <c r="BR465" s="9"/>
    </row>
    <row r="466" spans="1:70" s="6" customFormat="1" ht="409.5" customHeight="1" x14ac:dyDescent="0.25">
      <c r="A466" s="1"/>
      <c r="B466" s="2"/>
      <c r="C466" s="3"/>
      <c r="D466" s="3"/>
      <c r="E466" s="4"/>
      <c r="F466" s="2"/>
      <c r="G466" s="2"/>
      <c r="H466" s="2"/>
      <c r="I466" s="2"/>
      <c r="J466" s="2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42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46"/>
      <c r="BB466" s="4"/>
      <c r="BC466" s="4"/>
      <c r="BD466" s="4"/>
      <c r="BE466" s="4"/>
      <c r="BF466" s="7"/>
      <c r="BG466" s="4"/>
      <c r="BH466" s="4"/>
      <c r="BI466" s="7"/>
      <c r="BJ466" s="5"/>
      <c r="BK466" s="5"/>
      <c r="BL466" s="8"/>
      <c r="BM466" s="5"/>
      <c r="BN466" s="5"/>
      <c r="BO466" s="7"/>
      <c r="BP466" s="7"/>
      <c r="BQ466" s="8"/>
      <c r="BR466" s="9"/>
    </row>
    <row r="467" spans="1:70" s="6" customFormat="1" ht="171.75" customHeight="1" x14ac:dyDescent="0.25">
      <c r="A467" s="1"/>
      <c r="B467" s="2"/>
      <c r="C467" s="3"/>
      <c r="D467" s="3"/>
      <c r="E467" s="4"/>
      <c r="F467" s="2"/>
      <c r="G467" s="2"/>
      <c r="H467" s="2"/>
      <c r="I467" s="2"/>
      <c r="J467" s="2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42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46"/>
      <c r="BB467" s="46"/>
      <c r="BC467" s="4"/>
      <c r="BD467" s="4"/>
      <c r="BE467" s="4"/>
      <c r="BF467" s="7"/>
      <c r="BG467" s="4"/>
      <c r="BH467" s="4"/>
      <c r="BI467" s="7"/>
      <c r="BJ467" s="5"/>
      <c r="BK467" s="5"/>
      <c r="BL467" s="8"/>
      <c r="BM467" s="5"/>
      <c r="BN467" s="5"/>
      <c r="BO467" s="7"/>
      <c r="BP467" s="7"/>
      <c r="BQ467" s="8"/>
      <c r="BR467" s="9"/>
    </row>
    <row r="468" spans="1:70" s="6" customFormat="1" ht="251.25" customHeight="1" x14ac:dyDescent="0.25">
      <c r="A468" s="1"/>
      <c r="B468" s="2"/>
      <c r="C468" s="3"/>
      <c r="D468" s="3"/>
      <c r="E468" s="4"/>
      <c r="F468" s="2"/>
      <c r="G468" s="2"/>
      <c r="H468" s="2"/>
      <c r="I468" s="2"/>
      <c r="J468" s="2"/>
      <c r="K468" s="4"/>
      <c r="L468" s="4"/>
      <c r="M468" s="46"/>
      <c r="N468" s="12"/>
      <c r="O468" s="2"/>
      <c r="P468" s="12"/>
      <c r="Q468" s="12"/>
      <c r="R468" s="12"/>
      <c r="S468" s="12"/>
      <c r="T468" s="12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4"/>
      <c r="AF468" s="7"/>
      <c r="AG468" s="7"/>
      <c r="AH468" s="5"/>
      <c r="AI468" s="43"/>
      <c r="AJ468" s="7"/>
      <c r="AK468" s="7"/>
      <c r="AL468" s="5"/>
      <c r="AM468" s="5"/>
      <c r="AN468" s="5"/>
      <c r="AO468" s="5"/>
      <c r="AP468" s="5"/>
      <c r="AQ468" s="46"/>
      <c r="AR468" s="7"/>
      <c r="AS468" s="46"/>
      <c r="AT468" s="7"/>
      <c r="AU468" s="5"/>
      <c r="AV468" s="5"/>
      <c r="AW468" s="5"/>
      <c r="AX468" s="5"/>
      <c r="AY468" s="4"/>
      <c r="AZ468" s="7"/>
      <c r="BA468" s="46"/>
      <c r="BB468" s="7"/>
      <c r="BC468" s="7"/>
      <c r="BD468" s="5"/>
      <c r="BE468" s="5"/>
      <c r="BF468" s="5"/>
      <c r="BG468" s="5"/>
      <c r="BH468" s="5"/>
      <c r="BI468" s="5"/>
      <c r="BJ468" s="5"/>
      <c r="BK468" s="5"/>
      <c r="BL468" s="8"/>
      <c r="BM468" s="5"/>
      <c r="BN468" s="5"/>
      <c r="BO468" s="7"/>
      <c r="BP468" s="7"/>
      <c r="BQ468" s="8"/>
      <c r="BR468" s="9"/>
    </row>
    <row r="469" spans="1:70" s="6" customFormat="1" ht="409.5" customHeight="1" x14ac:dyDescent="0.25">
      <c r="A469" s="1"/>
      <c r="B469" s="2"/>
      <c r="C469" s="3"/>
      <c r="D469" s="3"/>
      <c r="E469" s="4"/>
      <c r="F469" s="2"/>
      <c r="G469" s="2"/>
      <c r="H469" s="2"/>
      <c r="I469" s="2"/>
      <c r="J469" s="2"/>
      <c r="K469" s="4"/>
      <c r="L469" s="4"/>
      <c r="M469" s="4"/>
      <c r="N469" s="7"/>
      <c r="O469" s="4"/>
      <c r="P469" s="7"/>
      <c r="Q469" s="7"/>
      <c r="R469" s="7"/>
      <c r="S469" s="7"/>
      <c r="T469" s="7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4"/>
      <c r="AF469" s="7"/>
      <c r="AG469" s="7"/>
      <c r="AH469" s="5"/>
      <c r="AI469" s="43"/>
      <c r="AJ469" s="7"/>
      <c r="AK469" s="7"/>
      <c r="AL469" s="5"/>
      <c r="AM469" s="5"/>
      <c r="AN469" s="5"/>
      <c r="AO469" s="5"/>
      <c r="AP469" s="5"/>
      <c r="AQ469" s="46"/>
      <c r="AR469" s="7"/>
      <c r="AS469" s="46"/>
      <c r="AT469" s="7"/>
      <c r="AU469" s="5"/>
      <c r="AV469" s="5"/>
      <c r="AW469" s="5"/>
      <c r="AX469" s="5"/>
      <c r="AY469" s="4"/>
      <c r="AZ469" s="7"/>
      <c r="BA469" s="46"/>
      <c r="BB469" s="7"/>
      <c r="BC469" s="7"/>
      <c r="BD469" s="5"/>
      <c r="BE469" s="5"/>
      <c r="BF469" s="5"/>
      <c r="BG469" s="5"/>
      <c r="BH469" s="5"/>
      <c r="BI469" s="5"/>
      <c r="BJ469" s="5"/>
      <c r="BK469" s="5"/>
      <c r="BL469" s="8"/>
      <c r="BM469" s="5"/>
      <c r="BN469" s="5"/>
      <c r="BO469" s="7"/>
      <c r="BP469" s="7"/>
      <c r="BQ469" s="8"/>
      <c r="BR469" s="9"/>
    </row>
    <row r="470" spans="1:70" s="6" customFormat="1" ht="209.25" customHeight="1" x14ac:dyDescent="0.25">
      <c r="A470" s="1"/>
      <c r="B470" s="2"/>
      <c r="C470" s="3"/>
      <c r="D470" s="3"/>
      <c r="E470" s="4"/>
      <c r="F470" s="2"/>
      <c r="G470" s="2"/>
      <c r="H470" s="2"/>
      <c r="I470" s="2"/>
      <c r="J470" s="2"/>
      <c r="K470" s="4"/>
      <c r="L470" s="4"/>
      <c r="M470" s="46"/>
      <c r="N470" s="12"/>
      <c r="O470" s="2"/>
      <c r="P470" s="12"/>
      <c r="Q470" s="12"/>
      <c r="R470" s="12"/>
      <c r="S470" s="12"/>
      <c r="T470" s="12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4"/>
      <c r="AF470" s="7"/>
      <c r="AG470" s="7"/>
      <c r="AH470" s="5"/>
      <c r="AI470" s="43"/>
      <c r="AJ470" s="7"/>
      <c r="AK470" s="7"/>
      <c r="AL470" s="5"/>
      <c r="AM470" s="5"/>
      <c r="AN470" s="5"/>
      <c r="AO470" s="5"/>
      <c r="AP470" s="5"/>
      <c r="AQ470" s="46"/>
      <c r="AR470" s="7"/>
      <c r="AS470" s="46"/>
      <c r="AT470" s="7"/>
      <c r="AU470" s="5"/>
      <c r="AV470" s="5"/>
      <c r="AW470" s="5"/>
      <c r="AX470" s="5"/>
      <c r="AY470" s="4"/>
      <c r="AZ470" s="7"/>
      <c r="BA470" s="46"/>
      <c r="BB470" s="7"/>
      <c r="BC470" s="7"/>
      <c r="BD470" s="5"/>
      <c r="BE470" s="5"/>
      <c r="BF470" s="5"/>
      <c r="BG470" s="5"/>
      <c r="BH470" s="5"/>
      <c r="BI470" s="5"/>
      <c r="BJ470" s="5"/>
      <c r="BK470" s="5"/>
      <c r="BL470" s="8"/>
      <c r="BM470" s="5"/>
      <c r="BN470" s="5"/>
      <c r="BO470" s="7"/>
      <c r="BP470" s="7"/>
      <c r="BQ470" s="8"/>
      <c r="BR470" s="9"/>
    </row>
    <row r="471" spans="1:70" s="6" customFormat="1" ht="198.75" customHeight="1" x14ac:dyDescent="0.25">
      <c r="A471" s="1"/>
      <c r="B471" s="2"/>
      <c r="C471" s="3"/>
      <c r="D471" s="3"/>
      <c r="E471" s="4"/>
      <c r="F471" s="2"/>
      <c r="G471" s="2"/>
      <c r="H471" s="2"/>
      <c r="I471" s="2"/>
      <c r="J471" s="2"/>
      <c r="K471" s="4"/>
      <c r="L471" s="4"/>
      <c r="M471" s="46"/>
      <c r="N471" s="12"/>
      <c r="O471" s="2"/>
      <c r="P471" s="12"/>
      <c r="Q471" s="12"/>
      <c r="R471" s="12"/>
      <c r="S471" s="12"/>
      <c r="T471" s="12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43"/>
      <c r="AJ471" s="5"/>
      <c r="AK471" s="5"/>
      <c r="AL471" s="5"/>
      <c r="AM471" s="5"/>
      <c r="AN471" s="5"/>
      <c r="AO471" s="5"/>
      <c r="AP471" s="5"/>
      <c r="AQ471" s="25"/>
      <c r="AR471" s="5"/>
      <c r="AS471" s="25"/>
      <c r="AT471" s="5"/>
      <c r="AU471" s="5"/>
      <c r="AV471" s="5"/>
      <c r="AW471" s="5"/>
      <c r="AX471" s="5"/>
      <c r="AY471" s="4"/>
      <c r="AZ471" s="7"/>
      <c r="BA471" s="46"/>
      <c r="BB471" s="7"/>
      <c r="BC471" s="4"/>
      <c r="BD471" s="5"/>
      <c r="BE471" s="5"/>
      <c r="BF471" s="5"/>
      <c r="BG471" s="5"/>
      <c r="BH471" s="5"/>
      <c r="BI471" s="5"/>
      <c r="BJ471" s="5"/>
      <c r="BK471" s="5"/>
      <c r="BL471" s="8"/>
      <c r="BM471" s="5"/>
      <c r="BN471" s="5"/>
      <c r="BO471" s="7"/>
      <c r="BP471" s="7"/>
      <c r="BQ471" s="8"/>
      <c r="BR471" s="9"/>
    </row>
    <row r="472" spans="1:70" s="6" customFormat="1" ht="408.75" customHeight="1" x14ac:dyDescent="0.25">
      <c r="A472" s="1"/>
      <c r="B472" s="2"/>
      <c r="C472" s="3"/>
      <c r="D472" s="3"/>
      <c r="E472" s="4"/>
      <c r="F472" s="2"/>
      <c r="G472" s="2"/>
      <c r="H472" s="2"/>
      <c r="I472" s="2"/>
      <c r="J472" s="2"/>
      <c r="K472" s="4"/>
      <c r="L472" s="4"/>
      <c r="M472" s="46"/>
      <c r="N472" s="12"/>
      <c r="O472" s="2"/>
      <c r="P472" s="12"/>
      <c r="Q472" s="12"/>
      <c r="R472" s="12"/>
      <c r="S472" s="12"/>
      <c r="T472" s="12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43"/>
      <c r="AJ472" s="5"/>
      <c r="AK472" s="5"/>
      <c r="AL472" s="5"/>
      <c r="AM472" s="5"/>
      <c r="AN472" s="5"/>
      <c r="AO472" s="5"/>
      <c r="AP472" s="5"/>
      <c r="AQ472" s="25"/>
      <c r="AR472" s="5"/>
      <c r="AS472" s="25"/>
      <c r="AT472" s="5"/>
      <c r="AU472" s="5"/>
      <c r="AV472" s="5"/>
      <c r="AW472" s="5"/>
      <c r="AX472" s="5"/>
      <c r="AY472" s="4"/>
      <c r="AZ472" s="7"/>
      <c r="BA472" s="46"/>
      <c r="BB472" s="7"/>
      <c r="BC472" s="4"/>
      <c r="BD472" s="5"/>
      <c r="BE472" s="5"/>
      <c r="BF472" s="5"/>
      <c r="BG472" s="5"/>
      <c r="BH472" s="5"/>
      <c r="BI472" s="5"/>
      <c r="BJ472" s="5"/>
      <c r="BK472" s="5"/>
      <c r="BL472" s="8"/>
      <c r="BM472" s="5"/>
      <c r="BN472" s="5"/>
      <c r="BO472" s="7"/>
      <c r="BP472" s="7"/>
      <c r="BQ472" s="8"/>
      <c r="BR472" s="9"/>
    </row>
    <row r="473" spans="1:70" s="6" customFormat="1" ht="254.25" customHeight="1" x14ac:dyDescent="0.25">
      <c r="A473" s="1"/>
      <c r="B473" s="2"/>
      <c r="C473" s="3"/>
      <c r="D473" s="3"/>
      <c r="E473" s="4"/>
      <c r="F473" s="2"/>
      <c r="G473" s="2"/>
      <c r="H473" s="2"/>
      <c r="I473" s="2"/>
      <c r="J473" s="2"/>
      <c r="K473" s="4"/>
      <c r="L473" s="4"/>
      <c r="M473" s="46"/>
      <c r="N473" s="12"/>
      <c r="O473" s="2"/>
      <c r="P473" s="12"/>
      <c r="Q473" s="12"/>
      <c r="R473" s="12"/>
      <c r="S473" s="12"/>
      <c r="T473" s="12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43"/>
      <c r="AJ473" s="5"/>
      <c r="AK473" s="5"/>
      <c r="AL473" s="5"/>
      <c r="AM473" s="5"/>
      <c r="AN473" s="5"/>
      <c r="AO473" s="5"/>
      <c r="AP473" s="5"/>
      <c r="AQ473" s="25"/>
      <c r="AR473" s="5"/>
      <c r="AS473" s="25"/>
      <c r="AT473" s="5"/>
      <c r="AU473" s="5"/>
      <c r="AV473" s="5"/>
      <c r="AW473" s="5"/>
      <c r="AX473" s="5"/>
      <c r="AY473" s="4"/>
      <c r="AZ473" s="7"/>
      <c r="BA473" s="46"/>
      <c r="BB473" s="7"/>
      <c r="BC473" s="4"/>
      <c r="BD473" s="5"/>
      <c r="BE473" s="5"/>
      <c r="BF473" s="5"/>
      <c r="BG473" s="5"/>
      <c r="BH473" s="5"/>
      <c r="BI473" s="5"/>
      <c r="BJ473" s="5"/>
      <c r="BK473" s="5"/>
      <c r="BL473" s="8"/>
      <c r="BM473" s="5"/>
      <c r="BN473" s="5"/>
      <c r="BO473" s="7"/>
      <c r="BP473" s="7"/>
      <c r="BQ473" s="8"/>
      <c r="BR473" s="9"/>
    </row>
    <row r="474" spans="1:70" s="6" customFormat="1" ht="261.75" customHeight="1" x14ac:dyDescent="0.25">
      <c r="A474" s="1"/>
      <c r="B474" s="2"/>
      <c r="C474" s="3"/>
      <c r="D474" s="3"/>
      <c r="E474" s="4"/>
      <c r="F474" s="2"/>
      <c r="G474" s="2"/>
      <c r="H474" s="2"/>
      <c r="I474" s="2"/>
      <c r="J474" s="2"/>
      <c r="K474" s="4"/>
      <c r="L474" s="4"/>
      <c r="M474" s="4"/>
      <c r="N474" s="13"/>
      <c r="O474" s="13"/>
      <c r="P474" s="13"/>
      <c r="Q474" s="13"/>
      <c r="R474" s="13"/>
      <c r="S474" s="13"/>
      <c r="T474" s="13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43"/>
      <c r="AJ474" s="5"/>
      <c r="AK474" s="5"/>
      <c r="AL474" s="5"/>
      <c r="AM474" s="5"/>
      <c r="AN474" s="5"/>
      <c r="AO474" s="5"/>
      <c r="AP474" s="5"/>
      <c r="AQ474" s="25"/>
      <c r="AR474" s="5"/>
      <c r="AS474" s="25"/>
      <c r="AT474" s="5"/>
      <c r="AU474" s="5"/>
      <c r="AV474" s="5"/>
      <c r="AW474" s="5"/>
      <c r="AX474" s="5"/>
      <c r="AY474" s="4"/>
      <c r="AZ474" s="7"/>
      <c r="BA474" s="46"/>
      <c r="BB474" s="7"/>
      <c r="BC474" s="4"/>
      <c r="BD474" s="5"/>
      <c r="BE474" s="5"/>
      <c r="BF474" s="5"/>
      <c r="BG474" s="5"/>
      <c r="BH474" s="5"/>
      <c r="BI474" s="5"/>
      <c r="BJ474" s="5"/>
      <c r="BK474" s="5"/>
      <c r="BL474" s="8"/>
      <c r="BM474" s="5"/>
      <c r="BN474" s="5"/>
      <c r="BO474" s="7"/>
      <c r="BP474" s="7"/>
      <c r="BQ474" s="8"/>
      <c r="BR474" s="9"/>
    </row>
    <row r="475" spans="1:70" s="6" customFormat="1" ht="149.25" customHeight="1" x14ac:dyDescent="0.25">
      <c r="A475" s="1"/>
      <c r="B475" s="2"/>
      <c r="C475" s="3"/>
      <c r="D475" s="3"/>
      <c r="E475" s="4"/>
      <c r="F475" s="2"/>
      <c r="G475" s="2"/>
      <c r="H475" s="2"/>
      <c r="I475" s="2"/>
      <c r="J475" s="2"/>
      <c r="K475" s="4"/>
      <c r="L475" s="4"/>
      <c r="M475" s="4"/>
      <c r="N475" s="12"/>
      <c r="O475" s="2"/>
      <c r="P475" s="12"/>
      <c r="Q475" s="12"/>
      <c r="R475" s="12"/>
      <c r="S475" s="12"/>
      <c r="T475" s="12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43"/>
      <c r="AJ475" s="5"/>
      <c r="AK475" s="5"/>
      <c r="AL475" s="5"/>
      <c r="AM475" s="5"/>
      <c r="AN475" s="5"/>
      <c r="AO475" s="5"/>
      <c r="AP475" s="5"/>
      <c r="AQ475" s="25"/>
      <c r="AR475" s="5"/>
      <c r="AS475" s="25"/>
      <c r="AT475" s="5"/>
      <c r="AU475" s="5"/>
      <c r="AV475" s="5"/>
      <c r="AW475" s="5"/>
      <c r="AX475" s="5"/>
      <c r="AY475" s="4"/>
      <c r="AZ475" s="7"/>
      <c r="BA475" s="46"/>
      <c r="BB475" s="7"/>
      <c r="BC475" s="4"/>
      <c r="BD475" s="5"/>
      <c r="BE475" s="5"/>
      <c r="BF475" s="5"/>
      <c r="BG475" s="5"/>
      <c r="BH475" s="5"/>
      <c r="BI475" s="5"/>
      <c r="BJ475" s="5"/>
      <c r="BK475" s="5"/>
      <c r="BL475" s="8"/>
      <c r="BM475" s="5"/>
      <c r="BN475" s="5"/>
      <c r="BO475" s="7"/>
      <c r="BP475" s="7"/>
      <c r="BQ475" s="8"/>
      <c r="BR475" s="9"/>
    </row>
    <row r="476" spans="1:70" s="6" customFormat="1" ht="149.25" customHeight="1" x14ac:dyDescent="0.25">
      <c r="A476" s="1"/>
      <c r="B476" s="2"/>
      <c r="C476" s="3"/>
      <c r="D476" s="3"/>
      <c r="E476" s="4"/>
      <c r="F476" s="2"/>
      <c r="G476" s="2"/>
      <c r="H476" s="2"/>
      <c r="I476" s="2"/>
      <c r="J476" s="2"/>
      <c r="K476" s="4"/>
      <c r="L476" s="4"/>
      <c r="M476" s="46"/>
      <c r="N476" s="12"/>
      <c r="O476" s="2"/>
      <c r="P476" s="12"/>
      <c r="Q476" s="12"/>
      <c r="R476" s="12"/>
      <c r="S476" s="12"/>
      <c r="T476" s="12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43"/>
      <c r="AJ476" s="5"/>
      <c r="AK476" s="5"/>
      <c r="AL476" s="5"/>
      <c r="AM476" s="5"/>
      <c r="AN476" s="5"/>
      <c r="AO476" s="5"/>
      <c r="AP476" s="5"/>
      <c r="AQ476" s="25"/>
      <c r="AR476" s="5"/>
      <c r="AS476" s="25"/>
      <c r="AT476" s="5"/>
      <c r="AU476" s="5"/>
      <c r="AV476" s="5"/>
      <c r="AW476" s="5"/>
      <c r="AX476" s="5"/>
      <c r="AY476" s="4"/>
      <c r="AZ476" s="7"/>
      <c r="BA476" s="46"/>
      <c r="BB476" s="7"/>
      <c r="BC476" s="4"/>
      <c r="BD476" s="5"/>
      <c r="BE476" s="5"/>
      <c r="BF476" s="5"/>
      <c r="BG476" s="5"/>
      <c r="BH476" s="5"/>
      <c r="BI476" s="5"/>
      <c r="BJ476" s="5"/>
      <c r="BK476" s="5"/>
      <c r="BL476" s="8"/>
      <c r="BM476" s="5"/>
      <c r="BN476" s="5"/>
      <c r="BO476" s="7"/>
      <c r="BP476" s="7"/>
      <c r="BQ476" s="8"/>
      <c r="BR476" s="9"/>
    </row>
    <row r="477" spans="1:70" s="6" customFormat="1" ht="149.25" customHeight="1" x14ac:dyDescent="0.25">
      <c r="A477" s="1"/>
      <c r="B477" s="2"/>
      <c r="C477" s="3"/>
      <c r="D477" s="3"/>
      <c r="E477" s="4"/>
      <c r="F477" s="2"/>
      <c r="G477" s="2"/>
      <c r="H477" s="2"/>
      <c r="I477" s="2"/>
      <c r="J477" s="2"/>
      <c r="K477" s="4"/>
      <c r="L477" s="4"/>
      <c r="M477" s="46"/>
      <c r="N477" s="7"/>
      <c r="O477" s="7"/>
      <c r="P477" s="7"/>
      <c r="Q477" s="7"/>
      <c r="R477" s="7"/>
      <c r="S477" s="7"/>
      <c r="T477" s="12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43"/>
      <c r="AJ477" s="5"/>
      <c r="AK477" s="5"/>
      <c r="AL477" s="5"/>
      <c r="AM477" s="5"/>
      <c r="AN477" s="5"/>
      <c r="AO477" s="5"/>
      <c r="AP477" s="5"/>
      <c r="AQ477" s="25"/>
      <c r="AR477" s="5"/>
      <c r="AS477" s="25"/>
      <c r="AT477" s="5"/>
      <c r="AU477" s="5"/>
      <c r="AV477" s="5"/>
      <c r="AW477" s="5"/>
      <c r="AX477" s="5"/>
      <c r="AY477" s="4"/>
      <c r="AZ477" s="7"/>
      <c r="BA477" s="46"/>
      <c r="BB477" s="7"/>
      <c r="BC477" s="4"/>
      <c r="BD477" s="5"/>
      <c r="BE477" s="5"/>
      <c r="BF477" s="5"/>
      <c r="BG477" s="5"/>
      <c r="BH477" s="5"/>
      <c r="BI477" s="5"/>
      <c r="BJ477" s="5"/>
      <c r="BK477" s="5"/>
      <c r="BL477" s="8"/>
      <c r="BM477" s="5"/>
      <c r="BN477" s="5"/>
      <c r="BO477" s="7"/>
      <c r="BP477" s="7"/>
      <c r="BQ477" s="8"/>
      <c r="BR477" s="9"/>
    </row>
    <row r="478" spans="1:70" s="6" customFormat="1" ht="149.25" customHeight="1" x14ac:dyDescent="0.25">
      <c r="A478" s="1"/>
      <c r="B478" s="2"/>
      <c r="C478" s="3"/>
      <c r="D478" s="3"/>
      <c r="E478" s="4"/>
      <c r="F478" s="2"/>
      <c r="G478" s="2"/>
      <c r="H478" s="2"/>
      <c r="I478" s="2"/>
      <c r="J478" s="2"/>
      <c r="K478" s="4"/>
      <c r="L478" s="4"/>
      <c r="M478" s="46"/>
      <c r="N478" s="12"/>
      <c r="O478" s="2"/>
      <c r="P478" s="12"/>
      <c r="Q478" s="12"/>
      <c r="R478" s="12"/>
      <c r="S478" s="12"/>
      <c r="T478" s="12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43"/>
      <c r="AJ478" s="5"/>
      <c r="AK478" s="5"/>
      <c r="AL478" s="5"/>
      <c r="AM478" s="5"/>
      <c r="AN478" s="5"/>
      <c r="AO478" s="5"/>
      <c r="AP478" s="5"/>
      <c r="AQ478" s="25"/>
      <c r="AR478" s="5"/>
      <c r="AS478" s="25"/>
      <c r="AT478" s="5"/>
      <c r="AU478" s="5"/>
      <c r="AV478" s="5"/>
      <c r="AW478" s="5"/>
      <c r="AX478" s="5"/>
      <c r="AY478" s="4"/>
      <c r="AZ478" s="7"/>
      <c r="BA478" s="46"/>
      <c r="BB478" s="7"/>
      <c r="BC478" s="4"/>
      <c r="BD478" s="5"/>
      <c r="BE478" s="5"/>
      <c r="BF478" s="5"/>
      <c r="BG478" s="5"/>
      <c r="BH478" s="5"/>
      <c r="BI478" s="5"/>
      <c r="BJ478" s="5"/>
      <c r="BK478" s="5"/>
      <c r="BL478" s="8"/>
      <c r="BM478" s="5"/>
      <c r="BN478" s="5"/>
      <c r="BO478" s="7"/>
      <c r="BP478" s="7"/>
      <c r="BQ478" s="8"/>
      <c r="BR478" s="9"/>
    </row>
    <row r="479" spans="1:70" s="6" customFormat="1" ht="149.25" customHeight="1" x14ac:dyDescent="0.25">
      <c r="A479" s="1"/>
      <c r="B479" s="2"/>
      <c r="C479" s="3"/>
      <c r="D479" s="3"/>
      <c r="E479" s="4"/>
      <c r="F479" s="2"/>
      <c r="G479" s="2"/>
      <c r="H479" s="2"/>
      <c r="I479" s="2"/>
      <c r="J479" s="2"/>
      <c r="K479" s="4"/>
      <c r="L479" s="4"/>
      <c r="M479" s="46"/>
      <c r="N479" s="12"/>
      <c r="O479" s="2"/>
      <c r="P479" s="12"/>
      <c r="Q479" s="12"/>
      <c r="R479" s="12"/>
      <c r="S479" s="12"/>
      <c r="T479" s="12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43"/>
      <c r="AJ479" s="5"/>
      <c r="AK479" s="5"/>
      <c r="AL479" s="5"/>
      <c r="AM479" s="5"/>
      <c r="AN479" s="5"/>
      <c r="AO479" s="5"/>
      <c r="AP479" s="5"/>
      <c r="AQ479" s="25"/>
      <c r="AR479" s="5"/>
      <c r="AS479" s="25"/>
      <c r="AT479" s="5"/>
      <c r="AU479" s="5"/>
      <c r="AV479" s="5"/>
      <c r="AW479" s="5"/>
      <c r="AX479" s="5"/>
      <c r="AY479" s="4"/>
      <c r="AZ479" s="7"/>
      <c r="BA479" s="46"/>
      <c r="BB479" s="7"/>
      <c r="BC479" s="4"/>
      <c r="BD479" s="5"/>
      <c r="BE479" s="5"/>
      <c r="BF479" s="5"/>
      <c r="BG479" s="5"/>
      <c r="BH479" s="5"/>
      <c r="BI479" s="5"/>
      <c r="BJ479" s="5"/>
      <c r="BK479" s="5"/>
      <c r="BL479" s="8"/>
      <c r="BM479" s="5"/>
      <c r="BN479" s="5"/>
      <c r="BO479" s="7"/>
      <c r="BP479" s="7"/>
      <c r="BQ479" s="8"/>
      <c r="BR479" s="9"/>
    </row>
    <row r="480" spans="1:70" s="6" customFormat="1" ht="267" customHeight="1" x14ac:dyDescent="0.25">
      <c r="A480" s="1"/>
      <c r="B480" s="2"/>
      <c r="C480" s="3"/>
      <c r="D480" s="3"/>
      <c r="E480" s="4"/>
      <c r="F480" s="2"/>
      <c r="G480" s="2"/>
      <c r="H480" s="2"/>
      <c r="I480" s="2"/>
      <c r="J480" s="2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43"/>
      <c r="AJ480" s="5"/>
      <c r="AK480" s="5"/>
      <c r="AL480" s="5"/>
      <c r="AM480" s="5"/>
      <c r="AN480" s="5"/>
      <c r="AO480" s="5"/>
      <c r="AP480" s="5"/>
      <c r="AQ480" s="25"/>
      <c r="AR480" s="5"/>
      <c r="AS480" s="25"/>
      <c r="AT480" s="5"/>
      <c r="AU480" s="5"/>
      <c r="AV480" s="5"/>
      <c r="AW480" s="5"/>
      <c r="AX480" s="5"/>
      <c r="AY480" s="4"/>
      <c r="AZ480" s="7"/>
      <c r="BA480" s="46"/>
      <c r="BB480" s="7"/>
      <c r="BC480" s="7"/>
      <c r="BD480" s="5"/>
      <c r="BE480" s="5"/>
      <c r="BF480" s="5"/>
      <c r="BG480" s="4"/>
      <c r="BH480" s="7"/>
      <c r="BI480" s="7"/>
      <c r="BJ480" s="5"/>
      <c r="BK480" s="5"/>
      <c r="BL480" s="8"/>
      <c r="BM480" s="5"/>
      <c r="BN480" s="5"/>
      <c r="BO480" s="7"/>
      <c r="BP480" s="7"/>
      <c r="BQ480" s="8"/>
      <c r="BR480" s="9"/>
    </row>
    <row r="481" spans="1:70" s="6" customFormat="1" ht="154.5" customHeight="1" x14ac:dyDescent="0.25">
      <c r="A481" s="1"/>
      <c r="B481" s="2"/>
      <c r="C481" s="3"/>
      <c r="D481" s="3"/>
      <c r="E481" s="4"/>
      <c r="F481" s="2"/>
      <c r="G481" s="2"/>
      <c r="H481" s="2"/>
      <c r="I481" s="2"/>
      <c r="J481" s="2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43"/>
      <c r="AJ481" s="5"/>
      <c r="AK481" s="5"/>
      <c r="AL481" s="5"/>
      <c r="AM481" s="5"/>
      <c r="AN481" s="5"/>
      <c r="AO481" s="5"/>
      <c r="AP481" s="5"/>
      <c r="AQ481" s="25"/>
      <c r="AR481" s="5"/>
      <c r="AS481" s="25"/>
      <c r="AT481" s="5"/>
      <c r="AU481" s="5"/>
      <c r="AV481" s="5"/>
      <c r="AW481" s="5"/>
      <c r="AX481" s="5"/>
      <c r="AY481" s="4"/>
      <c r="AZ481" s="7"/>
      <c r="BA481" s="46"/>
      <c r="BB481" s="17"/>
      <c r="BC481" s="13"/>
      <c r="BD481" s="5"/>
      <c r="BE481" s="5"/>
      <c r="BF481" s="5"/>
      <c r="BG481" s="5"/>
      <c r="BH481" s="5"/>
      <c r="BI481" s="5"/>
      <c r="BJ481" s="5"/>
      <c r="BK481" s="5"/>
      <c r="BL481" s="8"/>
      <c r="BM481" s="5"/>
      <c r="BN481" s="5"/>
      <c r="BO481" s="7"/>
      <c r="BP481" s="7"/>
      <c r="BQ481" s="8"/>
      <c r="BR481" s="9"/>
    </row>
    <row r="482" spans="1:70" s="6" customFormat="1" ht="144.75" customHeight="1" x14ac:dyDescent="0.25">
      <c r="A482" s="1"/>
      <c r="B482" s="2"/>
      <c r="C482" s="3"/>
      <c r="D482" s="3"/>
      <c r="E482" s="4"/>
      <c r="F482" s="2"/>
      <c r="G482" s="2"/>
      <c r="H482" s="2"/>
      <c r="I482" s="2"/>
      <c r="J482" s="2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43"/>
      <c r="AJ482" s="5"/>
      <c r="AK482" s="5"/>
      <c r="AL482" s="5"/>
      <c r="AM482" s="5"/>
      <c r="AN482" s="5"/>
      <c r="AO482" s="5"/>
      <c r="AP482" s="5"/>
      <c r="AQ482" s="25"/>
      <c r="AR482" s="5"/>
      <c r="AS482" s="25"/>
      <c r="AT482" s="5"/>
      <c r="AU482" s="5"/>
      <c r="AV482" s="5"/>
      <c r="AW482" s="5"/>
      <c r="AX482" s="5"/>
      <c r="AY482" s="4"/>
      <c r="AZ482" s="7"/>
      <c r="BA482" s="46"/>
      <c r="BB482" s="17"/>
      <c r="BC482" s="13"/>
      <c r="BD482" s="5"/>
      <c r="BE482" s="5"/>
      <c r="BF482" s="5"/>
      <c r="BG482" s="5"/>
      <c r="BH482" s="5"/>
      <c r="BI482" s="5"/>
      <c r="BJ482" s="5"/>
      <c r="BK482" s="5"/>
      <c r="BL482" s="8"/>
      <c r="BM482" s="5"/>
      <c r="BN482" s="5"/>
      <c r="BO482" s="7"/>
      <c r="BP482" s="7"/>
      <c r="BQ482" s="8"/>
      <c r="BR482" s="9"/>
    </row>
    <row r="483" spans="1:70" s="6" customFormat="1" ht="409.6" customHeight="1" x14ac:dyDescent="0.25">
      <c r="A483" s="1"/>
      <c r="B483" s="2"/>
      <c r="C483" s="3"/>
      <c r="D483" s="3"/>
      <c r="E483" s="4"/>
      <c r="F483" s="2"/>
      <c r="G483" s="2"/>
      <c r="H483" s="2"/>
      <c r="I483" s="2"/>
      <c r="J483" s="2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43"/>
      <c r="AJ483" s="5"/>
      <c r="AK483" s="5"/>
      <c r="AL483" s="5"/>
      <c r="AM483" s="5"/>
      <c r="AN483" s="5"/>
      <c r="AO483" s="5"/>
      <c r="AP483" s="5"/>
      <c r="AQ483" s="25"/>
      <c r="AR483" s="5"/>
      <c r="AS483" s="25"/>
      <c r="AT483" s="5"/>
      <c r="AU483" s="5"/>
      <c r="AV483" s="5"/>
      <c r="AW483" s="5"/>
      <c r="AX483" s="5"/>
      <c r="AY483" s="4"/>
      <c r="AZ483" s="4"/>
      <c r="BA483" s="4"/>
      <c r="BB483" s="7"/>
      <c r="BC483" s="4"/>
      <c r="BD483" s="5"/>
      <c r="BE483" s="5"/>
      <c r="BF483" s="5"/>
      <c r="BG483" s="5"/>
      <c r="BH483" s="5"/>
      <c r="BI483" s="5"/>
      <c r="BJ483" s="5"/>
      <c r="BK483" s="5"/>
      <c r="BL483" s="8"/>
      <c r="BM483" s="5"/>
      <c r="BN483" s="5"/>
      <c r="BO483" s="7"/>
      <c r="BP483" s="7"/>
      <c r="BQ483" s="8"/>
      <c r="BR483" s="9"/>
    </row>
    <row r="484" spans="1:70" s="6" customFormat="1" ht="252" customHeight="1" x14ac:dyDescent="0.25">
      <c r="A484" s="1"/>
      <c r="B484" s="2"/>
      <c r="C484" s="3"/>
      <c r="D484" s="3"/>
      <c r="E484" s="4"/>
      <c r="F484" s="2"/>
      <c r="G484" s="2"/>
      <c r="H484" s="2"/>
      <c r="I484" s="2"/>
      <c r="J484" s="2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43"/>
      <c r="AJ484" s="5"/>
      <c r="AK484" s="5"/>
      <c r="AL484" s="5"/>
      <c r="AM484" s="5"/>
      <c r="AN484" s="5"/>
      <c r="AO484" s="5"/>
      <c r="AP484" s="5"/>
      <c r="AQ484" s="25"/>
      <c r="AR484" s="5"/>
      <c r="AS484" s="25"/>
      <c r="AT484" s="5"/>
      <c r="AU484" s="5"/>
      <c r="AV484" s="5"/>
      <c r="AW484" s="5"/>
      <c r="AX484" s="5"/>
      <c r="AY484" s="4"/>
      <c r="AZ484" s="7"/>
      <c r="BA484" s="46"/>
      <c r="BB484" s="7"/>
      <c r="BC484" s="4"/>
      <c r="BD484" s="5"/>
      <c r="BE484" s="5"/>
      <c r="BF484" s="5"/>
      <c r="BG484" s="5"/>
      <c r="BH484" s="5"/>
      <c r="BI484" s="5"/>
      <c r="BJ484" s="5"/>
      <c r="BK484" s="5"/>
      <c r="BL484" s="8"/>
      <c r="BM484" s="5"/>
      <c r="BN484" s="5"/>
      <c r="BO484" s="7"/>
      <c r="BP484" s="7"/>
      <c r="BQ484" s="8"/>
      <c r="BR484" s="9"/>
    </row>
    <row r="485" spans="1:70" s="6" customFormat="1" ht="220.5" customHeight="1" x14ac:dyDescent="0.25">
      <c r="A485" s="1"/>
      <c r="B485" s="2"/>
      <c r="C485" s="3"/>
      <c r="D485" s="3"/>
      <c r="E485" s="4"/>
      <c r="F485" s="2"/>
      <c r="G485" s="2"/>
      <c r="H485" s="2"/>
      <c r="I485" s="2"/>
      <c r="J485" s="2"/>
      <c r="K485" s="4"/>
      <c r="L485" s="4"/>
      <c r="M485" s="4"/>
      <c r="N485" s="13"/>
      <c r="O485" s="13"/>
      <c r="P485" s="13"/>
      <c r="Q485" s="13"/>
      <c r="R485" s="13"/>
      <c r="S485" s="13"/>
      <c r="T485" s="13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43"/>
      <c r="AJ485" s="5"/>
      <c r="AK485" s="5"/>
      <c r="AL485" s="5"/>
      <c r="AM485" s="5"/>
      <c r="AN485" s="5"/>
      <c r="AO485" s="5"/>
      <c r="AP485" s="5"/>
      <c r="AQ485" s="25"/>
      <c r="AR485" s="5"/>
      <c r="AS485" s="25"/>
      <c r="AT485" s="5"/>
      <c r="AU485" s="5"/>
      <c r="AV485" s="5"/>
      <c r="AW485" s="5"/>
      <c r="AX485" s="5"/>
      <c r="AY485" s="4"/>
      <c r="AZ485" s="7"/>
      <c r="BA485" s="46"/>
      <c r="BB485" s="13"/>
      <c r="BC485" s="13"/>
      <c r="BD485" s="5"/>
      <c r="BE485" s="5"/>
      <c r="BF485" s="5"/>
      <c r="BG485" s="5"/>
      <c r="BH485" s="5"/>
      <c r="BI485" s="5"/>
      <c r="BJ485" s="5"/>
      <c r="BK485" s="5"/>
      <c r="BL485" s="8"/>
      <c r="BM485" s="5"/>
      <c r="BN485" s="5"/>
      <c r="BO485" s="7"/>
      <c r="BP485" s="7"/>
      <c r="BQ485" s="8"/>
      <c r="BR485" s="9"/>
    </row>
    <row r="486" spans="1:70" s="6" customFormat="1" ht="220.5" customHeight="1" x14ac:dyDescent="0.25">
      <c r="A486" s="1"/>
      <c r="B486" s="2"/>
      <c r="C486" s="3"/>
      <c r="D486" s="3"/>
      <c r="E486" s="4"/>
      <c r="F486" s="2"/>
      <c r="G486" s="2"/>
      <c r="H486" s="2"/>
      <c r="I486" s="2"/>
      <c r="J486" s="2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43"/>
      <c r="AJ486" s="5"/>
      <c r="AK486" s="5"/>
      <c r="AL486" s="5"/>
      <c r="AM486" s="5"/>
      <c r="AN486" s="5"/>
      <c r="AO486" s="5"/>
      <c r="AP486" s="5"/>
      <c r="AQ486" s="25"/>
      <c r="AR486" s="5"/>
      <c r="AS486" s="25"/>
      <c r="AT486" s="5"/>
      <c r="AU486" s="5"/>
      <c r="AV486" s="5"/>
      <c r="AW486" s="5"/>
      <c r="AX486" s="5"/>
      <c r="AY486" s="4"/>
      <c r="AZ486" s="7"/>
      <c r="BA486" s="46"/>
      <c r="BB486" s="4"/>
      <c r="BC486" s="4"/>
      <c r="BD486" s="5"/>
      <c r="BE486" s="5"/>
      <c r="BF486" s="5"/>
      <c r="BG486" s="5"/>
      <c r="BH486" s="5"/>
      <c r="BI486" s="5"/>
      <c r="BJ486" s="5"/>
      <c r="BK486" s="5"/>
      <c r="BL486" s="8"/>
      <c r="BM486" s="5"/>
      <c r="BN486" s="5"/>
      <c r="BO486" s="7"/>
      <c r="BP486" s="7"/>
      <c r="BQ486" s="8"/>
      <c r="BR486" s="9"/>
    </row>
    <row r="487" spans="1:70" s="6" customFormat="1" ht="220.5" customHeight="1" x14ac:dyDescent="0.25">
      <c r="A487" s="1"/>
      <c r="B487" s="2"/>
      <c r="C487" s="3"/>
      <c r="D487" s="3"/>
      <c r="E487" s="4"/>
      <c r="F487" s="2"/>
      <c r="G487" s="2"/>
      <c r="H487" s="2"/>
      <c r="I487" s="2"/>
      <c r="J487" s="2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43"/>
      <c r="AJ487" s="5"/>
      <c r="AK487" s="5"/>
      <c r="AL487" s="5"/>
      <c r="AM487" s="5"/>
      <c r="AN487" s="5"/>
      <c r="AO487" s="5"/>
      <c r="AP487" s="5"/>
      <c r="AQ487" s="25"/>
      <c r="AR487" s="5"/>
      <c r="AS487" s="25"/>
      <c r="AT487" s="5"/>
      <c r="AU487" s="5"/>
      <c r="AV487" s="5"/>
      <c r="AW487" s="5"/>
      <c r="AX487" s="5"/>
      <c r="AY487" s="4"/>
      <c r="AZ487" s="7"/>
      <c r="BA487" s="46"/>
      <c r="BB487" s="7"/>
      <c r="BC487" s="4"/>
      <c r="BD487" s="5"/>
      <c r="BE487" s="5"/>
      <c r="BF487" s="5"/>
      <c r="BG487" s="5"/>
      <c r="BH487" s="5"/>
      <c r="BI487" s="5"/>
      <c r="BJ487" s="5"/>
      <c r="BK487" s="5"/>
      <c r="BL487" s="8"/>
      <c r="BM487" s="5"/>
      <c r="BN487" s="5"/>
      <c r="BO487" s="7"/>
      <c r="BP487" s="7"/>
      <c r="BQ487" s="8"/>
      <c r="BR487" s="9"/>
    </row>
    <row r="488" spans="1:70" s="6" customFormat="1" ht="409.5" customHeight="1" x14ac:dyDescent="0.25">
      <c r="A488" s="1"/>
      <c r="B488" s="2"/>
      <c r="C488" s="3"/>
      <c r="D488" s="3"/>
      <c r="E488" s="4"/>
      <c r="F488" s="2"/>
      <c r="G488" s="2"/>
      <c r="H488" s="2"/>
      <c r="I488" s="2"/>
      <c r="J488" s="2"/>
      <c r="K488" s="4"/>
      <c r="L488" s="4"/>
      <c r="M488" s="4"/>
      <c r="N488" s="13"/>
      <c r="O488" s="13"/>
      <c r="P488" s="13"/>
      <c r="Q488" s="13"/>
      <c r="R488" s="13"/>
      <c r="S488" s="13"/>
      <c r="T488" s="13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4"/>
      <c r="AF488" s="13"/>
      <c r="AG488" s="13"/>
      <c r="AH488" s="5"/>
      <c r="AI488" s="43"/>
      <c r="AJ488" s="13"/>
      <c r="AK488" s="13"/>
      <c r="AL488" s="5"/>
      <c r="AM488" s="5"/>
      <c r="AN488" s="5"/>
      <c r="AO488" s="5"/>
      <c r="AP488" s="5"/>
      <c r="AQ488" s="46"/>
      <c r="AR488" s="13"/>
      <c r="AS488" s="46"/>
      <c r="AT488" s="13"/>
      <c r="AU488" s="5"/>
      <c r="AV488" s="5"/>
      <c r="AW488" s="5"/>
      <c r="AX488" s="5"/>
      <c r="AY488" s="4"/>
      <c r="AZ488" s="7"/>
      <c r="BA488" s="46"/>
      <c r="BB488" s="13"/>
      <c r="BC488" s="13"/>
      <c r="BD488" s="5"/>
      <c r="BE488" s="5"/>
      <c r="BF488" s="5"/>
      <c r="BG488" s="5"/>
      <c r="BH488" s="5"/>
      <c r="BI488" s="5"/>
      <c r="BJ488" s="5"/>
      <c r="BK488" s="5"/>
      <c r="BL488" s="8"/>
      <c r="BM488" s="5"/>
      <c r="BN488" s="5"/>
      <c r="BO488" s="7"/>
      <c r="BP488" s="7"/>
      <c r="BQ488" s="8"/>
      <c r="BR488" s="9"/>
    </row>
    <row r="489" spans="1:70" s="6" customFormat="1" ht="144.75" customHeight="1" x14ac:dyDescent="0.25">
      <c r="A489" s="1"/>
      <c r="B489" s="2"/>
      <c r="C489" s="3"/>
      <c r="D489" s="3"/>
      <c r="E489" s="4"/>
      <c r="F489" s="2"/>
      <c r="G489" s="2"/>
      <c r="H489" s="2"/>
      <c r="I489" s="2"/>
      <c r="J489" s="2"/>
      <c r="K489" s="4"/>
      <c r="L489" s="4"/>
      <c r="M489" s="4"/>
      <c r="N489" s="13"/>
      <c r="O489" s="13"/>
      <c r="P489" s="13"/>
      <c r="Q489" s="13"/>
      <c r="R489" s="13"/>
      <c r="S489" s="13"/>
      <c r="T489" s="13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4"/>
      <c r="AF489" s="13"/>
      <c r="AG489" s="13"/>
      <c r="AH489" s="5"/>
      <c r="AI489" s="43"/>
      <c r="AJ489" s="13"/>
      <c r="AK489" s="13"/>
      <c r="AL489" s="5"/>
      <c r="AM489" s="5"/>
      <c r="AN489" s="5"/>
      <c r="AO489" s="5"/>
      <c r="AP489" s="5"/>
      <c r="AQ489" s="46"/>
      <c r="AR489" s="13"/>
      <c r="AS489" s="46"/>
      <c r="AT489" s="13"/>
      <c r="AU489" s="5"/>
      <c r="AV489" s="5"/>
      <c r="AW489" s="5"/>
      <c r="AX489" s="5"/>
      <c r="AY489" s="4"/>
      <c r="AZ489" s="7"/>
      <c r="BA489" s="46"/>
      <c r="BB489" s="13"/>
      <c r="BC489" s="13"/>
      <c r="BD489" s="5"/>
      <c r="BE489" s="5"/>
      <c r="BF489" s="5"/>
      <c r="BG489" s="5"/>
      <c r="BH489" s="5"/>
      <c r="BI489" s="5"/>
      <c r="BJ489" s="5"/>
      <c r="BK489" s="5"/>
      <c r="BL489" s="8"/>
      <c r="BM489" s="5"/>
      <c r="BN489" s="5"/>
      <c r="BO489" s="7"/>
      <c r="BP489" s="7"/>
      <c r="BQ489" s="8"/>
      <c r="BR489" s="9"/>
    </row>
    <row r="490" spans="1:70" s="6" customFormat="1" ht="144.75" customHeight="1" x14ac:dyDescent="0.25">
      <c r="A490" s="1"/>
      <c r="B490" s="2"/>
      <c r="C490" s="3"/>
      <c r="D490" s="3"/>
      <c r="E490" s="4"/>
      <c r="F490" s="2"/>
      <c r="G490" s="2"/>
      <c r="H490" s="2"/>
      <c r="I490" s="2"/>
      <c r="J490" s="2"/>
      <c r="K490" s="4"/>
      <c r="L490" s="4"/>
      <c r="M490" s="4"/>
      <c r="N490" s="13"/>
      <c r="O490" s="13"/>
      <c r="P490" s="13"/>
      <c r="Q490" s="13"/>
      <c r="R490" s="13"/>
      <c r="S490" s="13"/>
      <c r="T490" s="13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4"/>
      <c r="AF490" s="13"/>
      <c r="AG490" s="13"/>
      <c r="AH490" s="5"/>
      <c r="AI490" s="43"/>
      <c r="AJ490" s="13"/>
      <c r="AK490" s="13"/>
      <c r="AL490" s="5"/>
      <c r="AM490" s="5"/>
      <c r="AN490" s="5"/>
      <c r="AO490" s="5"/>
      <c r="AP490" s="5"/>
      <c r="AQ490" s="46"/>
      <c r="AR490" s="13"/>
      <c r="AS490" s="46"/>
      <c r="AT490" s="13"/>
      <c r="AU490" s="5"/>
      <c r="AV490" s="5"/>
      <c r="AW490" s="5"/>
      <c r="AX490" s="5"/>
      <c r="AY490" s="4"/>
      <c r="AZ490" s="7"/>
      <c r="BA490" s="46"/>
      <c r="BB490" s="13"/>
      <c r="BC490" s="13"/>
      <c r="BD490" s="5"/>
      <c r="BE490" s="5"/>
      <c r="BF490" s="5"/>
      <c r="BG490" s="5"/>
      <c r="BH490" s="5"/>
      <c r="BI490" s="5"/>
      <c r="BJ490" s="5"/>
      <c r="BK490" s="5"/>
      <c r="BL490" s="8"/>
      <c r="BM490" s="5"/>
      <c r="BN490" s="5"/>
      <c r="BO490" s="7"/>
      <c r="BP490" s="7"/>
      <c r="BQ490" s="8"/>
      <c r="BR490" s="9"/>
    </row>
    <row r="491" spans="1:70" s="6" customFormat="1" ht="144.75" customHeight="1" x14ac:dyDescent="0.25">
      <c r="A491" s="1"/>
      <c r="B491" s="2"/>
      <c r="C491" s="3"/>
      <c r="D491" s="3"/>
      <c r="E491" s="4"/>
      <c r="F491" s="2"/>
      <c r="G491" s="2"/>
      <c r="H491" s="2"/>
      <c r="I491" s="2"/>
      <c r="J491" s="2"/>
      <c r="K491" s="4"/>
      <c r="L491" s="4"/>
      <c r="M491" s="4"/>
      <c r="N491" s="13"/>
      <c r="O491" s="13"/>
      <c r="P491" s="13"/>
      <c r="Q491" s="13"/>
      <c r="R491" s="13"/>
      <c r="S491" s="13"/>
      <c r="T491" s="13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4"/>
      <c r="AF491" s="13"/>
      <c r="AG491" s="13"/>
      <c r="AH491" s="5"/>
      <c r="AI491" s="43"/>
      <c r="AJ491" s="13"/>
      <c r="AK491" s="13"/>
      <c r="AL491" s="5"/>
      <c r="AM491" s="5"/>
      <c r="AN491" s="5"/>
      <c r="AO491" s="5"/>
      <c r="AP491" s="5"/>
      <c r="AQ491" s="46"/>
      <c r="AR491" s="13"/>
      <c r="AS491" s="46"/>
      <c r="AT491" s="13"/>
      <c r="AU491" s="5"/>
      <c r="AV491" s="5"/>
      <c r="AW491" s="5"/>
      <c r="AX491" s="5"/>
      <c r="AY491" s="4"/>
      <c r="AZ491" s="7"/>
      <c r="BA491" s="46"/>
      <c r="BB491" s="13"/>
      <c r="BC491" s="13"/>
      <c r="BD491" s="5"/>
      <c r="BE491" s="5"/>
      <c r="BF491" s="5"/>
      <c r="BG491" s="5"/>
      <c r="BH491" s="5"/>
      <c r="BI491" s="5"/>
      <c r="BJ491" s="5"/>
      <c r="BK491" s="5"/>
      <c r="BL491" s="8"/>
      <c r="BM491" s="5"/>
      <c r="BN491" s="5"/>
      <c r="BO491" s="7"/>
      <c r="BP491" s="7"/>
      <c r="BQ491" s="8"/>
      <c r="BR491" s="9"/>
    </row>
    <row r="492" spans="1:70" s="6" customFormat="1" ht="144.75" customHeight="1" x14ac:dyDescent="0.25">
      <c r="A492" s="1"/>
      <c r="B492" s="2"/>
      <c r="C492" s="3"/>
      <c r="D492" s="3"/>
      <c r="E492" s="4"/>
      <c r="F492" s="2"/>
      <c r="G492" s="2"/>
      <c r="H492" s="2"/>
      <c r="I492" s="2"/>
      <c r="J492" s="2"/>
      <c r="K492" s="4"/>
      <c r="L492" s="4"/>
      <c r="M492" s="4"/>
      <c r="N492" s="13"/>
      <c r="O492" s="13"/>
      <c r="P492" s="13"/>
      <c r="Q492" s="13"/>
      <c r="R492" s="13"/>
      <c r="S492" s="13"/>
      <c r="T492" s="13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4"/>
      <c r="AF492" s="13"/>
      <c r="AG492" s="13"/>
      <c r="AH492" s="5"/>
      <c r="AI492" s="43"/>
      <c r="AJ492" s="13"/>
      <c r="AK492" s="13"/>
      <c r="AL492" s="5"/>
      <c r="AM492" s="5"/>
      <c r="AN492" s="5"/>
      <c r="AO492" s="5"/>
      <c r="AP492" s="5"/>
      <c r="AQ492" s="46"/>
      <c r="AR492" s="13"/>
      <c r="AS492" s="46"/>
      <c r="AT492" s="13"/>
      <c r="AU492" s="5"/>
      <c r="AV492" s="5"/>
      <c r="AW492" s="5"/>
      <c r="AX492" s="5"/>
      <c r="AY492" s="4"/>
      <c r="AZ492" s="7"/>
      <c r="BA492" s="46"/>
      <c r="BB492" s="13"/>
      <c r="BC492" s="13"/>
      <c r="BD492" s="5"/>
      <c r="BE492" s="5"/>
      <c r="BF492" s="5"/>
      <c r="BG492" s="5"/>
      <c r="BH492" s="5"/>
      <c r="BI492" s="5"/>
      <c r="BJ492" s="5"/>
      <c r="BK492" s="5"/>
      <c r="BL492" s="8"/>
      <c r="BM492" s="5"/>
      <c r="BN492" s="5"/>
      <c r="BO492" s="7"/>
      <c r="BP492" s="7"/>
      <c r="BQ492" s="8"/>
      <c r="BR492" s="9"/>
    </row>
    <row r="493" spans="1:70" s="6" customFormat="1" ht="144.75" customHeight="1" x14ac:dyDescent="0.25">
      <c r="A493" s="1"/>
      <c r="B493" s="2"/>
      <c r="C493" s="3"/>
      <c r="D493" s="3"/>
      <c r="E493" s="4"/>
      <c r="F493" s="2"/>
      <c r="G493" s="2"/>
      <c r="H493" s="2"/>
      <c r="I493" s="2"/>
      <c r="J493" s="2"/>
      <c r="K493" s="4"/>
      <c r="L493" s="4"/>
      <c r="M493" s="4"/>
      <c r="N493" s="13"/>
      <c r="O493" s="13"/>
      <c r="P493" s="13"/>
      <c r="Q493" s="13"/>
      <c r="R493" s="13"/>
      <c r="S493" s="13"/>
      <c r="T493" s="13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4"/>
      <c r="AF493" s="13"/>
      <c r="AG493" s="13"/>
      <c r="AH493" s="5"/>
      <c r="AI493" s="43"/>
      <c r="AJ493" s="13"/>
      <c r="AK493" s="13"/>
      <c r="AL493" s="5"/>
      <c r="AM493" s="5"/>
      <c r="AN493" s="5"/>
      <c r="AO493" s="5"/>
      <c r="AP493" s="5"/>
      <c r="AQ493" s="46"/>
      <c r="AR493" s="13"/>
      <c r="AS493" s="46"/>
      <c r="AT493" s="13"/>
      <c r="AU493" s="5"/>
      <c r="AV493" s="5"/>
      <c r="AW493" s="5"/>
      <c r="AX493" s="5"/>
      <c r="AY493" s="4"/>
      <c r="AZ493" s="7"/>
      <c r="BA493" s="46"/>
      <c r="BB493" s="13"/>
      <c r="BC493" s="13"/>
      <c r="BD493" s="5"/>
      <c r="BE493" s="5"/>
      <c r="BF493" s="5"/>
      <c r="BG493" s="5"/>
      <c r="BH493" s="5"/>
      <c r="BI493" s="5"/>
      <c r="BJ493" s="5"/>
      <c r="BK493" s="5"/>
      <c r="BL493" s="8"/>
      <c r="BM493" s="5"/>
      <c r="BN493" s="5"/>
      <c r="BO493" s="7"/>
      <c r="BP493" s="7"/>
      <c r="BQ493" s="8"/>
      <c r="BR493" s="9"/>
    </row>
    <row r="494" spans="1:70" s="6" customFormat="1" ht="409.5" customHeight="1" x14ac:dyDescent="0.25">
      <c r="A494" s="1"/>
      <c r="B494" s="2"/>
      <c r="C494" s="3"/>
      <c r="D494" s="3"/>
      <c r="E494" s="4"/>
      <c r="F494" s="2"/>
      <c r="G494" s="2"/>
      <c r="H494" s="2"/>
      <c r="I494" s="2"/>
      <c r="J494" s="2"/>
      <c r="K494" s="4"/>
      <c r="L494" s="4"/>
      <c r="M494" s="4"/>
      <c r="N494" s="13"/>
      <c r="O494" s="13"/>
      <c r="P494" s="13"/>
      <c r="Q494" s="13"/>
      <c r="R494" s="13"/>
      <c r="S494" s="13"/>
      <c r="T494" s="13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43"/>
      <c r="AJ494" s="5"/>
      <c r="AK494" s="5"/>
      <c r="AL494" s="5"/>
      <c r="AM494" s="5"/>
      <c r="AN494" s="5"/>
      <c r="AO494" s="5"/>
      <c r="AP494" s="5"/>
      <c r="AQ494" s="25"/>
      <c r="AR494" s="5"/>
      <c r="AS494" s="25"/>
      <c r="AT494" s="5"/>
      <c r="AU494" s="5"/>
      <c r="AV494" s="5"/>
      <c r="AW494" s="5"/>
      <c r="AX494" s="5"/>
      <c r="AY494" s="4"/>
      <c r="AZ494" s="7"/>
      <c r="BA494" s="46"/>
      <c r="BB494" s="17"/>
      <c r="BC494" s="13"/>
      <c r="BD494" s="5"/>
      <c r="BE494" s="5"/>
      <c r="BF494" s="5"/>
      <c r="BG494" s="5"/>
      <c r="BH494" s="5"/>
      <c r="BI494" s="5"/>
      <c r="BJ494" s="5"/>
      <c r="BK494" s="5"/>
      <c r="BL494" s="8"/>
      <c r="BM494" s="5"/>
      <c r="BN494" s="5"/>
      <c r="BO494" s="7"/>
      <c r="BP494" s="7"/>
      <c r="BQ494" s="8"/>
      <c r="BR494" s="9"/>
    </row>
    <row r="495" spans="1:70" s="6" customFormat="1" ht="408.75" customHeight="1" x14ac:dyDescent="0.25">
      <c r="A495" s="1"/>
      <c r="B495" s="2"/>
      <c r="C495" s="3"/>
      <c r="D495" s="3"/>
      <c r="E495" s="4"/>
      <c r="F495" s="2"/>
      <c r="G495" s="2"/>
      <c r="H495" s="2"/>
      <c r="I495" s="2"/>
      <c r="J495" s="2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43"/>
      <c r="AJ495" s="5"/>
      <c r="AK495" s="5"/>
      <c r="AL495" s="5"/>
      <c r="AM495" s="5"/>
      <c r="AN495" s="5"/>
      <c r="AO495" s="5"/>
      <c r="AP495" s="5"/>
      <c r="AQ495" s="25"/>
      <c r="AR495" s="5"/>
      <c r="AS495" s="25"/>
      <c r="AT495" s="5"/>
      <c r="AU495" s="5"/>
      <c r="AV495" s="5"/>
      <c r="AW495" s="5"/>
      <c r="AX495" s="5"/>
      <c r="AY495" s="4"/>
      <c r="AZ495" s="7"/>
      <c r="BA495" s="46"/>
      <c r="BB495" s="4"/>
      <c r="BC495" s="4"/>
      <c r="BD495" s="5"/>
      <c r="BE495" s="5"/>
      <c r="BF495" s="5"/>
      <c r="BG495" s="5"/>
      <c r="BH495" s="5"/>
      <c r="BI495" s="5"/>
      <c r="BJ495" s="5"/>
      <c r="BK495" s="5"/>
      <c r="BL495" s="8"/>
      <c r="BM495" s="5"/>
      <c r="BN495" s="5"/>
      <c r="BO495" s="7"/>
      <c r="BP495" s="7"/>
      <c r="BQ495" s="8"/>
      <c r="BR495" s="9"/>
    </row>
    <row r="496" spans="1:70" s="6" customFormat="1" ht="146.25" customHeight="1" x14ac:dyDescent="0.25">
      <c r="A496" s="1"/>
      <c r="B496" s="2"/>
      <c r="C496" s="3"/>
      <c r="D496" s="3"/>
      <c r="E496" s="4"/>
      <c r="F496" s="2"/>
      <c r="G496" s="2"/>
      <c r="H496" s="2"/>
      <c r="I496" s="2"/>
      <c r="J496" s="2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43"/>
      <c r="AJ496" s="5"/>
      <c r="AK496" s="5"/>
      <c r="AL496" s="5"/>
      <c r="AM496" s="5"/>
      <c r="AN496" s="5"/>
      <c r="AO496" s="5"/>
      <c r="AP496" s="5"/>
      <c r="AQ496" s="25"/>
      <c r="AR496" s="5"/>
      <c r="AS496" s="25"/>
      <c r="AT496" s="5"/>
      <c r="AU496" s="5"/>
      <c r="AV496" s="5"/>
      <c r="AW496" s="5"/>
      <c r="AX496" s="5"/>
      <c r="AY496" s="4"/>
      <c r="AZ496" s="7"/>
      <c r="BA496" s="46"/>
      <c r="BB496" s="17"/>
      <c r="BC496" s="13"/>
      <c r="BD496" s="5"/>
      <c r="BE496" s="5"/>
      <c r="BF496" s="5"/>
      <c r="BG496" s="5"/>
      <c r="BH496" s="5"/>
      <c r="BI496" s="5"/>
      <c r="BJ496" s="5"/>
      <c r="BK496" s="5"/>
      <c r="BL496" s="8"/>
      <c r="BM496" s="5"/>
      <c r="BN496" s="5"/>
      <c r="BO496" s="7"/>
      <c r="BP496" s="7"/>
      <c r="BQ496" s="8"/>
      <c r="BR496" s="9"/>
    </row>
    <row r="497" spans="1:70" s="6" customFormat="1" ht="408.75" customHeight="1" x14ac:dyDescent="0.25">
      <c r="A497" s="1"/>
      <c r="B497" s="2"/>
      <c r="C497" s="3"/>
      <c r="D497" s="3"/>
      <c r="E497" s="4"/>
      <c r="F497" s="2"/>
      <c r="G497" s="2"/>
      <c r="H497" s="2"/>
      <c r="I497" s="2"/>
      <c r="J497" s="2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43"/>
      <c r="AJ497" s="5"/>
      <c r="AK497" s="5"/>
      <c r="AL497" s="5"/>
      <c r="AM497" s="5"/>
      <c r="AN497" s="5"/>
      <c r="AO497" s="5"/>
      <c r="AP497" s="5"/>
      <c r="AQ497" s="25"/>
      <c r="AR497" s="5"/>
      <c r="AS497" s="25"/>
      <c r="AT497" s="5"/>
      <c r="AU497" s="5"/>
      <c r="AV497" s="5"/>
      <c r="AW497" s="5"/>
      <c r="AX497" s="5"/>
      <c r="AY497" s="4"/>
      <c r="AZ497" s="7"/>
      <c r="BA497" s="46"/>
      <c r="BB497" s="4"/>
      <c r="BC497" s="4"/>
      <c r="BD497" s="5"/>
      <c r="BE497" s="5"/>
      <c r="BF497" s="5"/>
      <c r="BG497" s="5"/>
      <c r="BH497" s="5"/>
      <c r="BI497" s="5"/>
      <c r="BJ497" s="5"/>
      <c r="BK497" s="5"/>
      <c r="BL497" s="8"/>
      <c r="BM497" s="5"/>
      <c r="BN497" s="5"/>
      <c r="BO497" s="7"/>
      <c r="BP497" s="7"/>
      <c r="BQ497" s="8"/>
      <c r="BR497" s="9"/>
    </row>
    <row r="498" spans="1:70" s="6" customFormat="1" ht="156" customHeight="1" x14ac:dyDescent="0.25">
      <c r="A498" s="1"/>
      <c r="B498" s="2"/>
      <c r="C498" s="3"/>
      <c r="D498" s="3"/>
      <c r="E498" s="4"/>
      <c r="F498" s="2"/>
      <c r="G498" s="2"/>
      <c r="H498" s="2"/>
      <c r="I498" s="2"/>
      <c r="J498" s="2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43"/>
      <c r="AJ498" s="5"/>
      <c r="AK498" s="5"/>
      <c r="AL498" s="5"/>
      <c r="AM498" s="5"/>
      <c r="AN498" s="5"/>
      <c r="AO498" s="5"/>
      <c r="AP498" s="5"/>
      <c r="AQ498" s="25"/>
      <c r="AR498" s="5"/>
      <c r="AS498" s="25"/>
      <c r="AT498" s="5"/>
      <c r="AU498" s="5"/>
      <c r="AV498" s="5"/>
      <c r="AW498" s="5"/>
      <c r="AX498" s="5"/>
      <c r="AY498" s="4"/>
      <c r="AZ498" s="7"/>
      <c r="BA498" s="46"/>
      <c r="BB498" s="17"/>
      <c r="BC498" s="13"/>
      <c r="BD498" s="5"/>
      <c r="BE498" s="5"/>
      <c r="BF498" s="5"/>
      <c r="BG498" s="5"/>
      <c r="BH498" s="5"/>
      <c r="BI498" s="5"/>
      <c r="BJ498" s="5"/>
      <c r="BK498" s="5"/>
      <c r="BL498" s="8"/>
      <c r="BM498" s="5"/>
      <c r="BN498" s="5"/>
      <c r="BO498" s="7"/>
      <c r="BP498" s="7"/>
      <c r="BQ498" s="8"/>
      <c r="BR498" s="9"/>
    </row>
    <row r="499" spans="1:70" s="6" customFormat="1" ht="132" customHeight="1" x14ac:dyDescent="0.25">
      <c r="A499" s="1"/>
      <c r="B499" s="2"/>
      <c r="C499" s="3"/>
      <c r="D499" s="3"/>
      <c r="E499" s="4"/>
      <c r="F499" s="2"/>
      <c r="G499" s="2"/>
      <c r="H499" s="2"/>
      <c r="I499" s="2"/>
      <c r="J499" s="2"/>
      <c r="K499" s="4"/>
      <c r="L499" s="4"/>
      <c r="M499" s="4"/>
      <c r="N499" s="13"/>
      <c r="O499" s="13"/>
      <c r="P499" s="13"/>
      <c r="Q499" s="13"/>
      <c r="R499" s="13"/>
      <c r="S499" s="13"/>
      <c r="T499" s="13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43"/>
      <c r="AJ499" s="5"/>
      <c r="AK499" s="5"/>
      <c r="AL499" s="5"/>
      <c r="AM499" s="5"/>
      <c r="AN499" s="5"/>
      <c r="AO499" s="5"/>
      <c r="AP499" s="5"/>
      <c r="AQ499" s="25"/>
      <c r="AR499" s="5"/>
      <c r="AS499" s="25"/>
      <c r="AT499" s="5"/>
      <c r="AU499" s="5"/>
      <c r="AV499" s="5"/>
      <c r="AW499" s="5"/>
      <c r="AX499" s="5"/>
      <c r="AY499" s="4"/>
      <c r="AZ499" s="7"/>
      <c r="BA499" s="46"/>
      <c r="BB499" s="13"/>
      <c r="BC499" s="13"/>
      <c r="BD499" s="5"/>
      <c r="BE499" s="5"/>
      <c r="BF499" s="5"/>
      <c r="BG499" s="5"/>
      <c r="BH499" s="5"/>
      <c r="BI499" s="5"/>
      <c r="BJ499" s="5"/>
      <c r="BK499" s="5"/>
      <c r="BL499" s="8"/>
      <c r="BM499" s="5"/>
      <c r="BN499" s="5"/>
      <c r="BO499" s="7"/>
      <c r="BP499" s="7"/>
      <c r="BQ499" s="8"/>
      <c r="BR499" s="9"/>
    </row>
    <row r="500" spans="1:70" s="6" customFormat="1" ht="132" customHeight="1" x14ac:dyDescent="0.25">
      <c r="A500" s="1"/>
      <c r="B500" s="2"/>
      <c r="C500" s="3"/>
      <c r="D500" s="3"/>
      <c r="E500" s="4"/>
      <c r="F500" s="2"/>
      <c r="G500" s="2"/>
      <c r="H500" s="2"/>
      <c r="I500" s="2"/>
      <c r="J500" s="2"/>
      <c r="K500" s="4"/>
      <c r="L500" s="4"/>
      <c r="M500" s="4"/>
      <c r="N500" s="13"/>
      <c r="O500" s="13"/>
      <c r="P500" s="13"/>
      <c r="Q500" s="13"/>
      <c r="R500" s="13"/>
      <c r="S500" s="13"/>
      <c r="T500" s="13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43"/>
      <c r="AJ500" s="5"/>
      <c r="AK500" s="5"/>
      <c r="AL500" s="5"/>
      <c r="AM500" s="5"/>
      <c r="AN500" s="5"/>
      <c r="AO500" s="5"/>
      <c r="AP500" s="5"/>
      <c r="AQ500" s="25"/>
      <c r="AR500" s="5"/>
      <c r="AS500" s="25"/>
      <c r="AT500" s="5"/>
      <c r="AU500" s="5"/>
      <c r="AV500" s="5"/>
      <c r="AW500" s="5"/>
      <c r="AX500" s="5"/>
      <c r="AY500" s="4"/>
      <c r="AZ500" s="7"/>
      <c r="BA500" s="46"/>
      <c r="BB500" s="17"/>
      <c r="BC500" s="13"/>
      <c r="BD500" s="5"/>
      <c r="BE500" s="5"/>
      <c r="BF500" s="5"/>
      <c r="BG500" s="5"/>
      <c r="BH500" s="5"/>
      <c r="BI500" s="5"/>
      <c r="BJ500" s="5"/>
      <c r="BK500" s="5"/>
      <c r="BL500" s="8"/>
      <c r="BM500" s="5"/>
      <c r="BN500" s="5"/>
      <c r="BO500" s="7"/>
      <c r="BP500" s="7"/>
      <c r="BQ500" s="8"/>
      <c r="BR500" s="9"/>
    </row>
    <row r="501" spans="1:70" s="6" customFormat="1" ht="246.75" customHeight="1" x14ac:dyDescent="0.25">
      <c r="A501" s="1"/>
      <c r="B501" s="2"/>
      <c r="C501" s="3"/>
      <c r="D501" s="3"/>
      <c r="E501" s="4"/>
      <c r="F501" s="2"/>
      <c r="G501" s="2"/>
      <c r="H501" s="2"/>
      <c r="I501" s="2"/>
      <c r="J501" s="2"/>
      <c r="K501" s="4"/>
      <c r="L501" s="4"/>
      <c r="M501" s="4"/>
      <c r="N501" s="7"/>
      <c r="O501" s="4"/>
      <c r="P501" s="7"/>
      <c r="Q501" s="7"/>
      <c r="R501" s="7"/>
      <c r="S501" s="7"/>
      <c r="T501" s="7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43"/>
      <c r="AJ501" s="5"/>
      <c r="AK501" s="5"/>
      <c r="AL501" s="5"/>
      <c r="AM501" s="5"/>
      <c r="AN501" s="5"/>
      <c r="AO501" s="5"/>
      <c r="AP501" s="5"/>
      <c r="AQ501" s="25"/>
      <c r="AR501" s="5"/>
      <c r="AS501" s="25"/>
      <c r="AT501" s="5"/>
      <c r="AU501" s="5"/>
      <c r="AV501" s="5"/>
      <c r="AW501" s="5"/>
      <c r="AX501" s="5"/>
      <c r="AY501" s="4"/>
      <c r="AZ501" s="7"/>
      <c r="BA501" s="46"/>
      <c r="BB501" s="7"/>
      <c r="BC501" s="7"/>
      <c r="BD501" s="5"/>
      <c r="BE501" s="5"/>
      <c r="BF501" s="5"/>
      <c r="BG501" s="5"/>
      <c r="BH501" s="5"/>
      <c r="BI501" s="5"/>
      <c r="BJ501" s="5"/>
      <c r="BK501" s="5"/>
      <c r="BL501" s="8"/>
      <c r="BM501" s="5"/>
      <c r="BN501" s="5"/>
      <c r="BO501" s="7"/>
      <c r="BP501" s="7"/>
      <c r="BQ501" s="8"/>
      <c r="BR501" s="9"/>
    </row>
    <row r="502" spans="1:70" s="6" customFormat="1" ht="184.5" customHeight="1" x14ac:dyDescent="0.25">
      <c r="A502" s="1"/>
      <c r="B502" s="2"/>
      <c r="C502" s="3"/>
      <c r="D502" s="3"/>
      <c r="E502" s="4"/>
      <c r="F502" s="2"/>
      <c r="G502" s="2"/>
      <c r="H502" s="2"/>
      <c r="I502" s="2"/>
      <c r="J502" s="2"/>
      <c r="K502" s="4"/>
      <c r="L502" s="4"/>
      <c r="M502" s="4"/>
      <c r="N502" s="7"/>
      <c r="O502" s="7"/>
      <c r="P502" s="7"/>
      <c r="Q502" s="7"/>
      <c r="R502" s="7"/>
      <c r="S502" s="7"/>
      <c r="T502" s="7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43"/>
      <c r="AJ502" s="5"/>
      <c r="AK502" s="5"/>
      <c r="AL502" s="5"/>
      <c r="AM502" s="5"/>
      <c r="AN502" s="5"/>
      <c r="AO502" s="5"/>
      <c r="AP502" s="5"/>
      <c r="AQ502" s="25"/>
      <c r="AR502" s="5"/>
      <c r="AS502" s="25"/>
      <c r="AT502" s="5"/>
      <c r="AU502" s="5"/>
      <c r="AV502" s="5"/>
      <c r="AW502" s="5"/>
      <c r="AX502" s="5"/>
      <c r="AY502" s="4"/>
      <c r="AZ502" s="7"/>
      <c r="BA502" s="27"/>
      <c r="BB502" s="28"/>
      <c r="BC502" s="13"/>
      <c r="BD502" s="5"/>
      <c r="BE502" s="5"/>
      <c r="BF502" s="5"/>
      <c r="BG502" s="5"/>
      <c r="BH502" s="5"/>
      <c r="BI502" s="5"/>
      <c r="BJ502" s="5"/>
      <c r="BK502" s="40"/>
      <c r="BL502" s="8"/>
      <c r="BM502" s="5"/>
      <c r="BN502" s="5"/>
      <c r="BO502" s="7"/>
      <c r="BP502" s="7"/>
      <c r="BQ502" s="8"/>
      <c r="BR502" s="9"/>
    </row>
    <row r="503" spans="1:70" s="6" customFormat="1" ht="184.5" customHeight="1" x14ac:dyDescent="0.25">
      <c r="A503" s="1"/>
      <c r="B503" s="2"/>
      <c r="C503" s="3"/>
      <c r="D503" s="3"/>
      <c r="E503" s="4"/>
      <c r="F503" s="2"/>
      <c r="G503" s="2"/>
      <c r="H503" s="2"/>
      <c r="I503" s="2"/>
      <c r="J503" s="2"/>
      <c r="K503" s="4"/>
      <c r="L503" s="4"/>
      <c r="M503" s="46"/>
      <c r="N503" s="12"/>
      <c r="O503" s="2"/>
      <c r="P503" s="12"/>
      <c r="Q503" s="12"/>
      <c r="R503" s="12"/>
      <c r="S503" s="12"/>
      <c r="T503" s="12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43"/>
      <c r="AJ503" s="5"/>
      <c r="AK503" s="5"/>
      <c r="AL503" s="5"/>
      <c r="AM503" s="5"/>
      <c r="AN503" s="5"/>
      <c r="AO503" s="5"/>
      <c r="AP503" s="5"/>
      <c r="AQ503" s="25"/>
      <c r="AR503" s="5"/>
      <c r="AS503" s="25"/>
      <c r="AT503" s="5"/>
      <c r="AU503" s="5"/>
      <c r="AV503" s="5"/>
      <c r="AW503" s="5"/>
      <c r="AX503" s="5"/>
      <c r="AY503" s="4"/>
      <c r="AZ503" s="7"/>
      <c r="BA503" s="27"/>
      <c r="BB503" s="28"/>
      <c r="BC503" s="13"/>
      <c r="BD503" s="5"/>
      <c r="BE503" s="5"/>
      <c r="BF503" s="5"/>
      <c r="BG503" s="5"/>
      <c r="BH503" s="5"/>
      <c r="BI503" s="5"/>
      <c r="BJ503" s="5"/>
      <c r="BK503" s="40"/>
      <c r="BL503" s="8"/>
      <c r="BM503" s="5"/>
      <c r="BN503" s="5"/>
      <c r="BO503" s="7"/>
      <c r="BP503" s="7"/>
      <c r="BQ503" s="8"/>
      <c r="BR503" s="9"/>
    </row>
    <row r="504" spans="1:70" s="6" customFormat="1" ht="184.5" customHeight="1" x14ac:dyDescent="0.25">
      <c r="A504" s="1"/>
      <c r="B504" s="2"/>
      <c r="C504" s="3"/>
      <c r="D504" s="3"/>
      <c r="E504" s="4"/>
      <c r="F504" s="2"/>
      <c r="G504" s="2"/>
      <c r="H504" s="2"/>
      <c r="I504" s="2"/>
      <c r="J504" s="2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43"/>
      <c r="AJ504" s="5"/>
      <c r="AK504" s="5"/>
      <c r="AL504" s="5"/>
      <c r="AM504" s="5"/>
      <c r="AN504" s="5"/>
      <c r="AO504" s="5"/>
      <c r="AP504" s="5"/>
      <c r="AQ504" s="25"/>
      <c r="AR504" s="5"/>
      <c r="AS504" s="25"/>
      <c r="AT504" s="5"/>
      <c r="AU504" s="5"/>
      <c r="AV504" s="5"/>
      <c r="AW504" s="5"/>
      <c r="AX504" s="5"/>
      <c r="AY504" s="4"/>
      <c r="AZ504" s="7"/>
      <c r="BA504" s="46"/>
      <c r="BB504" s="4"/>
      <c r="BC504" s="4"/>
      <c r="BD504" s="5"/>
      <c r="BE504" s="5"/>
      <c r="BF504" s="5"/>
      <c r="BG504" s="5"/>
      <c r="BH504" s="5"/>
      <c r="BI504" s="5"/>
      <c r="BJ504" s="5"/>
      <c r="BK504" s="5"/>
      <c r="BL504" s="8"/>
      <c r="BM504" s="5"/>
      <c r="BN504" s="5"/>
      <c r="BO504" s="7"/>
      <c r="BP504" s="7"/>
      <c r="BQ504" s="8"/>
      <c r="BR504" s="9"/>
    </row>
    <row r="505" spans="1:70" s="6" customFormat="1" ht="184.5" customHeight="1" x14ac:dyDescent="0.25">
      <c r="A505" s="1"/>
      <c r="B505" s="2"/>
      <c r="C505" s="3"/>
      <c r="D505" s="3"/>
      <c r="E505" s="4"/>
      <c r="F505" s="2"/>
      <c r="G505" s="2"/>
      <c r="H505" s="2"/>
      <c r="I505" s="2"/>
      <c r="J505" s="2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43"/>
      <c r="AJ505" s="5"/>
      <c r="AK505" s="5"/>
      <c r="AL505" s="5"/>
      <c r="AM505" s="5"/>
      <c r="AN505" s="5"/>
      <c r="AO505" s="5"/>
      <c r="AP505" s="5"/>
      <c r="AQ505" s="25"/>
      <c r="AR505" s="5"/>
      <c r="AS505" s="25"/>
      <c r="AT505" s="5"/>
      <c r="AU505" s="5"/>
      <c r="AV505" s="5"/>
      <c r="AW505" s="5"/>
      <c r="AX505" s="5"/>
      <c r="AY505" s="4"/>
      <c r="AZ505" s="7"/>
      <c r="BA505" s="27"/>
      <c r="BB505" s="28"/>
      <c r="BC505" s="4"/>
      <c r="BD505" s="5"/>
      <c r="BE505" s="5"/>
      <c r="BF505" s="5"/>
      <c r="BG505" s="5"/>
      <c r="BH505" s="5"/>
      <c r="BI505" s="5"/>
      <c r="BJ505" s="5"/>
      <c r="BK505" s="40"/>
      <c r="BL505" s="8"/>
      <c r="BM505" s="5"/>
      <c r="BN505" s="5"/>
      <c r="BO505" s="7"/>
      <c r="BP505" s="7"/>
      <c r="BQ505" s="8"/>
      <c r="BR505" s="9"/>
    </row>
    <row r="506" spans="1:70" s="6" customFormat="1" ht="189.75" customHeight="1" x14ac:dyDescent="0.25">
      <c r="A506" s="1"/>
      <c r="B506" s="2"/>
      <c r="C506" s="3"/>
      <c r="D506" s="3"/>
      <c r="E506" s="4"/>
      <c r="F506" s="2"/>
      <c r="G506" s="2"/>
      <c r="H506" s="2"/>
      <c r="I506" s="2"/>
      <c r="J506" s="2"/>
      <c r="K506" s="4"/>
      <c r="L506" s="4"/>
      <c r="M506" s="4"/>
      <c r="N506" s="17"/>
      <c r="O506" s="17"/>
      <c r="P506" s="17"/>
      <c r="Q506" s="17"/>
      <c r="R506" s="17"/>
      <c r="S506" s="17"/>
      <c r="T506" s="17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43"/>
      <c r="AJ506" s="5"/>
      <c r="AK506" s="5"/>
      <c r="AL506" s="5"/>
      <c r="AM506" s="5"/>
      <c r="AN506" s="5"/>
      <c r="AO506" s="5"/>
      <c r="AP506" s="5"/>
      <c r="AQ506" s="25"/>
      <c r="AR506" s="5"/>
      <c r="AS506" s="25"/>
      <c r="AT506" s="5"/>
      <c r="AU506" s="5"/>
      <c r="AV506" s="5"/>
      <c r="AW506" s="5"/>
      <c r="AX506" s="5"/>
      <c r="AY506" s="4"/>
      <c r="AZ506" s="7"/>
      <c r="BA506" s="27"/>
      <c r="BB506" s="28"/>
      <c r="BC506" s="4"/>
      <c r="BD506" s="5"/>
      <c r="BE506" s="5"/>
      <c r="BF506" s="5"/>
      <c r="BG506" s="5"/>
      <c r="BH506" s="5"/>
      <c r="BI506" s="5"/>
      <c r="BJ506" s="5"/>
      <c r="BK506" s="40"/>
      <c r="BL506" s="8"/>
      <c r="BM506" s="5"/>
      <c r="BN506" s="5"/>
      <c r="BO506" s="7"/>
      <c r="BP506" s="7"/>
      <c r="BQ506" s="8"/>
      <c r="BR506" s="9"/>
    </row>
    <row r="507" spans="1:70" s="6" customFormat="1" ht="184.5" customHeight="1" x14ac:dyDescent="0.25">
      <c r="A507" s="1"/>
      <c r="B507" s="2"/>
      <c r="C507" s="3"/>
      <c r="D507" s="3"/>
      <c r="E507" s="4"/>
      <c r="F507" s="2"/>
      <c r="G507" s="2"/>
      <c r="H507" s="2"/>
      <c r="I507" s="2"/>
      <c r="J507" s="2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43"/>
      <c r="AJ507" s="5"/>
      <c r="AK507" s="5"/>
      <c r="AL507" s="5"/>
      <c r="AM507" s="5"/>
      <c r="AN507" s="5"/>
      <c r="AO507" s="5"/>
      <c r="AP507" s="5"/>
      <c r="AQ507" s="25"/>
      <c r="AR507" s="5"/>
      <c r="AS507" s="25"/>
      <c r="AT507" s="5"/>
      <c r="AU507" s="5"/>
      <c r="AV507" s="5"/>
      <c r="AW507" s="5"/>
      <c r="AX507" s="5"/>
      <c r="AY507" s="4"/>
      <c r="AZ507" s="7"/>
      <c r="BA507" s="46"/>
      <c r="BB507" s="4"/>
      <c r="BC507" s="4"/>
      <c r="BD507" s="5"/>
      <c r="BE507" s="5"/>
      <c r="BF507" s="5"/>
      <c r="BG507" s="4"/>
      <c r="BH507" s="7"/>
      <c r="BI507" s="7"/>
      <c r="BJ507" s="5"/>
      <c r="BK507" s="5"/>
      <c r="BL507" s="8"/>
      <c r="BM507" s="5"/>
      <c r="BN507" s="5"/>
      <c r="BO507" s="7"/>
      <c r="BP507" s="7"/>
      <c r="BQ507" s="8"/>
      <c r="BR507" s="9"/>
    </row>
    <row r="508" spans="1:70" s="6" customFormat="1" ht="184.5" customHeight="1" x14ac:dyDescent="0.25">
      <c r="A508" s="1"/>
      <c r="B508" s="2"/>
      <c r="C508" s="3"/>
      <c r="D508" s="3"/>
      <c r="E508" s="4"/>
      <c r="F508" s="2"/>
      <c r="G508" s="2"/>
      <c r="H508" s="2"/>
      <c r="I508" s="2"/>
      <c r="J508" s="2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43"/>
      <c r="AJ508" s="5"/>
      <c r="AK508" s="5"/>
      <c r="AL508" s="5"/>
      <c r="AM508" s="5"/>
      <c r="AN508" s="5"/>
      <c r="AO508" s="5"/>
      <c r="AP508" s="5"/>
      <c r="AQ508" s="25"/>
      <c r="AR508" s="5"/>
      <c r="AS508" s="25"/>
      <c r="AT508" s="5"/>
      <c r="AU508" s="5"/>
      <c r="AV508" s="5"/>
      <c r="AW508" s="5"/>
      <c r="AX508" s="5"/>
      <c r="AY508" s="4"/>
      <c r="AZ508" s="7"/>
      <c r="BA508" s="29"/>
      <c r="BB508" s="28"/>
      <c r="BC508" s="4"/>
      <c r="BD508" s="5"/>
      <c r="BE508" s="5"/>
      <c r="BF508" s="5"/>
      <c r="BG508" s="4"/>
      <c r="BH508" s="7"/>
      <c r="BI508" s="7"/>
      <c r="BJ508" s="5"/>
      <c r="BK508" s="40"/>
      <c r="BL508" s="8"/>
      <c r="BM508" s="5"/>
      <c r="BN508" s="5"/>
      <c r="BO508" s="7"/>
      <c r="BP508" s="7"/>
      <c r="BQ508" s="8"/>
      <c r="BR508" s="9"/>
    </row>
    <row r="509" spans="1:70" s="6" customFormat="1" ht="184.5" customHeight="1" x14ac:dyDescent="0.25">
      <c r="A509" s="1"/>
      <c r="B509" s="2"/>
      <c r="C509" s="3"/>
      <c r="D509" s="3"/>
      <c r="E509" s="4"/>
      <c r="F509" s="2"/>
      <c r="G509" s="2"/>
      <c r="H509" s="2"/>
      <c r="I509" s="2"/>
      <c r="J509" s="2"/>
      <c r="K509" s="4"/>
      <c r="L509" s="4"/>
      <c r="M509" s="4"/>
      <c r="N509" s="13"/>
      <c r="O509" s="13"/>
      <c r="P509" s="13"/>
      <c r="Q509" s="13"/>
      <c r="R509" s="13"/>
      <c r="S509" s="13"/>
      <c r="T509" s="13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43"/>
      <c r="AJ509" s="5"/>
      <c r="AK509" s="5"/>
      <c r="AL509" s="5"/>
      <c r="AM509" s="5"/>
      <c r="AN509" s="5"/>
      <c r="AO509" s="5"/>
      <c r="AP509" s="5"/>
      <c r="AQ509" s="25"/>
      <c r="AR509" s="5"/>
      <c r="AS509" s="25"/>
      <c r="AT509" s="5"/>
      <c r="AU509" s="5"/>
      <c r="AV509" s="5"/>
      <c r="AW509" s="5"/>
      <c r="AX509" s="5"/>
      <c r="AY509" s="4"/>
      <c r="AZ509" s="7"/>
      <c r="BA509" s="46"/>
      <c r="BB509" s="13"/>
      <c r="BC509" s="13"/>
      <c r="BD509" s="5"/>
      <c r="BE509" s="5"/>
      <c r="BF509" s="5"/>
      <c r="BG509" s="5"/>
      <c r="BH509" s="5"/>
      <c r="BI509" s="5"/>
      <c r="BJ509" s="5"/>
      <c r="BK509" s="5"/>
      <c r="BL509" s="8"/>
      <c r="BM509" s="5"/>
      <c r="BN509" s="5"/>
      <c r="BO509" s="7"/>
      <c r="BP509" s="7"/>
      <c r="BQ509" s="8"/>
      <c r="BR509" s="9"/>
    </row>
    <row r="510" spans="1:70" s="6" customFormat="1" ht="184.5" customHeight="1" x14ac:dyDescent="0.25">
      <c r="A510" s="1"/>
      <c r="B510" s="2"/>
      <c r="C510" s="3"/>
      <c r="D510" s="3"/>
      <c r="E510" s="4"/>
      <c r="F510" s="2"/>
      <c r="G510" s="2"/>
      <c r="H510" s="2"/>
      <c r="I510" s="2"/>
      <c r="J510" s="2"/>
      <c r="K510" s="4"/>
      <c r="L510" s="4"/>
      <c r="M510" s="4"/>
      <c r="N510" s="13"/>
      <c r="O510" s="13"/>
      <c r="P510" s="13"/>
      <c r="Q510" s="13"/>
      <c r="R510" s="13"/>
      <c r="S510" s="13"/>
      <c r="T510" s="13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43"/>
      <c r="AJ510" s="5"/>
      <c r="AK510" s="5"/>
      <c r="AL510" s="5"/>
      <c r="AM510" s="5"/>
      <c r="AN510" s="5"/>
      <c r="AO510" s="5"/>
      <c r="AP510" s="5"/>
      <c r="AQ510" s="25"/>
      <c r="AR510" s="5"/>
      <c r="AS510" s="25"/>
      <c r="AT510" s="5"/>
      <c r="AU510" s="5"/>
      <c r="AV510" s="5"/>
      <c r="AW510" s="5"/>
      <c r="AX510" s="5"/>
      <c r="AY510" s="4"/>
      <c r="AZ510" s="7"/>
      <c r="BA510" s="46"/>
      <c r="BB510" s="7"/>
      <c r="BC510" s="4"/>
      <c r="BD510" s="5"/>
      <c r="BE510" s="5"/>
      <c r="BF510" s="5"/>
      <c r="BG510" s="5"/>
      <c r="BH510" s="5"/>
      <c r="BI510" s="5"/>
      <c r="BJ510" s="5"/>
      <c r="BK510" s="5"/>
      <c r="BL510" s="8"/>
      <c r="BM510" s="5"/>
      <c r="BN510" s="5"/>
      <c r="BO510" s="7"/>
      <c r="BP510" s="7"/>
      <c r="BQ510" s="8"/>
      <c r="BR510" s="9"/>
    </row>
    <row r="511" spans="1:70" s="6" customFormat="1" ht="184.5" customHeight="1" x14ac:dyDescent="0.25">
      <c r="A511" s="1"/>
      <c r="B511" s="2"/>
      <c r="C511" s="3"/>
      <c r="D511" s="3"/>
      <c r="E511" s="4"/>
      <c r="F511" s="2"/>
      <c r="G511" s="2"/>
      <c r="H511" s="2"/>
      <c r="I511" s="2"/>
      <c r="J511" s="2"/>
      <c r="K511" s="4"/>
      <c r="L511" s="4"/>
      <c r="M511" s="4"/>
      <c r="N511" s="13"/>
      <c r="O511" s="13"/>
      <c r="P511" s="13"/>
      <c r="Q511" s="13"/>
      <c r="R511" s="13"/>
      <c r="S511" s="13"/>
      <c r="T511" s="13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43"/>
      <c r="AJ511" s="5"/>
      <c r="AK511" s="5"/>
      <c r="AL511" s="5"/>
      <c r="AM511" s="5"/>
      <c r="AN511" s="5"/>
      <c r="AO511" s="5"/>
      <c r="AP511" s="5"/>
      <c r="AQ511" s="25"/>
      <c r="AR511" s="5"/>
      <c r="AS511" s="25"/>
      <c r="AT511" s="5"/>
      <c r="AU511" s="5"/>
      <c r="AV511" s="5"/>
      <c r="AW511" s="5"/>
      <c r="AX511" s="5"/>
      <c r="AY511" s="4"/>
      <c r="AZ511" s="7"/>
      <c r="BA511" s="46"/>
      <c r="BB511" s="13"/>
      <c r="BC511" s="13"/>
      <c r="BD511" s="5"/>
      <c r="BE511" s="5"/>
      <c r="BF511" s="5"/>
      <c r="BG511" s="5"/>
      <c r="BH511" s="5"/>
      <c r="BI511" s="5"/>
      <c r="BJ511" s="5"/>
      <c r="BK511" s="5"/>
      <c r="BL511" s="8"/>
      <c r="BM511" s="5"/>
      <c r="BN511" s="5"/>
      <c r="BO511" s="7"/>
      <c r="BP511" s="7"/>
      <c r="BQ511" s="8"/>
      <c r="BR511" s="9"/>
    </row>
    <row r="512" spans="1:70" s="6" customFormat="1" ht="184.5" customHeight="1" x14ac:dyDescent="0.25">
      <c r="A512" s="1"/>
      <c r="B512" s="2"/>
      <c r="C512" s="3"/>
      <c r="D512" s="3"/>
      <c r="E512" s="4"/>
      <c r="F512" s="2"/>
      <c r="G512" s="2"/>
      <c r="H512" s="2"/>
      <c r="I512" s="2"/>
      <c r="J512" s="2"/>
      <c r="K512" s="4"/>
      <c r="L512" s="4"/>
      <c r="M512" s="4"/>
      <c r="N512" s="13"/>
      <c r="O512" s="13"/>
      <c r="P512" s="13"/>
      <c r="Q512" s="13"/>
      <c r="R512" s="13"/>
      <c r="S512" s="13"/>
      <c r="T512" s="13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43"/>
      <c r="AJ512" s="5"/>
      <c r="AK512" s="5"/>
      <c r="AL512" s="5"/>
      <c r="AM512" s="5"/>
      <c r="AN512" s="5"/>
      <c r="AO512" s="5"/>
      <c r="AP512" s="5"/>
      <c r="AQ512" s="25"/>
      <c r="AR512" s="5"/>
      <c r="AS512" s="25"/>
      <c r="AT512" s="5"/>
      <c r="AU512" s="5"/>
      <c r="AV512" s="5"/>
      <c r="AW512" s="5"/>
      <c r="AX512" s="5"/>
      <c r="AY512" s="4"/>
      <c r="AZ512" s="7"/>
      <c r="BA512" s="46"/>
      <c r="BB512" s="7"/>
      <c r="BC512" s="4"/>
      <c r="BD512" s="5"/>
      <c r="BE512" s="5"/>
      <c r="BF512" s="5"/>
      <c r="BG512" s="5"/>
      <c r="BH512" s="5"/>
      <c r="BI512" s="5"/>
      <c r="BJ512" s="5"/>
      <c r="BK512" s="5"/>
      <c r="BL512" s="8"/>
      <c r="BM512" s="5"/>
      <c r="BN512" s="5"/>
      <c r="BO512" s="7"/>
      <c r="BP512" s="7"/>
      <c r="BQ512" s="8"/>
      <c r="BR512" s="9"/>
    </row>
    <row r="513" spans="1:70" s="6" customFormat="1" ht="212.25" customHeight="1" x14ac:dyDescent="0.25">
      <c r="A513" s="1"/>
      <c r="B513" s="2"/>
      <c r="C513" s="3"/>
      <c r="D513" s="3"/>
      <c r="E513" s="4"/>
      <c r="F513" s="2"/>
      <c r="G513" s="2"/>
      <c r="H513" s="2"/>
      <c r="I513" s="2"/>
      <c r="J513" s="2"/>
      <c r="K513" s="4"/>
      <c r="L513" s="4"/>
      <c r="M513" s="4"/>
      <c r="N513" s="7"/>
      <c r="O513" s="7"/>
      <c r="P513" s="7"/>
      <c r="Q513" s="7"/>
      <c r="R513" s="7"/>
      <c r="S513" s="7"/>
      <c r="T513" s="7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42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46"/>
      <c r="BB513" s="7"/>
      <c r="BC513" s="7"/>
      <c r="BD513" s="5"/>
      <c r="BE513" s="5"/>
      <c r="BF513" s="5"/>
      <c r="BG513" s="5"/>
      <c r="BH513" s="5"/>
      <c r="BI513" s="5"/>
      <c r="BJ513" s="5"/>
      <c r="BK513" s="5"/>
      <c r="BL513" s="8"/>
      <c r="BM513" s="5"/>
      <c r="BN513" s="5"/>
      <c r="BO513" s="7"/>
      <c r="BP513" s="7"/>
      <c r="BQ513" s="8"/>
      <c r="BR513" s="9"/>
    </row>
    <row r="514" spans="1:70" s="6" customFormat="1" ht="409.5" customHeight="1" x14ac:dyDescent="0.25">
      <c r="A514" s="1"/>
      <c r="B514" s="2"/>
      <c r="C514" s="3"/>
      <c r="D514" s="3"/>
      <c r="E514" s="4"/>
      <c r="F514" s="2"/>
      <c r="G514" s="2"/>
      <c r="H514" s="2"/>
      <c r="I514" s="2"/>
      <c r="J514" s="2"/>
      <c r="K514" s="4"/>
      <c r="L514" s="4"/>
      <c r="M514" s="4"/>
      <c r="N514" s="7"/>
      <c r="O514" s="4"/>
      <c r="P514" s="7"/>
      <c r="Q514" s="7"/>
      <c r="R514" s="7"/>
      <c r="S514" s="7"/>
      <c r="T514" s="7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42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46"/>
      <c r="BB514" s="7"/>
      <c r="BC514" s="7"/>
      <c r="BD514" s="5"/>
      <c r="BE514" s="5"/>
      <c r="BF514" s="5"/>
      <c r="BG514" s="5"/>
      <c r="BH514" s="5"/>
      <c r="BI514" s="5"/>
      <c r="BJ514" s="5"/>
      <c r="BK514" s="5"/>
      <c r="BL514" s="8"/>
      <c r="BM514" s="5"/>
      <c r="BN514" s="5"/>
      <c r="BO514" s="7"/>
      <c r="BP514" s="7"/>
      <c r="BQ514" s="8"/>
      <c r="BR514" s="9"/>
    </row>
    <row r="515" spans="1:70" s="6" customFormat="1" ht="186.75" customHeight="1" x14ac:dyDescent="0.25">
      <c r="A515" s="1"/>
      <c r="B515" s="2"/>
      <c r="C515" s="3"/>
      <c r="D515" s="3"/>
      <c r="E515" s="4"/>
      <c r="F515" s="2"/>
      <c r="G515" s="2"/>
      <c r="H515" s="2"/>
      <c r="I515" s="2"/>
      <c r="J515" s="2"/>
      <c r="K515" s="4"/>
      <c r="L515" s="4"/>
      <c r="M515" s="46"/>
      <c r="N515" s="12"/>
      <c r="O515" s="2"/>
      <c r="P515" s="12"/>
      <c r="Q515" s="12"/>
      <c r="R515" s="12"/>
      <c r="S515" s="12"/>
      <c r="T515" s="12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42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2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8"/>
      <c r="BM515" s="5"/>
      <c r="BN515" s="5"/>
      <c r="BO515" s="7"/>
      <c r="BP515" s="7"/>
      <c r="BQ515" s="8"/>
      <c r="BR515" s="9"/>
    </row>
    <row r="516" spans="1:70" s="6" customFormat="1" ht="222" customHeight="1" x14ac:dyDescent="0.25">
      <c r="A516" s="1"/>
      <c r="B516" s="2"/>
      <c r="C516" s="3"/>
      <c r="D516" s="3"/>
      <c r="E516" s="4"/>
      <c r="F516" s="2"/>
      <c r="G516" s="2"/>
      <c r="H516" s="2"/>
      <c r="I516" s="2"/>
      <c r="J516" s="2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42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46"/>
      <c r="BB516" s="7"/>
      <c r="BC516" s="7"/>
      <c r="BD516" s="5"/>
      <c r="BE516" s="5"/>
      <c r="BF516" s="5"/>
      <c r="BG516" s="5"/>
      <c r="BH516" s="5"/>
      <c r="BI516" s="4"/>
      <c r="BJ516" s="7"/>
      <c r="BK516" s="7"/>
      <c r="BL516" s="8"/>
      <c r="BM516" s="5"/>
      <c r="BN516" s="5"/>
      <c r="BO516" s="7"/>
      <c r="BP516" s="7"/>
      <c r="BQ516" s="8"/>
      <c r="BR516" s="9"/>
    </row>
    <row r="517" spans="1:70" s="6" customFormat="1" ht="222" customHeight="1" x14ac:dyDescent="0.25">
      <c r="A517" s="1"/>
      <c r="B517" s="2"/>
      <c r="C517" s="3"/>
      <c r="D517" s="3"/>
      <c r="E517" s="4"/>
      <c r="F517" s="2"/>
      <c r="G517" s="2"/>
      <c r="H517" s="2"/>
      <c r="I517" s="2"/>
      <c r="J517" s="2"/>
      <c r="K517" s="4"/>
      <c r="L517" s="4"/>
      <c r="M517" s="4"/>
      <c r="N517" s="4"/>
      <c r="O517" s="4"/>
      <c r="P517" s="7"/>
      <c r="Q517" s="7"/>
      <c r="R517" s="7"/>
      <c r="S517" s="7"/>
      <c r="T517" s="7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42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2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8"/>
      <c r="BM517" s="5"/>
      <c r="BN517" s="5"/>
      <c r="BO517" s="7"/>
      <c r="BP517" s="7"/>
      <c r="BQ517" s="8"/>
      <c r="BR517" s="9"/>
    </row>
    <row r="518" spans="1:70" s="6" customFormat="1" ht="222" customHeight="1" x14ac:dyDescent="0.25">
      <c r="A518" s="1"/>
      <c r="B518" s="2"/>
      <c r="C518" s="3"/>
      <c r="D518" s="3"/>
      <c r="E518" s="4"/>
      <c r="F518" s="2"/>
      <c r="G518" s="2"/>
      <c r="H518" s="2"/>
      <c r="I518" s="2"/>
      <c r="J518" s="2"/>
      <c r="K518" s="4"/>
      <c r="L518" s="4"/>
      <c r="M518" s="4"/>
      <c r="N518" s="4"/>
      <c r="O518" s="4"/>
      <c r="P518" s="7"/>
      <c r="Q518" s="7"/>
      <c r="R518" s="7"/>
      <c r="S518" s="7"/>
      <c r="T518" s="7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42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2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8"/>
      <c r="BM518" s="5"/>
      <c r="BN518" s="5"/>
      <c r="BO518" s="7"/>
      <c r="BP518" s="7"/>
      <c r="BQ518" s="8"/>
      <c r="BR518" s="9"/>
    </row>
    <row r="519" spans="1:70" s="6" customFormat="1" ht="257.25" customHeight="1" x14ac:dyDescent="0.25">
      <c r="A519" s="1"/>
      <c r="B519" s="2"/>
      <c r="C519" s="3"/>
      <c r="D519" s="3"/>
      <c r="E519" s="4"/>
      <c r="F519" s="2"/>
      <c r="G519" s="2"/>
      <c r="H519" s="2"/>
      <c r="I519" s="2"/>
      <c r="J519" s="2"/>
      <c r="K519" s="4"/>
      <c r="L519" s="4"/>
      <c r="M519" s="4"/>
      <c r="N519" s="7"/>
      <c r="O519" s="4"/>
      <c r="P519" s="7"/>
      <c r="Q519" s="7"/>
      <c r="R519" s="7"/>
      <c r="S519" s="7"/>
      <c r="T519" s="7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42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46"/>
      <c r="BB519" s="7"/>
      <c r="BC519" s="7"/>
      <c r="BD519" s="5"/>
      <c r="BE519" s="5"/>
      <c r="BF519" s="5"/>
      <c r="BG519" s="5"/>
      <c r="BH519" s="5"/>
      <c r="BI519" s="5"/>
      <c r="BJ519" s="5"/>
      <c r="BK519" s="5"/>
      <c r="BL519" s="8"/>
      <c r="BM519" s="5"/>
      <c r="BN519" s="5"/>
      <c r="BO519" s="7"/>
      <c r="BP519" s="7"/>
      <c r="BQ519" s="8"/>
      <c r="BR519" s="9"/>
    </row>
    <row r="520" spans="1:70" s="6" customFormat="1" ht="182.25" customHeight="1" x14ac:dyDescent="0.25">
      <c r="A520" s="1"/>
      <c r="B520" s="2"/>
      <c r="C520" s="3"/>
      <c r="D520" s="3"/>
      <c r="E520" s="4"/>
      <c r="F520" s="2"/>
      <c r="G520" s="2"/>
      <c r="H520" s="2"/>
      <c r="I520" s="2"/>
      <c r="J520" s="2"/>
      <c r="K520" s="4"/>
      <c r="L520" s="4"/>
      <c r="M520" s="46"/>
      <c r="N520" s="12"/>
      <c r="O520" s="2"/>
      <c r="P520" s="12"/>
      <c r="Q520" s="12"/>
      <c r="R520" s="12"/>
      <c r="S520" s="12"/>
      <c r="T520" s="12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42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2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8"/>
      <c r="BM520" s="5"/>
      <c r="BN520" s="5"/>
      <c r="BO520" s="7"/>
      <c r="BP520" s="7"/>
      <c r="BQ520" s="8"/>
      <c r="BR520" s="9"/>
    </row>
    <row r="521" spans="1:70" s="6" customFormat="1" ht="229.5" customHeight="1" x14ac:dyDescent="0.25">
      <c r="A521" s="1"/>
      <c r="B521" s="2"/>
      <c r="C521" s="3"/>
      <c r="D521" s="3"/>
      <c r="E521" s="4"/>
      <c r="F521" s="2"/>
      <c r="G521" s="2"/>
      <c r="H521" s="2"/>
      <c r="I521" s="2"/>
      <c r="J521" s="2"/>
      <c r="K521" s="4"/>
      <c r="L521" s="4"/>
      <c r="M521" s="4"/>
      <c r="N521" s="13"/>
      <c r="O521" s="13"/>
      <c r="P521" s="13"/>
      <c r="Q521" s="13"/>
      <c r="R521" s="13"/>
      <c r="S521" s="13"/>
      <c r="T521" s="13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42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2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8"/>
      <c r="BM521" s="5"/>
      <c r="BN521" s="5"/>
      <c r="BO521" s="7"/>
      <c r="BP521" s="7"/>
      <c r="BQ521" s="8"/>
      <c r="BR521" s="9"/>
    </row>
    <row r="522" spans="1:70" s="6" customFormat="1" ht="409.5" customHeight="1" x14ac:dyDescent="0.25">
      <c r="A522" s="1"/>
      <c r="B522" s="2"/>
      <c r="C522" s="3"/>
      <c r="D522" s="3"/>
      <c r="E522" s="4"/>
      <c r="F522" s="2"/>
      <c r="G522" s="2"/>
      <c r="H522" s="2"/>
      <c r="I522" s="2"/>
      <c r="J522" s="2"/>
      <c r="K522" s="4"/>
      <c r="L522" s="4"/>
      <c r="M522" s="4"/>
      <c r="N522" s="7"/>
      <c r="O522" s="4"/>
      <c r="P522" s="7"/>
      <c r="Q522" s="7"/>
      <c r="R522" s="7"/>
      <c r="S522" s="7"/>
      <c r="T522" s="7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4"/>
      <c r="AF522" s="7"/>
      <c r="AG522" s="7"/>
      <c r="AH522" s="7"/>
      <c r="AI522" s="43"/>
      <c r="AJ522" s="7"/>
      <c r="AK522" s="7"/>
      <c r="AL522" s="5"/>
      <c r="AM522" s="5"/>
      <c r="AN522" s="5"/>
      <c r="AO522" s="5"/>
      <c r="AP522" s="5"/>
      <c r="AQ522" s="46"/>
      <c r="AR522" s="7"/>
      <c r="AS522" s="46"/>
      <c r="AT522" s="7"/>
      <c r="AU522" s="5"/>
      <c r="AV522" s="5"/>
      <c r="AW522" s="5"/>
      <c r="AX522" s="5"/>
      <c r="AY522" s="4"/>
      <c r="AZ522" s="7"/>
      <c r="BA522" s="46"/>
      <c r="BB522" s="7"/>
      <c r="BC522" s="7"/>
      <c r="BD522" s="5"/>
      <c r="BE522" s="5"/>
      <c r="BF522" s="5"/>
      <c r="BG522" s="5"/>
      <c r="BH522" s="5"/>
      <c r="BI522" s="5"/>
      <c r="BJ522" s="5"/>
      <c r="BK522" s="5"/>
      <c r="BL522" s="8"/>
      <c r="BM522" s="5"/>
      <c r="BN522" s="5"/>
      <c r="BO522" s="7"/>
      <c r="BP522" s="7"/>
      <c r="BQ522" s="8"/>
      <c r="BR522" s="9"/>
    </row>
    <row r="523" spans="1:70" s="6" customFormat="1" ht="141.75" customHeight="1" x14ac:dyDescent="0.25">
      <c r="A523" s="1"/>
      <c r="B523" s="2"/>
      <c r="C523" s="3"/>
      <c r="D523" s="3"/>
      <c r="E523" s="4"/>
      <c r="F523" s="2"/>
      <c r="G523" s="2"/>
      <c r="H523" s="2"/>
      <c r="I523" s="2"/>
      <c r="J523" s="2"/>
      <c r="K523" s="4"/>
      <c r="L523" s="4"/>
      <c r="M523" s="4"/>
      <c r="N523" s="12"/>
      <c r="O523" s="2"/>
      <c r="P523" s="12"/>
      <c r="Q523" s="12"/>
      <c r="R523" s="12"/>
      <c r="S523" s="12"/>
      <c r="T523" s="12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4"/>
      <c r="AH523" s="7"/>
      <c r="AI523" s="42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4"/>
      <c r="AZ523" s="7"/>
      <c r="BA523" s="46"/>
      <c r="BB523" s="7"/>
      <c r="BC523" s="7"/>
      <c r="BD523" s="5"/>
      <c r="BE523" s="5"/>
      <c r="BF523" s="5"/>
      <c r="BG523" s="5"/>
      <c r="BH523" s="5"/>
      <c r="BI523" s="5"/>
      <c r="BJ523" s="5"/>
      <c r="BK523" s="5"/>
      <c r="BL523" s="8"/>
      <c r="BM523" s="5"/>
      <c r="BN523" s="5"/>
      <c r="BO523" s="7"/>
      <c r="BP523" s="7"/>
      <c r="BQ523" s="8"/>
      <c r="BR523" s="9"/>
    </row>
    <row r="524" spans="1:70" s="6" customFormat="1" ht="141.75" customHeight="1" x14ac:dyDescent="0.25">
      <c r="A524" s="1"/>
      <c r="B524" s="2"/>
      <c r="C524" s="3"/>
      <c r="D524" s="3"/>
      <c r="E524" s="4"/>
      <c r="F524" s="2"/>
      <c r="G524" s="2"/>
      <c r="H524" s="2"/>
      <c r="I524" s="2"/>
      <c r="J524" s="2"/>
      <c r="K524" s="4"/>
      <c r="L524" s="4"/>
      <c r="M524" s="46"/>
      <c r="N524" s="12"/>
      <c r="O524" s="2"/>
      <c r="P524" s="12"/>
      <c r="Q524" s="12"/>
      <c r="R524" s="12"/>
      <c r="S524" s="12"/>
      <c r="T524" s="12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4"/>
      <c r="AH524" s="7"/>
      <c r="AI524" s="42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4"/>
      <c r="AZ524" s="7"/>
      <c r="BA524" s="46"/>
      <c r="BB524" s="7"/>
      <c r="BC524" s="7"/>
      <c r="BD524" s="5"/>
      <c r="BE524" s="5"/>
      <c r="BF524" s="5"/>
      <c r="BG524" s="5"/>
      <c r="BH524" s="5"/>
      <c r="BI524" s="5"/>
      <c r="BJ524" s="5"/>
      <c r="BK524" s="5"/>
      <c r="BL524" s="8"/>
      <c r="BM524" s="5"/>
      <c r="BN524" s="5"/>
      <c r="BO524" s="7"/>
      <c r="BP524" s="7"/>
      <c r="BQ524" s="8"/>
      <c r="BR524" s="9"/>
    </row>
    <row r="525" spans="1:70" s="6" customFormat="1" ht="141.75" customHeight="1" x14ac:dyDescent="0.25">
      <c r="A525" s="1"/>
      <c r="B525" s="2"/>
      <c r="C525" s="3"/>
      <c r="D525" s="3"/>
      <c r="E525" s="4"/>
      <c r="F525" s="2"/>
      <c r="G525" s="2"/>
      <c r="H525" s="2"/>
      <c r="I525" s="2"/>
      <c r="J525" s="2"/>
      <c r="K525" s="4"/>
      <c r="L525" s="4"/>
      <c r="M525" s="46"/>
      <c r="N525" s="7"/>
      <c r="O525" s="7"/>
      <c r="P525" s="7"/>
      <c r="Q525" s="7"/>
      <c r="R525" s="7"/>
      <c r="S525" s="7"/>
      <c r="T525" s="12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4"/>
      <c r="AH525" s="7"/>
      <c r="AI525" s="42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4"/>
      <c r="AZ525" s="7"/>
      <c r="BA525" s="46"/>
      <c r="BB525" s="7"/>
      <c r="BC525" s="7"/>
      <c r="BD525" s="5"/>
      <c r="BE525" s="5"/>
      <c r="BF525" s="5"/>
      <c r="BG525" s="5"/>
      <c r="BH525" s="5"/>
      <c r="BI525" s="5"/>
      <c r="BJ525" s="5"/>
      <c r="BK525" s="5"/>
      <c r="BL525" s="8"/>
      <c r="BM525" s="5"/>
      <c r="BN525" s="5"/>
      <c r="BO525" s="7"/>
      <c r="BP525" s="7"/>
      <c r="BQ525" s="8"/>
      <c r="BR525" s="9"/>
    </row>
    <row r="526" spans="1:70" s="6" customFormat="1" ht="141.75" customHeight="1" x14ac:dyDescent="0.25">
      <c r="A526" s="1"/>
      <c r="B526" s="2"/>
      <c r="C526" s="3"/>
      <c r="D526" s="3"/>
      <c r="E526" s="4"/>
      <c r="F526" s="2"/>
      <c r="G526" s="2"/>
      <c r="H526" s="2"/>
      <c r="I526" s="2"/>
      <c r="J526" s="2"/>
      <c r="K526" s="4"/>
      <c r="L526" s="4"/>
      <c r="M526" s="46"/>
      <c r="N526" s="12"/>
      <c r="O526" s="2"/>
      <c r="P526" s="12"/>
      <c r="Q526" s="12"/>
      <c r="R526" s="12"/>
      <c r="S526" s="12"/>
      <c r="T526" s="12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4"/>
      <c r="AH526" s="7"/>
      <c r="AI526" s="42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4"/>
      <c r="AZ526" s="7"/>
      <c r="BA526" s="46"/>
      <c r="BB526" s="7"/>
      <c r="BC526" s="7"/>
      <c r="BD526" s="5"/>
      <c r="BE526" s="5"/>
      <c r="BF526" s="5"/>
      <c r="BG526" s="5"/>
      <c r="BH526" s="5"/>
      <c r="BI526" s="5"/>
      <c r="BJ526" s="5"/>
      <c r="BK526" s="5"/>
      <c r="BL526" s="8"/>
      <c r="BM526" s="5"/>
      <c r="BN526" s="5"/>
      <c r="BO526" s="7"/>
      <c r="BP526" s="7"/>
      <c r="BQ526" s="8"/>
      <c r="BR526" s="9"/>
    </row>
    <row r="527" spans="1:70" s="6" customFormat="1" ht="141.75" customHeight="1" x14ac:dyDescent="0.25">
      <c r="A527" s="1"/>
      <c r="B527" s="2"/>
      <c r="C527" s="3"/>
      <c r="D527" s="3"/>
      <c r="E527" s="4"/>
      <c r="F527" s="2"/>
      <c r="G527" s="2"/>
      <c r="H527" s="2"/>
      <c r="I527" s="2"/>
      <c r="J527" s="2"/>
      <c r="K527" s="4"/>
      <c r="L527" s="4"/>
      <c r="M527" s="46"/>
      <c r="N527" s="12"/>
      <c r="O527" s="2"/>
      <c r="P527" s="12"/>
      <c r="Q527" s="12"/>
      <c r="R527" s="12"/>
      <c r="S527" s="12"/>
      <c r="T527" s="12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4"/>
      <c r="AH527" s="7"/>
      <c r="AI527" s="42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4"/>
      <c r="AZ527" s="7"/>
      <c r="BA527" s="46"/>
      <c r="BB527" s="7"/>
      <c r="BC527" s="7"/>
      <c r="BD527" s="5"/>
      <c r="BE527" s="5"/>
      <c r="BF527" s="5"/>
      <c r="BG527" s="5"/>
      <c r="BH527" s="5"/>
      <c r="BI527" s="5"/>
      <c r="BJ527" s="5"/>
      <c r="BK527" s="5"/>
      <c r="BL527" s="8"/>
      <c r="BM527" s="5"/>
      <c r="BN527" s="5"/>
      <c r="BO527" s="7"/>
      <c r="BP527" s="7"/>
      <c r="BQ527" s="8"/>
      <c r="BR527" s="9"/>
    </row>
    <row r="528" spans="1:70" s="6" customFormat="1" ht="201.75" customHeight="1" x14ac:dyDescent="0.25">
      <c r="A528" s="1"/>
      <c r="B528" s="2"/>
      <c r="C528" s="3"/>
      <c r="D528" s="3"/>
      <c r="E528" s="4"/>
      <c r="F528" s="2"/>
      <c r="G528" s="2"/>
      <c r="H528" s="2"/>
      <c r="I528" s="2"/>
      <c r="J528" s="2"/>
      <c r="K528" s="4"/>
      <c r="L528" s="4"/>
      <c r="M528" s="4"/>
      <c r="N528" s="7"/>
      <c r="O528" s="4"/>
      <c r="P528" s="7"/>
      <c r="Q528" s="7"/>
      <c r="R528" s="7"/>
      <c r="S528" s="7"/>
      <c r="T528" s="7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42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46"/>
      <c r="BB528" s="7"/>
      <c r="BC528" s="7"/>
      <c r="BD528" s="5"/>
      <c r="BE528" s="5"/>
      <c r="BF528" s="5"/>
      <c r="BG528" s="5"/>
      <c r="BH528" s="5"/>
      <c r="BI528" s="5"/>
      <c r="BJ528" s="5"/>
      <c r="BK528" s="5"/>
      <c r="BL528" s="8"/>
      <c r="BM528" s="5"/>
      <c r="BN528" s="5"/>
      <c r="BO528" s="7"/>
      <c r="BP528" s="7"/>
      <c r="BQ528" s="8"/>
      <c r="BR528" s="9"/>
    </row>
    <row r="529" spans="1:70" s="6" customFormat="1" ht="201.75" customHeight="1" x14ac:dyDescent="0.25">
      <c r="A529" s="1"/>
      <c r="B529" s="2"/>
      <c r="C529" s="3"/>
      <c r="D529" s="3"/>
      <c r="E529" s="4"/>
      <c r="F529" s="2"/>
      <c r="G529" s="2"/>
      <c r="H529" s="2"/>
      <c r="I529" s="2"/>
      <c r="J529" s="2"/>
      <c r="K529" s="4"/>
      <c r="L529" s="4"/>
      <c r="M529" s="46"/>
      <c r="N529" s="12"/>
      <c r="O529" s="2"/>
      <c r="P529" s="12"/>
      <c r="Q529" s="12"/>
      <c r="R529" s="12"/>
      <c r="S529" s="12"/>
      <c r="T529" s="12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42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2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8"/>
      <c r="BM529" s="5"/>
      <c r="BN529" s="5"/>
      <c r="BO529" s="7"/>
      <c r="BP529" s="7"/>
      <c r="BQ529" s="8"/>
      <c r="BR529" s="9"/>
    </row>
    <row r="530" spans="1:70" s="6" customFormat="1" ht="201.75" customHeight="1" x14ac:dyDescent="0.25">
      <c r="A530" s="1"/>
      <c r="B530" s="2"/>
      <c r="C530" s="3"/>
      <c r="D530" s="3"/>
      <c r="E530" s="4"/>
      <c r="F530" s="2"/>
      <c r="G530" s="2"/>
      <c r="H530" s="2"/>
      <c r="I530" s="2"/>
      <c r="J530" s="2"/>
      <c r="K530" s="4"/>
      <c r="L530" s="4"/>
      <c r="M530" s="4"/>
      <c r="N530" s="7"/>
      <c r="O530" s="4"/>
      <c r="P530" s="7"/>
      <c r="Q530" s="7"/>
      <c r="R530" s="7"/>
      <c r="S530" s="7"/>
      <c r="T530" s="7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42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46"/>
      <c r="BB530" s="7"/>
      <c r="BC530" s="7"/>
      <c r="BD530" s="5"/>
      <c r="BE530" s="5"/>
      <c r="BF530" s="5"/>
      <c r="BG530" s="5"/>
      <c r="BH530" s="5"/>
      <c r="BI530" s="5"/>
      <c r="BJ530" s="5"/>
      <c r="BK530" s="5"/>
      <c r="BL530" s="8"/>
      <c r="BM530" s="5"/>
      <c r="BN530" s="5"/>
      <c r="BO530" s="7"/>
      <c r="BP530" s="7"/>
      <c r="BQ530" s="8"/>
      <c r="BR530" s="9"/>
    </row>
    <row r="531" spans="1:70" s="6" customFormat="1" ht="201.75" customHeight="1" x14ac:dyDescent="0.25">
      <c r="A531" s="1"/>
      <c r="B531" s="2"/>
      <c r="C531" s="3"/>
      <c r="D531" s="3"/>
      <c r="E531" s="4"/>
      <c r="F531" s="2"/>
      <c r="G531" s="2"/>
      <c r="H531" s="2"/>
      <c r="I531" s="2"/>
      <c r="J531" s="2"/>
      <c r="K531" s="4"/>
      <c r="L531" s="4"/>
      <c r="M531" s="46"/>
      <c r="N531" s="12"/>
      <c r="O531" s="2"/>
      <c r="P531" s="12"/>
      <c r="Q531" s="12"/>
      <c r="R531" s="12"/>
      <c r="S531" s="12"/>
      <c r="T531" s="12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42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2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8"/>
      <c r="BM531" s="5"/>
      <c r="BN531" s="5"/>
      <c r="BO531" s="7"/>
      <c r="BP531" s="7"/>
      <c r="BQ531" s="8"/>
      <c r="BR531" s="9"/>
    </row>
    <row r="532" spans="1:70" s="6" customFormat="1" ht="409.6" customHeight="1" x14ac:dyDescent="0.25">
      <c r="A532" s="1"/>
      <c r="B532" s="2"/>
      <c r="C532" s="3"/>
      <c r="D532" s="3"/>
      <c r="E532" s="4"/>
      <c r="F532" s="2"/>
      <c r="G532" s="2"/>
      <c r="H532" s="2"/>
      <c r="I532" s="2"/>
      <c r="J532" s="2"/>
      <c r="K532" s="4"/>
      <c r="L532" s="4"/>
      <c r="M532" s="4"/>
      <c r="N532" s="7"/>
      <c r="O532" s="4"/>
      <c r="P532" s="4"/>
      <c r="Q532" s="4"/>
      <c r="R532" s="4"/>
      <c r="S532" s="4"/>
      <c r="T532" s="7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42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2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8"/>
      <c r="BM532" s="5"/>
      <c r="BN532" s="5"/>
      <c r="BO532" s="7"/>
      <c r="BP532" s="7"/>
      <c r="BQ532" s="8"/>
      <c r="BR532" s="9"/>
    </row>
    <row r="533" spans="1:70" s="6" customFormat="1" ht="201.75" customHeight="1" x14ac:dyDescent="0.25">
      <c r="A533" s="1"/>
      <c r="B533" s="2"/>
      <c r="C533" s="3"/>
      <c r="D533" s="3"/>
      <c r="E533" s="4"/>
      <c r="F533" s="2"/>
      <c r="G533" s="2"/>
      <c r="H533" s="2"/>
      <c r="I533" s="2"/>
      <c r="J533" s="2"/>
      <c r="K533" s="4"/>
      <c r="L533" s="4"/>
      <c r="M533" s="4"/>
      <c r="N533" s="7"/>
      <c r="O533" s="4"/>
      <c r="P533" s="4"/>
      <c r="Q533" s="4"/>
      <c r="R533" s="4"/>
      <c r="S533" s="4"/>
      <c r="T533" s="7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42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2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8"/>
      <c r="BM533" s="5"/>
      <c r="BN533" s="5"/>
      <c r="BO533" s="7"/>
      <c r="BP533" s="7"/>
      <c r="BQ533" s="8"/>
      <c r="BR533" s="9"/>
    </row>
    <row r="534" spans="1:70" s="6" customFormat="1" ht="201.75" customHeight="1" x14ac:dyDescent="0.25">
      <c r="A534" s="1"/>
      <c r="B534" s="2"/>
      <c r="C534" s="3"/>
      <c r="D534" s="3"/>
      <c r="E534" s="4"/>
      <c r="F534" s="2"/>
      <c r="G534" s="2"/>
      <c r="H534" s="2"/>
      <c r="I534" s="2"/>
      <c r="J534" s="2"/>
      <c r="K534" s="4"/>
      <c r="L534" s="4"/>
      <c r="M534" s="4"/>
      <c r="N534" s="7"/>
      <c r="O534" s="4"/>
      <c r="P534" s="7"/>
      <c r="Q534" s="7"/>
      <c r="R534" s="7"/>
      <c r="S534" s="7"/>
      <c r="T534" s="7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4"/>
      <c r="AH534" s="7"/>
      <c r="AI534" s="42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4"/>
      <c r="AZ534" s="7"/>
      <c r="BA534" s="46"/>
      <c r="BB534" s="7"/>
      <c r="BC534" s="7"/>
      <c r="BD534" s="5"/>
      <c r="BE534" s="5"/>
      <c r="BF534" s="5"/>
      <c r="BG534" s="5"/>
      <c r="BH534" s="5"/>
      <c r="BI534" s="5"/>
      <c r="BJ534" s="5"/>
      <c r="BK534" s="5"/>
      <c r="BL534" s="8"/>
      <c r="BM534" s="5"/>
      <c r="BN534" s="5"/>
      <c r="BO534" s="7"/>
      <c r="BP534" s="7"/>
      <c r="BQ534" s="8"/>
      <c r="BR534" s="9"/>
    </row>
    <row r="535" spans="1:70" s="6" customFormat="1" ht="201.75" customHeight="1" x14ac:dyDescent="0.25">
      <c r="A535" s="1"/>
      <c r="B535" s="2"/>
      <c r="C535" s="3"/>
      <c r="D535" s="3"/>
      <c r="E535" s="4"/>
      <c r="F535" s="2"/>
      <c r="G535" s="2"/>
      <c r="H535" s="2"/>
      <c r="I535" s="2"/>
      <c r="J535" s="2"/>
      <c r="K535" s="4"/>
      <c r="L535" s="4"/>
      <c r="M535" s="4"/>
      <c r="N535" s="7"/>
      <c r="O535" s="4"/>
      <c r="P535" s="12"/>
      <c r="Q535" s="12"/>
      <c r="R535" s="12"/>
      <c r="S535" s="12"/>
      <c r="T535" s="12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42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2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8"/>
      <c r="BM535" s="5"/>
      <c r="BN535" s="5"/>
      <c r="BO535" s="7"/>
      <c r="BP535" s="7"/>
      <c r="BQ535" s="8"/>
      <c r="BR535" s="9"/>
    </row>
    <row r="536" spans="1:70" s="6" customFormat="1" ht="201.75" customHeight="1" x14ac:dyDescent="0.25">
      <c r="A536" s="1"/>
      <c r="B536" s="2"/>
      <c r="C536" s="3"/>
      <c r="D536" s="3"/>
      <c r="E536" s="4"/>
      <c r="F536" s="2"/>
      <c r="G536" s="2"/>
      <c r="H536" s="2"/>
      <c r="I536" s="2"/>
      <c r="J536" s="2"/>
      <c r="K536" s="4"/>
      <c r="L536" s="4"/>
      <c r="M536" s="4"/>
      <c r="N536" s="7"/>
      <c r="O536" s="4"/>
      <c r="P536" s="4"/>
      <c r="Q536" s="4"/>
      <c r="R536" s="4"/>
      <c r="S536" s="4"/>
      <c r="T536" s="7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42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2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8"/>
      <c r="BM536" s="5"/>
      <c r="BN536" s="5"/>
      <c r="BO536" s="7"/>
      <c r="BP536" s="7"/>
      <c r="BQ536" s="8"/>
      <c r="BR536" s="9"/>
    </row>
    <row r="537" spans="1:70" s="6" customFormat="1" ht="201.75" customHeight="1" x14ac:dyDescent="0.25">
      <c r="A537" s="1"/>
      <c r="B537" s="2"/>
      <c r="C537" s="3"/>
      <c r="D537" s="3"/>
      <c r="E537" s="4"/>
      <c r="F537" s="2"/>
      <c r="G537" s="2"/>
      <c r="H537" s="2"/>
      <c r="I537" s="2"/>
      <c r="J537" s="2"/>
      <c r="K537" s="4"/>
      <c r="L537" s="4"/>
      <c r="M537" s="46"/>
      <c r="N537" s="12"/>
      <c r="O537" s="2"/>
      <c r="P537" s="12"/>
      <c r="Q537" s="12"/>
      <c r="R537" s="12"/>
      <c r="S537" s="12"/>
      <c r="T537" s="12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42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2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8"/>
      <c r="BM537" s="5"/>
      <c r="BN537" s="5"/>
      <c r="BO537" s="7"/>
      <c r="BP537" s="7"/>
      <c r="BQ537" s="8"/>
      <c r="BR537" s="9"/>
    </row>
    <row r="538" spans="1:70" s="6" customFormat="1" ht="259.5" customHeight="1" x14ac:dyDescent="0.25">
      <c r="A538" s="1"/>
      <c r="B538" s="2"/>
      <c r="C538" s="3"/>
      <c r="D538" s="3"/>
      <c r="E538" s="4"/>
      <c r="F538" s="2"/>
      <c r="G538" s="2"/>
      <c r="H538" s="2"/>
      <c r="I538" s="2"/>
      <c r="J538" s="2"/>
      <c r="K538" s="4"/>
      <c r="L538" s="4"/>
      <c r="M538" s="4"/>
      <c r="N538" s="13"/>
      <c r="O538" s="13"/>
      <c r="P538" s="13"/>
      <c r="Q538" s="13"/>
      <c r="R538" s="13"/>
      <c r="S538" s="13"/>
      <c r="T538" s="13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42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46"/>
      <c r="BB538" s="13"/>
      <c r="BC538" s="13"/>
      <c r="BD538" s="5"/>
      <c r="BE538" s="5"/>
      <c r="BF538" s="5"/>
      <c r="BG538" s="4"/>
      <c r="BH538" s="17"/>
      <c r="BI538" s="13"/>
      <c r="BJ538" s="5"/>
      <c r="BK538" s="40"/>
      <c r="BL538" s="8"/>
      <c r="BM538" s="5"/>
      <c r="BN538" s="5"/>
      <c r="BO538" s="7"/>
      <c r="BP538" s="7"/>
      <c r="BQ538" s="8"/>
      <c r="BR538" s="9"/>
    </row>
    <row r="539" spans="1:70" s="6" customFormat="1" ht="244.5" customHeight="1" x14ac:dyDescent="0.25">
      <c r="A539" s="1"/>
      <c r="B539" s="2"/>
      <c r="C539" s="3"/>
      <c r="D539" s="3"/>
      <c r="E539" s="4"/>
      <c r="F539" s="2"/>
      <c r="G539" s="2"/>
      <c r="H539" s="2"/>
      <c r="I539" s="2"/>
      <c r="J539" s="2"/>
      <c r="K539" s="4"/>
      <c r="L539" s="4"/>
      <c r="M539" s="4"/>
      <c r="N539" s="4"/>
      <c r="O539" s="4"/>
      <c r="P539" s="13"/>
      <c r="Q539" s="13"/>
      <c r="R539" s="13"/>
      <c r="S539" s="13"/>
      <c r="T539" s="13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42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46"/>
      <c r="BB539" s="30"/>
      <c r="BC539" s="13"/>
      <c r="BD539" s="5"/>
      <c r="BE539" s="5"/>
      <c r="BF539" s="5"/>
      <c r="BG539" s="4"/>
      <c r="BH539" s="17"/>
      <c r="BI539" s="13"/>
      <c r="BJ539" s="5"/>
      <c r="BK539" s="40"/>
      <c r="BL539" s="8"/>
      <c r="BM539" s="5"/>
      <c r="BN539" s="5"/>
      <c r="BO539" s="7"/>
      <c r="BP539" s="7"/>
      <c r="BQ539" s="8"/>
      <c r="BR539" s="9"/>
    </row>
    <row r="540" spans="1:70" s="6" customFormat="1" ht="219.75" customHeight="1" x14ac:dyDescent="0.25">
      <c r="A540" s="1"/>
      <c r="B540" s="2"/>
      <c r="C540" s="3"/>
      <c r="D540" s="3"/>
      <c r="E540" s="4"/>
      <c r="F540" s="2"/>
      <c r="G540" s="2"/>
      <c r="H540" s="2"/>
      <c r="I540" s="2"/>
      <c r="J540" s="2"/>
      <c r="K540" s="4"/>
      <c r="L540" s="4"/>
      <c r="M540" s="4"/>
      <c r="N540" s="17"/>
      <c r="O540" s="17"/>
      <c r="P540" s="17"/>
      <c r="Q540" s="17"/>
      <c r="R540" s="17"/>
      <c r="S540" s="17"/>
      <c r="T540" s="17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42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29"/>
      <c r="BB540" s="31"/>
      <c r="BC540" s="32"/>
      <c r="BD540" s="5"/>
      <c r="BE540" s="5"/>
      <c r="BF540" s="5"/>
      <c r="BG540" s="5"/>
      <c r="BH540" s="5"/>
      <c r="BI540" s="5"/>
      <c r="BJ540" s="5"/>
      <c r="BK540" s="40"/>
      <c r="BL540" s="8"/>
      <c r="BM540" s="5"/>
      <c r="BN540" s="5"/>
      <c r="BO540" s="7"/>
      <c r="BP540" s="7"/>
      <c r="BQ540" s="8"/>
      <c r="BR540" s="9"/>
    </row>
    <row r="541" spans="1:70" s="6" customFormat="1" ht="219.75" customHeight="1" x14ac:dyDescent="0.25">
      <c r="A541" s="1"/>
      <c r="B541" s="2"/>
      <c r="C541" s="3"/>
      <c r="D541" s="3"/>
      <c r="E541" s="4"/>
      <c r="F541" s="2"/>
      <c r="G541" s="2"/>
      <c r="H541" s="2"/>
      <c r="I541" s="2"/>
      <c r="J541" s="2"/>
      <c r="K541" s="4"/>
      <c r="L541" s="4"/>
      <c r="M541" s="4"/>
      <c r="N541" s="13"/>
      <c r="O541" s="13"/>
      <c r="P541" s="13"/>
      <c r="Q541" s="13"/>
      <c r="R541" s="13"/>
      <c r="S541" s="13"/>
      <c r="T541" s="13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42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46"/>
      <c r="BB541" s="13"/>
      <c r="BC541" s="13"/>
      <c r="BD541" s="5"/>
      <c r="BE541" s="5"/>
      <c r="BF541" s="5"/>
      <c r="BG541" s="5"/>
      <c r="BH541" s="5"/>
      <c r="BI541" s="5"/>
      <c r="BJ541" s="5"/>
      <c r="BK541" s="40"/>
      <c r="BL541" s="8"/>
      <c r="BM541" s="5"/>
      <c r="BN541" s="5"/>
      <c r="BO541" s="7"/>
      <c r="BP541" s="7"/>
      <c r="BQ541" s="8"/>
      <c r="BR541" s="9"/>
    </row>
    <row r="542" spans="1:70" s="6" customFormat="1" ht="219.75" customHeight="1" x14ac:dyDescent="0.25">
      <c r="A542" s="1"/>
      <c r="B542" s="2"/>
      <c r="C542" s="3"/>
      <c r="D542" s="3"/>
      <c r="E542" s="4"/>
      <c r="F542" s="2"/>
      <c r="G542" s="2"/>
      <c r="H542" s="2"/>
      <c r="I542" s="2"/>
      <c r="J542" s="2"/>
      <c r="K542" s="4"/>
      <c r="L542" s="4"/>
      <c r="M542" s="4"/>
      <c r="N542" s="13"/>
      <c r="O542" s="13"/>
      <c r="P542" s="13"/>
      <c r="Q542" s="13"/>
      <c r="R542" s="13"/>
      <c r="S542" s="13"/>
      <c r="T542" s="13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42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29"/>
      <c r="BB542" s="31"/>
      <c r="BC542" s="32"/>
      <c r="BD542" s="5"/>
      <c r="BE542" s="5"/>
      <c r="BF542" s="5"/>
      <c r="BG542" s="5"/>
      <c r="BH542" s="5"/>
      <c r="BI542" s="5"/>
      <c r="BJ542" s="5"/>
      <c r="BK542" s="40"/>
      <c r="BL542" s="8"/>
      <c r="BM542" s="5"/>
      <c r="BN542" s="5"/>
      <c r="BO542" s="7"/>
      <c r="BP542" s="7"/>
      <c r="BQ542" s="8"/>
      <c r="BR542" s="9"/>
    </row>
    <row r="543" spans="1:70" s="6" customFormat="1" ht="409.6" customHeight="1" x14ac:dyDescent="0.25">
      <c r="A543" s="1"/>
      <c r="B543" s="2"/>
      <c r="C543" s="3"/>
      <c r="D543" s="3"/>
      <c r="E543" s="4"/>
      <c r="F543" s="2"/>
      <c r="G543" s="2"/>
      <c r="H543" s="2"/>
      <c r="I543" s="2"/>
      <c r="J543" s="2"/>
      <c r="K543" s="4"/>
      <c r="L543" s="4"/>
      <c r="M543" s="4"/>
      <c r="N543" s="13"/>
      <c r="O543" s="13"/>
      <c r="P543" s="13"/>
      <c r="Q543" s="13"/>
      <c r="R543" s="13"/>
      <c r="S543" s="13"/>
      <c r="T543" s="13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42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46"/>
      <c r="BB543" s="13"/>
      <c r="BC543" s="4"/>
      <c r="BD543" s="5"/>
      <c r="BE543" s="5"/>
      <c r="BF543" s="5"/>
      <c r="BG543" s="5"/>
      <c r="BH543" s="5"/>
      <c r="BI543" s="5"/>
      <c r="BJ543" s="5"/>
      <c r="BK543" s="40"/>
      <c r="BL543" s="8"/>
      <c r="BM543" s="5"/>
      <c r="BN543" s="5"/>
      <c r="BO543" s="7"/>
      <c r="BP543" s="7"/>
      <c r="BQ543" s="8"/>
      <c r="BR543" s="9"/>
    </row>
    <row r="544" spans="1:70" s="6" customFormat="1" ht="409.5" customHeight="1" x14ac:dyDescent="0.25">
      <c r="A544" s="1"/>
      <c r="B544" s="2"/>
      <c r="C544" s="3"/>
      <c r="D544" s="3"/>
      <c r="E544" s="4"/>
      <c r="F544" s="2"/>
      <c r="G544" s="2"/>
      <c r="H544" s="2"/>
      <c r="I544" s="2"/>
      <c r="J544" s="2"/>
      <c r="K544" s="4"/>
      <c r="L544" s="4"/>
      <c r="M544" s="4"/>
      <c r="N544" s="13"/>
      <c r="O544" s="13"/>
      <c r="P544" s="13"/>
      <c r="Q544" s="13"/>
      <c r="R544" s="13"/>
      <c r="S544" s="13"/>
      <c r="T544" s="13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4"/>
      <c r="AF544" s="13"/>
      <c r="AG544" s="13"/>
      <c r="AH544" s="5"/>
      <c r="AI544" s="43"/>
      <c r="AJ544" s="13"/>
      <c r="AK544" s="13"/>
      <c r="AL544" s="5"/>
      <c r="AM544" s="5"/>
      <c r="AN544" s="5"/>
      <c r="AO544" s="5"/>
      <c r="AP544" s="5"/>
      <c r="AQ544" s="46"/>
      <c r="AR544" s="13"/>
      <c r="AS544" s="46"/>
      <c r="AT544" s="13"/>
      <c r="AU544" s="5"/>
      <c r="AV544" s="5"/>
      <c r="AW544" s="5"/>
      <c r="AX544" s="5"/>
      <c r="AY544" s="5"/>
      <c r="AZ544" s="5"/>
      <c r="BA544" s="46"/>
      <c r="BB544" s="13"/>
      <c r="BC544" s="13"/>
      <c r="BD544" s="5"/>
      <c r="BE544" s="5"/>
      <c r="BF544" s="5"/>
      <c r="BG544" s="5"/>
      <c r="BH544" s="5"/>
      <c r="BI544" s="5"/>
      <c r="BJ544" s="5"/>
      <c r="BK544" s="40"/>
      <c r="BL544" s="8"/>
      <c r="BM544" s="5"/>
      <c r="BN544" s="5"/>
      <c r="BO544" s="7"/>
      <c r="BP544" s="7"/>
      <c r="BQ544" s="8"/>
      <c r="BR544" s="9"/>
    </row>
    <row r="545" spans="1:72" s="6" customFormat="1" ht="137.25" customHeight="1" x14ac:dyDescent="0.25">
      <c r="A545" s="1"/>
      <c r="B545" s="2"/>
      <c r="C545" s="3"/>
      <c r="D545" s="3"/>
      <c r="E545" s="4"/>
      <c r="F545" s="2"/>
      <c r="G545" s="2"/>
      <c r="H545" s="2"/>
      <c r="I545" s="2"/>
      <c r="J545" s="2"/>
      <c r="K545" s="4"/>
      <c r="L545" s="4"/>
      <c r="M545" s="4"/>
      <c r="N545" s="13"/>
      <c r="O545" s="13"/>
      <c r="P545" s="13"/>
      <c r="Q545" s="13"/>
      <c r="R545" s="13"/>
      <c r="S545" s="13"/>
      <c r="T545" s="13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42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29"/>
      <c r="BB545" s="31"/>
      <c r="BC545" s="32"/>
      <c r="BD545" s="5"/>
      <c r="BE545" s="5"/>
      <c r="BF545" s="5"/>
      <c r="BG545" s="5"/>
      <c r="BH545" s="5"/>
      <c r="BI545" s="5"/>
      <c r="BJ545" s="5"/>
      <c r="BK545" s="40"/>
      <c r="BL545" s="8"/>
      <c r="BM545" s="5"/>
      <c r="BN545" s="5"/>
      <c r="BO545" s="7"/>
      <c r="BP545" s="7"/>
      <c r="BQ545" s="8"/>
      <c r="BR545" s="9"/>
    </row>
    <row r="546" spans="1:72" s="6" customFormat="1" ht="137.25" customHeight="1" x14ac:dyDescent="0.25">
      <c r="A546" s="1"/>
      <c r="B546" s="2"/>
      <c r="C546" s="3"/>
      <c r="D546" s="3"/>
      <c r="E546" s="4"/>
      <c r="F546" s="2"/>
      <c r="G546" s="2"/>
      <c r="H546" s="2"/>
      <c r="I546" s="2"/>
      <c r="J546" s="2"/>
      <c r="K546" s="4"/>
      <c r="L546" s="4"/>
      <c r="M546" s="4"/>
      <c r="N546" s="13"/>
      <c r="O546" s="13"/>
      <c r="P546" s="13"/>
      <c r="Q546" s="13"/>
      <c r="R546" s="13"/>
      <c r="S546" s="13"/>
      <c r="T546" s="13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42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29"/>
      <c r="BB546" s="31"/>
      <c r="BC546" s="32"/>
      <c r="BD546" s="5"/>
      <c r="BE546" s="5"/>
      <c r="BF546" s="5"/>
      <c r="BG546" s="5"/>
      <c r="BH546" s="5"/>
      <c r="BI546" s="5"/>
      <c r="BJ546" s="5"/>
      <c r="BK546" s="40"/>
      <c r="BL546" s="8"/>
      <c r="BM546" s="5"/>
      <c r="BN546" s="5"/>
      <c r="BO546" s="7"/>
      <c r="BP546" s="7"/>
      <c r="BQ546" s="8"/>
      <c r="BR546" s="9"/>
    </row>
    <row r="547" spans="1:72" s="6" customFormat="1" ht="137.25" customHeight="1" x14ac:dyDescent="0.25">
      <c r="A547" s="1"/>
      <c r="B547" s="2"/>
      <c r="C547" s="3"/>
      <c r="D547" s="3"/>
      <c r="E547" s="4"/>
      <c r="F547" s="2"/>
      <c r="G547" s="2"/>
      <c r="H547" s="2"/>
      <c r="I547" s="2"/>
      <c r="J547" s="2"/>
      <c r="K547" s="4"/>
      <c r="L547" s="4"/>
      <c r="M547" s="4"/>
      <c r="N547" s="13"/>
      <c r="O547" s="13"/>
      <c r="P547" s="13"/>
      <c r="Q547" s="13"/>
      <c r="R547" s="13"/>
      <c r="S547" s="13"/>
      <c r="T547" s="13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42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29"/>
      <c r="BB547" s="31"/>
      <c r="BC547" s="32"/>
      <c r="BD547" s="5"/>
      <c r="BE547" s="5"/>
      <c r="BF547" s="5"/>
      <c r="BG547" s="5"/>
      <c r="BH547" s="5"/>
      <c r="BI547" s="5"/>
      <c r="BJ547" s="5"/>
      <c r="BK547" s="40"/>
      <c r="BL547" s="8"/>
      <c r="BM547" s="5"/>
      <c r="BN547" s="5"/>
      <c r="BO547" s="7"/>
      <c r="BP547" s="7"/>
      <c r="BQ547" s="8"/>
      <c r="BR547" s="9"/>
    </row>
    <row r="548" spans="1:72" s="6" customFormat="1" ht="137.25" customHeight="1" x14ac:dyDescent="0.25">
      <c r="A548" s="1"/>
      <c r="B548" s="2"/>
      <c r="C548" s="3"/>
      <c r="D548" s="3"/>
      <c r="E548" s="4"/>
      <c r="F548" s="2"/>
      <c r="G548" s="2"/>
      <c r="H548" s="2"/>
      <c r="I548" s="2"/>
      <c r="J548" s="2"/>
      <c r="K548" s="4"/>
      <c r="L548" s="4"/>
      <c r="M548" s="4"/>
      <c r="N548" s="13"/>
      <c r="O548" s="13"/>
      <c r="P548" s="13"/>
      <c r="Q548" s="13"/>
      <c r="R548" s="13"/>
      <c r="S548" s="13"/>
      <c r="T548" s="13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42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29"/>
      <c r="BB548" s="31"/>
      <c r="BC548" s="32"/>
      <c r="BD548" s="5"/>
      <c r="BE548" s="5"/>
      <c r="BF548" s="5"/>
      <c r="BG548" s="5"/>
      <c r="BH548" s="5"/>
      <c r="BI548" s="5"/>
      <c r="BJ548" s="5"/>
      <c r="BK548" s="40"/>
      <c r="BL548" s="8"/>
      <c r="BM548" s="5"/>
      <c r="BN548" s="5"/>
      <c r="BO548" s="7"/>
      <c r="BP548" s="7"/>
      <c r="BQ548" s="8"/>
      <c r="BR548" s="9"/>
    </row>
    <row r="549" spans="1:72" s="6" customFormat="1" ht="137.25" customHeight="1" x14ac:dyDescent="0.25">
      <c r="A549" s="1"/>
      <c r="B549" s="2"/>
      <c r="C549" s="3"/>
      <c r="D549" s="3"/>
      <c r="E549" s="4"/>
      <c r="F549" s="2"/>
      <c r="G549" s="2"/>
      <c r="H549" s="2"/>
      <c r="I549" s="2"/>
      <c r="J549" s="2"/>
      <c r="K549" s="4"/>
      <c r="L549" s="4"/>
      <c r="M549" s="4"/>
      <c r="N549" s="13"/>
      <c r="O549" s="13"/>
      <c r="P549" s="13"/>
      <c r="Q549" s="13"/>
      <c r="R549" s="13"/>
      <c r="S549" s="13"/>
      <c r="T549" s="13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42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29"/>
      <c r="BB549" s="31"/>
      <c r="BC549" s="32"/>
      <c r="BD549" s="5"/>
      <c r="BE549" s="5"/>
      <c r="BF549" s="5"/>
      <c r="BG549" s="5"/>
      <c r="BH549" s="5"/>
      <c r="BI549" s="5"/>
      <c r="BJ549" s="5"/>
      <c r="BK549" s="40"/>
      <c r="BL549" s="8"/>
      <c r="BM549" s="5"/>
      <c r="BN549" s="5"/>
      <c r="BO549" s="7"/>
      <c r="BP549" s="7"/>
      <c r="BQ549" s="8"/>
      <c r="BR549" s="9"/>
    </row>
    <row r="550" spans="1:72" s="6" customFormat="1" ht="291.75" customHeight="1" x14ac:dyDescent="0.25">
      <c r="A550" s="1"/>
      <c r="B550" s="2"/>
      <c r="C550" s="3"/>
      <c r="D550" s="3"/>
      <c r="E550" s="4"/>
      <c r="F550" s="2"/>
      <c r="G550" s="2"/>
      <c r="H550" s="2"/>
      <c r="I550" s="2"/>
      <c r="J550" s="2"/>
      <c r="K550" s="4"/>
      <c r="L550" s="4"/>
      <c r="M550" s="4"/>
      <c r="N550" s="13"/>
      <c r="O550" s="13"/>
      <c r="P550" s="13"/>
      <c r="Q550" s="13"/>
      <c r="R550" s="13"/>
      <c r="S550" s="13"/>
      <c r="T550" s="13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42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4"/>
      <c r="AZ550" s="5"/>
      <c r="BA550" s="46"/>
      <c r="BB550" s="13"/>
      <c r="BC550" s="4"/>
      <c r="BD550" s="7"/>
      <c r="BE550" s="5"/>
      <c r="BF550" s="5"/>
      <c r="BG550" s="5"/>
      <c r="BH550" s="5"/>
      <c r="BI550" s="5"/>
      <c r="BJ550" s="5"/>
      <c r="BK550" s="5"/>
      <c r="BL550" s="8"/>
      <c r="BM550" s="5"/>
      <c r="BN550" s="5"/>
      <c r="BO550" s="7"/>
      <c r="BP550" s="7"/>
      <c r="BQ550" s="8"/>
      <c r="BR550" s="9"/>
    </row>
    <row r="551" spans="1:72" s="6" customFormat="1" ht="291.75" customHeight="1" x14ac:dyDescent="0.25">
      <c r="A551" s="1"/>
      <c r="B551" s="2"/>
      <c r="C551" s="3"/>
      <c r="D551" s="3"/>
      <c r="E551" s="4"/>
      <c r="F551" s="2"/>
      <c r="G551" s="2"/>
      <c r="H551" s="2"/>
      <c r="I551" s="2"/>
      <c r="J551" s="2"/>
      <c r="K551" s="4"/>
      <c r="L551" s="4"/>
      <c r="M551" s="4"/>
      <c r="N551" s="13"/>
      <c r="O551" s="13"/>
      <c r="P551" s="13"/>
      <c r="Q551" s="13"/>
      <c r="R551" s="13"/>
      <c r="S551" s="13"/>
      <c r="T551" s="13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42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4"/>
      <c r="AZ551" s="5"/>
      <c r="BA551" s="46"/>
      <c r="BB551" s="24"/>
      <c r="BC551" s="4"/>
      <c r="BD551" s="7"/>
      <c r="BE551" s="5"/>
      <c r="BF551" s="5"/>
      <c r="BG551" s="5"/>
      <c r="BH551" s="5"/>
      <c r="BI551" s="5"/>
      <c r="BJ551" s="5"/>
      <c r="BK551" s="5"/>
      <c r="BL551" s="8"/>
      <c r="BM551" s="5"/>
      <c r="BN551" s="5"/>
      <c r="BO551" s="7"/>
      <c r="BP551" s="7"/>
      <c r="BQ551" s="8"/>
      <c r="BR551" s="9"/>
    </row>
    <row r="552" spans="1:72" s="6" customFormat="1" ht="197.25" customHeight="1" x14ac:dyDescent="0.25">
      <c r="A552" s="1"/>
      <c r="B552" s="2"/>
      <c r="C552" s="3"/>
      <c r="D552" s="3"/>
      <c r="E552" s="4"/>
      <c r="F552" s="2"/>
      <c r="G552" s="2"/>
      <c r="H552" s="2"/>
      <c r="I552" s="2"/>
      <c r="J552" s="2"/>
      <c r="K552" s="4"/>
      <c r="L552" s="4"/>
      <c r="M552" s="4"/>
      <c r="N552" s="7"/>
      <c r="O552" s="7"/>
      <c r="P552" s="7"/>
      <c r="Q552" s="7"/>
      <c r="R552" s="7"/>
      <c r="S552" s="7"/>
      <c r="T552" s="4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42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46"/>
      <c r="BB552" s="4"/>
      <c r="BC552" s="4"/>
      <c r="BD552" s="5"/>
      <c r="BE552" s="5"/>
      <c r="BF552" s="5"/>
      <c r="BG552" s="5"/>
      <c r="BH552" s="5"/>
      <c r="BI552" s="5"/>
      <c r="BJ552" s="5"/>
      <c r="BK552" s="40"/>
      <c r="BL552" s="8"/>
      <c r="BM552" s="5"/>
      <c r="BN552" s="5"/>
      <c r="BO552" s="7"/>
      <c r="BP552" s="7"/>
      <c r="BQ552" s="8"/>
      <c r="BR552" s="9"/>
    </row>
    <row r="553" spans="1:72" s="6" customFormat="1" ht="197.25" customHeight="1" x14ac:dyDescent="0.25">
      <c r="A553" s="1"/>
      <c r="B553" s="2"/>
      <c r="C553" s="3"/>
      <c r="D553" s="3"/>
      <c r="E553" s="4"/>
      <c r="F553" s="2"/>
      <c r="G553" s="2"/>
      <c r="H553" s="2"/>
      <c r="I553" s="2"/>
      <c r="J553" s="2"/>
      <c r="K553" s="4"/>
      <c r="L553" s="4"/>
      <c r="M553" s="4"/>
      <c r="N553" s="7"/>
      <c r="O553" s="7"/>
      <c r="P553" s="7"/>
      <c r="Q553" s="7"/>
      <c r="R553" s="7"/>
      <c r="S553" s="7"/>
      <c r="T553" s="4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42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27"/>
      <c r="BB553" s="32"/>
      <c r="BC553" s="32"/>
      <c r="BD553" s="5"/>
      <c r="BE553" s="5"/>
      <c r="BF553" s="5"/>
      <c r="BG553" s="5"/>
      <c r="BH553" s="5"/>
      <c r="BI553" s="5"/>
      <c r="BJ553" s="5"/>
      <c r="BK553" s="40"/>
      <c r="BL553" s="8"/>
      <c r="BM553" s="5"/>
      <c r="BN553" s="5"/>
      <c r="BO553" s="7"/>
      <c r="BP553" s="7"/>
      <c r="BQ553" s="8"/>
      <c r="BR553" s="9"/>
    </row>
    <row r="554" spans="1:72" s="6" customFormat="1" ht="279.75" customHeight="1" x14ac:dyDescent="0.25">
      <c r="A554" s="1"/>
      <c r="B554" s="2"/>
      <c r="C554" s="3"/>
      <c r="D554" s="3"/>
      <c r="E554" s="4"/>
      <c r="F554" s="2"/>
      <c r="G554" s="2"/>
      <c r="H554" s="2"/>
      <c r="I554" s="2"/>
      <c r="J554" s="2"/>
      <c r="K554" s="4"/>
      <c r="L554" s="4"/>
      <c r="M554" s="4"/>
      <c r="N554" s="33"/>
      <c r="O554" s="33"/>
      <c r="P554" s="33"/>
      <c r="Q554" s="33"/>
      <c r="R554" s="33"/>
      <c r="S554" s="33"/>
      <c r="T554" s="33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42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46"/>
      <c r="BB554" s="17"/>
      <c r="BC554" s="17"/>
      <c r="BD554" s="5"/>
      <c r="BE554" s="5"/>
      <c r="BF554" s="5"/>
      <c r="BG554" s="5"/>
      <c r="BH554" s="5"/>
      <c r="BI554" s="5"/>
      <c r="BJ554" s="5"/>
      <c r="BK554" s="5"/>
      <c r="BL554" s="8"/>
      <c r="BM554" s="5"/>
      <c r="BN554" s="5"/>
      <c r="BO554" s="7"/>
      <c r="BP554" s="7"/>
      <c r="BQ554" s="8"/>
      <c r="BR554" s="9"/>
    </row>
    <row r="555" spans="1:72" s="6" customFormat="1" ht="171.75" customHeight="1" x14ac:dyDescent="0.25">
      <c r="A555" s="1"/>
      <c r="B555" s="2"/>
      <c r="C555" s="3"/>
      <c r="D555" s="3"/>
      <c r="E555" s="4"/>
      <c r="F555" s="2"/>
      <c r="G555" s="2"/>
      <c r="H555" s="2"/>
      <c r="I555" s="2"/>
      <c r="J555" s="2"/>
      <c r="K555" s="4"/>
      <c r="L555" s="4"/>
      <c r="M555" s="4"/>
      <c r="N555" s="7"/>
      <c r="O555" s="7"/>
      <c r="P555" s="7"/>
      <c r="Q555" s="7"/>
      <c r="R555" s="7"/>
      <c r="S555" s="7"/>
      <c r="T555" s="7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42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46"/>
      <c r="BB555" s="7"/>
      <c r="BC555" s="7"/>
      <c r="BD555" s="5"/>
      <c r="BE555" s="5"/>
      <c r="BF555" s="5"/>
      <c r="BG555" s="5"/>
      <c r="BH555" s="5"/>
      <c r="BI555" s="5"/>
      <c r="BJ555" s="5"/>
      <c r="BK555" s="5"/>
      <c r="BL555" s="8"/>
      <c r="BM555" s="5"/>
      <c r="BN555" s="5"/>
      <c r="BO555" s="7"/>
      <c r="BP555" s="7"/>
      <c r="BQ555" s="8"/>
      <c r="BR555" s="9"/>
    </row>
    <row r="556" spans="1:72" s="6" customFormat="1" ht="129.75" customHeight="1" x14ac:dyDescent="0.25">
      <c r="A556" s="1"/>
      <c r="B556" s="2"/>
      <c r="C556" s="3"/>
      <c r="D556" s="3"/>
      <c r="E556" s="4"/>
      <c r="F556" s="2"/>
      <c r="G556" s="2"/>
      <c r="H556" s="2"/>
      <c r="I556" s="2"/>
      <c r="J556" s="2"/>
      <c r="K556" s="4"/>
      <c r="L556" s="4"/>
      <c r="M556" s="4"/>
      <c r="N556" s="7"/>
      <c r="O556" s="7"/>
      <c r="P556" s="7"/>
      <c r="Q556" s="7"/>
      <c r="R556" s="7"/>
      <c r="S556" s="7"/>
      <c r="T556" s="7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42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34"/>
      <c r="BB556" s="13"/>
      <c r="BC556" s="13"/>
      <c r="BD556" s="5"/>
      <c r="BE556" s="5"/>
      <c r="BF556" s="5"/>
      <c r="BG556" s="5"/>
      <c r="BH556" s="5"/>
      <c r="BI556" s="5"/>
      <c r="BJ556" s="5"/>
      <c r="BK556" s="40"/>
      <c r="BL556" s="8"/>
      <c r="BM556" s="5"/>
      <c r="BN556" s="5"/>
      <c r="BO556" s="7"/>
      <c r="BP556" s="7"/>
      <c r="BQ556" s="8"/>
      <c r="BR556" s="9"/>
    </row>
    <row r="557" spans="1:72" s="6" customFormat="1" ht="187.5" customHeight="1" x14ac:dyDescent="0.25">
      <c r="A557" s="1"/>
      <c r="B557" s="2"/>
      <c r="C557" s="3"/>
      <c r="D557" s="3"/>
      <c r="E557" s="4"/>
      <c r="F557" s="2"/>
      <c r="G557" s="2"/>
      <c r="H557" s="2"/>
      <c r="I557" s="2"/>
      <c r="J557" s="2"/>
      <c r="K557" s="4"/>
      <c r="L557" s="4"/>
      <c r="M557" s="13"/>
      <c r="N557" s="13"/>
      <c r="O557" s="13"/>
      <c r="P557" s="13"/>
      <c r="Q557" s="13"/>
      <c r="R557" s="13"/>
      <c r="S557" s="13"/>
      <c r="T557" s="13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42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46"/>
      <c r="BB557" s="7"/>
      <c r="BC557" s="7"/>
      <c r="BD557" s="5"/>
      <c r="BE557" s="5"/>
      <c r="BF557" s="5"/>
      <c r="BG557" s="5"/>
      <c r="BH557" s="5"/>
      <c r="BI557" s="5"/>
      <c r="BJ557" s="7"/>
      <c r="BK557" s="7"/>
      <c r="BL557" s="8"/>
      <c r="BM557" s="5"/>
      <c r="BN557" s="5"/>
      <c r="BO557" s="5"/>
      <c r="BP557" s="5"/>
      <c r="BQ557" s="7"/>
      <c r="BR557" s="8"/>
      <c r="BS557" s="9"/>
      <c r="BT557" s="14"/>
    </row>
    <row r="558" spans="1:72" s="6" customFormat="1" ht="187.5" customHeight="1" x14ac:dyDescent="0.25">
      <c r="A558" s="1"/>
      <c r="B558" s="2"/>
      <c r="C558" s="3"/>
      <c r="D558" s="3"/>
      <c r="E558" s="4"/>
      <c r="F558" s="2"/>
      <c r="G558" s="2"/>
      <c r="H558" s="2"/>
      <c r="I558" s="2"/>
      <c r="J558" s="2"/>
      <c r="K558" s="4"/>
      <c r="L558" s="4"/>
      <c r="M558" s="46"/>
      <c r="N558" s="12"/>
      <c r="O558" s="2"/>
      <c r="P558" s="12"/>
      <c r="Q558" s="12"/>
      <c r="R558" s="12"/>
      <c r="S558" s="12"/>
      <c r="T558" s="12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42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7"/>
      <c r="BK558" s="7"/>
      <c r="BL558" s="8"/>
      <c r="BM558" s="9"/>
      <c r="BN558" s="5"/>
      <c r="BO558" s="5"/>
      <c r="BP558" s="5"/>
      <c r="BQ558" s="7"/>
      <c r="BR558" s="8"/>
      <c r="BS558" s="9"/>
      <c r="BT558" s="14"/>
    </row>
    <row r="559" spans="1:72" s="6" customFormat="1" ht="409.6" customHeight="1" x14ac:dyDescent="0.25">
      <c r="A559" s="1"/>
      <c r="B559" s="2"/>
      <c r="C559" s="3"/>
      <c r="D559" s="3"/>
      <c r="E559" s="4"/>
      <c r="F559" s="2"/>
      <c r="G559" s="2"/>
      <c r="H559" s="2"/>
      <c r="I559" s="2"/>
      <c r="J559" s="2"/>
      <c r="K559" s="4"/>
      <c r="L559" s="4"/>
      <c r="M559" s="4"/>
      <c r="N559" s="7"/>
      <c r="O559" s="7"/>
      <c r="P559" s="7"/>
      <c r="Q559" s="7"/>
      <c r="R559" s="7"/>
      <c r="S559" s="7"/>
      <c r="T559" s="7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42"/>
      <c r="AJ559" s="5"/>
      <c r="AK559" s="5"/>
      <c r="AL559" s="5"/>
      <c r="AM559" s="5"/>
      <c r="AN559" s="5"/>
      <c r="AO559" s="5"/>
      <c r="AP559" s="5"/>
      <c r="AQ559" s="5"/>
      <c r="AR559" s="7"/>
      <c r="AS559" s="5"/>
      <c r="AT559" s="7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7"/>
      <c r="BK559" s="7"/>
      <c r="BL559" s="8"/>
      <c r="BM559" s="9"/>
      <c r="BN559" s="5"/>
      <c r="BO559" s="5"/>
      <c r="BP559" s="5"/>
      <c r="BQ559" s="7"/>
      <c r="BR559" s="8"/>
      <c r="BS559" s="9"/>
      <c r="BT559" s="14"/>
    </row>
    <row r="560" spans="1:72" s="6" customFormat="1" ht="409.5" customHeight="1" x14ac:dyDescent="0.25">
      <c r="A560" s="1"/>
      <c r="B560" s="2"/>
      <c r="C560" s="3"/>
      <c r="D560" s="3"/>
      <c r="E560" s="4"/>
      <c r="F560" s="2"/>
      <c r="G560" s="2"/>
      <c r="H560" s="2"/>
      <c r="I560" s="2"/>
      <c r="J560" s="2"/>
      <c r="K560" s="4"/>
      <c r="L560" s="4"/>
      <c r="M560" s="4"/>
      <c r="N560" s="7"/>
      <c r="O560" s="7"/>
      <c r="P560" s="7"/>
      <c r="Q560" s="7"/>
      <c r="R560" s="7"/>
      <c r="S560" s="7"/>
      <c r="T560" s="7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42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46"/>
      <c r="BB560" s="7"/>
      <c r="BC560" s="7"/>
      <c r="BD560" s="5"/>
      <c r="BE560" s="5"/>
      <c r="BF560" s="5"/>
      <c r="BG560" s="5"/>
      <c r="BH560" s="5"/>
      <c r="BI560" s="5"/>
      <c r="BJ560" s="7"/>
      <c r="BK560" s="7"/>
      <c r="BL560" s="8"/>
      <c r="BM560" s="9"/>
      <c r="BN560" s="5"/>
      <c r="BO560" s="5"/>
      <c r="BP560" s="5"/>
      <c r="BQ560" s="7"/>
      <c r="BR560" s="8"/>
      <c r="BS560" s="9"/>
      <c r="BT560" s="14"/>
    </row>
    <row r="561" spans="1:72" s="6" customFormat="1" ht="194.25" customHeight="1" x14ac:dyDescent="0.25">
      <c r="A561" s="1"/>
      <c r="B561" s="2"/>
      <c r="C561" s="3"/>
      <c r="D561" s="3"/>
      <c r="E561" s="4"/>
      <c r="F561" s="2"/>
      <c r="G561" s="2"/>
      <c r="H561" s="2"/>
      <c r="I561" s="2"/>
      <c r="J561" s="2"/>
      <c r="K561" s="4"/>
      <c r="L561" s="4"/>
      <c r="M561" s="46"/>
      <c r="N561" s="12"/>
      <c r="O561" s="2"/>
      <c r="P561" s="12"/>
      <c r="Q561" s="12"/>
      <c r="R561" s="12"/>
      <c r="S561" s="12"/>
      <c r="T561" s="12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42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7"/>
      <c r="BK561" s="7"/>
      <c r="BL561" s="8"/>
      <c r="BM561" s="9"/>
      <c r="BN561" s="15"/>
      <c r="BO561" s="15"/>
      <c r="BP561" s="15"/>
      <c r="BQ561" s="16"/>
      <c r="BR561" s="10"/>
      <c r="BS561" s="15"/>
      <c r="BT561" s="14"/>
    </row>
    <row r="562" spans="1:72" s="6" customFormat="1" ht="219.75" customHeight="1" x14ac:dyDescent="0.25">
      <c r="A562" s="1"/>
      <c r="B562" s="2"/>
      <c r="C562" s="3"/>
      <c r="D562" s="3"/>
      <c r="E562" s="4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42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7"/>
      <c r="BL562" s="8"/>
      <c r="BM562" s="9"/>
      <c r="BN562" s="15"/>
      <c r="BO562" s="15"/>
      <c r="BP562" s="15"/>
      <c r="BQ562" s="16"/>
      <c r="BR562" s="10"/>
      <c r="BS562" s="15"/>
      <c r="BT562" s="14"/>
    </row>
    <row r="563" spans="1:72" s="6" customFormat="1" ht="198.75" customHeight="1" x14ac:dyDescent="0.25">
      <c r="A563" s="1"/>
      <c r="B563" s="2"/>
      <c r="C563" s="3"/>
      <c r="D563" s="3"/>
      <c r="E563" s="4"/>
      <c r="F563" s="2"/>
      <c r="G563" s="2"/>
      <c r="H563" s="2"/>
      <c r="I563" s="2"/>
      <c r="J563" s="2"/>
      <c r="K563" s="2"/>
      <c r="L563" s="4"/>
      <c r="M563" s="5"/>
      <c r="N563" s="24"/>
      <c r="O563" s="24"/>
      <c r="P563" s="24"/>
      <c r="Q563" s="24"/>
      <c r="R563" s="24"/>
      <c r="S563" s="24"/>
      <c r="T563" s="24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42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7"/>
      <c r="BK563" s="13"/>
      <c r="BL563" s="8"/>
      <c r="BM563" s="9"/>
      <c r="BN563" s="5"/>
      <c r="BO563" s="5"/>
      <c r="BP563" s="5"/>
      <c r="BQ563" s="7"/>
      <c r="BR563" s="8"/>
      <c r="BS563" s="9"/>
      <c r="BT563" s="14"/>
    </row>
    <row r="564" spans="1:72" s="6" customFormat="1" ht="198.75" customHeight="1" x14ac:dyDescent="0.25">
      <c r="A564" s="1"/>
      <c r="B564" s="2"/>
      <c r="C564" s="3"/>
      <c r="D564" s="3"/>
      <c r="E564" s="4"/>
      <c r="F564" s="2"/>
      <c r="G564" s="2"/>
      <c r="H564" s="2"/>
      <c r="I564" s="2"/>
      <c r="J564" s="2"/>
      <c r="K564" s="2"/>
      <c r="L564" s="4"/>
      <c r="M564" s="5"/>
      <c r="N564" s="7"/>
      <c r="O564" s="7"/>
      <c r="P564" s="7"/>
      <c r="Q564" s="7"/>
      <c r="R564" s="7"/>
      <c r="S564" s="7"/>
      <c r="T564" s="7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42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7"/>
      <c r="BK564" s="13"/>
      <c r="BL564" s="8"/>
      <c r="BM564" s="9"/>
      <c r="BN564" s="5"/>
      <c r="BO564" s="5"/>
      <c r="BP564" s="5"/>
      <c r="BQ564" s="7"/>
      <c r="BR564" s="8"/>
      <c r="BS564" s="9"/>
      <c r="BT564" s="14"/>
    </row>
    <row r="565" spans="1:72" s="6" customFormat="1" ht="198.75" customHeight="1" x14ac:dyDescent="0.25">
      <c r="A565" s="1"/>
      <c r="B565" s="2"/>
      <c r="C565" s="3"/>
      <c r="D565" s="3"/>
      <c r="E565" s="4"/>
      <c r="F565" s="2"/>
      <c r="G565" s="2"/>
      <c r="H565" s="2"/>
      <c r="I565" s="2"/>
      <c r="J565" s="2"/>
      <c r="K565" s="2"/>
      <c r="L565" s="4"/>
      <c r="M565" s="5"/>
      <c r="N565" s="12"/>
      <c r="O565" s="2"/>
      <c r="P565" s="12"/>
      <c r="Q565" s="12"/>
      <c r="R565" s="12"/>
      <c r="S565" s="12"/>
      <c r="T565" s="12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42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7"/>
      <c r="BK565" s="13"/>
      <c r="BL565" s="8"/>
      <c r="BM565" s="9"/>
      <c r="BN565" s="5"/>
      <c r="BO565" s="5"/>
      <c r="BP565" s="5"/>
      <c r="BQ565" s="7"/>
      <c r="BR565" s="8"/>
      <c r="BS565" s="9"/>
      <c r="BT565" s="14"/>
    </row>
    <row r="566" spans="1:72" s="6" customFormat="1" ht="146.25" customHeight="1" x14ac:dyDescent="0.25">
      <c r="A566" s="1"/>
      <c r="B566" s="2"/>
      <c r="C566" s="3"/>
      <c r="D566" s="3"/>
      <c r="E566" s="4"/>
      <c r="F566" s="2"/>
      <c r="G566" s="2"/>
      <c r="H566" s="2"/>
      <c r="I566" s="2"/>
      <c r="J566" s="2"/>
      <c r="K566" s="2"/>
      <c r="L566" s="4"/>
      <c r="M566" s="5"/>
      <c r="N566" s="12"/>
      <c r="O566" s="2"/>
      <c r="P566" s="12"/>
      <c r="Q566" s="12"/>
      <c r="R566" s="12"/>
      <c r="S566" s="12"/>
      <c r="T566" s="12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42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7"/>
      <c r="BK566" s="13"/>
      <c r="BL566" s="8"/>
      <c r="BM566" s="9"/>
      <c r="BN566" s="5"/>
      <c r="BO566" s="5"/>
      <c r="BP566" s="5"/>
      <c r="BQ566" s="7"/>
      <c r="BR566" s="8"/>
      <c r="BS566" s="9"/>
      <c r="BT566" s="14"/>
    </row>
    <row r="567" spans="1:72" s="6" customFormat="1" ht="227.25" customHeight="1" x14ac:dyDescent="0.25">
      <c r="A567" s="1"/>
      <c r="B567" s="2"/>
      <c r="C567" s="3"/>
      <c r="D567" s="3"/>
      <c r="E567" s="4"/>
      <c r="F567" s="2"/>
      <c r="G567" s="2"/>
      <c r="H567" s="2"/>
      <c r="I567" s="2"/>
      <c r="J567" s="2"/>
      <c r="K567" s="2"/>
      <c r="L567" s="4"/>
      <c r="M567" s="5"/>
      <c r="N567" s="12"/>
      <c r="O567" s="2"/>
      <c r="P567" s="12"/>
      <c r="Q567" s="12"/>
      <c r="R567" s="12"/>
      <c r="S567" s="12"/>
      <c r="T567" s="12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42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7"/>
      <c r="BK567" s="13"/>
      <c r="BL567" s="8"/>
      <c r="BM567" s="9"/>
      <c r="BN567" s="5"/>
      <c r="BO567" s="5"/>
      <c r="BP567" s="5"/>
      <c r="BQ567" s="7"/>
      <c r="BR567" s="8"/>
      <c r="BS567" s="9"/>
      <c r="BT567" s="14"/>
    </row>
    <row r="568" spans="1:72" s="6" customFormat="1" ht="154.5" customHeight="1" x14ac:dyDescent="0.25">
      <c r="A568" s="1"/>
      <c r="B568" s="2"/>
      <c r="C568" s="3"/>
      <c r="D568" s="3"/>
      <c r="E568" s="4"/>
      <c r="F568" s="2"/>
      <c r="G568" s="2"/>
      <c r="H568" s="2"/>
      <c r="I568" s="2"/>
      <c r="J568" s="2"/>
      <c r="K568" s="2"/>
      <c r="L568" s="4"/>
      <c r="M568" s="5"/>
      <c r="N568" s="12"/>
      <c r="O568" s="12"/>
      <c r="P568" s="12"/>
      <c r="Q568" s="12"/>
      <c r="R568" s="12"/>
      <c r="S568" s="12"/>
      <c r="T568" s="12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42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7"/>
      <c r="BK568" s="13"/>
      <c r="BL568" s="8"/>
      <c r="BM568" s="9"/>
      <c r="BN568" s="5"/>
      <c r="BO568" s="5"/>
      <c r="BP568" s="5"/>
      <c r="BQ568" s="7"/>
      <c r="BR568" s="8"/>
      <c r="BS568" s="9"/>
      <c r="BT568" s="14"/>
    </row>
    <row r="569" spans="1:72" s="6" customFormat="1" ht="154.5" customHeight="1" x14ac:dyDescent="0.25">
      <c r="A569" s="1"/>
      <c r="B569" s="2"/>
      <c r="C569" s="3"/>
      <c r="D569" s="3"/>
      <c r="E569" s="4"/>
      <c r="F569" s="2"/>
      <c r="G569" s="2"/>
      <c r="H569" s="2"/>
      <c r="I569" s="2"/>
      <c r="J569" s="2"/>
      <c r="K569" s="2"/>
      <c r="L569" s="4"/>
      <c r="M569" s="5"/>
      <c r="N569" s="12"/>
      <c r="O569" s="2"/>
      <c r="P569" s="12"/>
      <c r="Q569" s="12"/>
      <c r="R569" s="12"/>
      <c r="S569" s="12"/>
      <c r="T569" s="12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42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7"/>
      <c r="BK569" s="13"/>
      <c r="BL569" s="8"/>
      <c r="BM569" s="9"/>
      <c r="BN569" s="15"/>
      <c r="BO569" s="15"/>
      <c r="BP569" s="15"/>
      <c r="BQ569" s="16"/>
      <c r="BR569" s="10"/>
      <c r="BS569" s="15"/>
      <c r="BT569" s="14"/>
    </row>
    <row r="570" spans="1:72" s="6" customFormat="1" ht="182.25" customHeight="1" x14ac:dyDescent="0.25">
      <c r="A570" s="1"/>
      <c r="B570" s="2"/>
      <c r="C570" s="3"/>
      <c r="D570" s="3"/>
      <c r="E570" s="4"/>
      <c r="F570" s="2"/>
      <c r="G570" s="2"/>
      <c r="H570" s="2"/>
      <c r="I570" s="2"/>
      <c r="J570" s="2"/>
      <c r="K570" s="2"/>
      <c r="L570" s="4"/>
      <c r="M570" s="5"/>
      <c r="N570" s="7"/>
      <c r="O570" s="7"/>
      <c r="P570" s="7"/>
      <c r="Q570" s="7"/>
      <c r="R570" s="7"/>
      <c r="S570" s="7"/>
      <c r="T570" s="7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42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7"/>
      <c r="BJ570" s="5"/>
      <c r="BK570" s="7"/>
      <c r="BL570" s="8"/>
      <c r="BM570" s="9"/>
      <c r="BN570" s="15"/>
      <c r="BO570" s="15"/>
      <c r="BP570" s="15"/>
      <c r="BQ570" s="16"/>
      <c r="BR570" s="10"/>
      <c r="BS570" s="15"/>
      <c r="BT570" s="14"/>
    </row>
    <row r="571" spans="1:72" s="6" customFormat="1" ht="182.25" customHeight="1" x14ac:dyDescent="0.25">
      <c r="A571" s="1"/>
      <c r="B571" s="2"/>
      <c r="C571" s="3"/>
      <c r="D571" s="3"/>
      <c r="E571" s="4"/>
      <c r="F571" s="2"/>
      <c r="G571" s="2"/>
      <c r="H571" s="2"/>
      <c r="I571" s="2"/>
      <c r="J571" s="2"/>
      <c r="K571" s="2"/>
      <c r="L571" s="4"/>
      <c r="M571" s="5"/>
      <c r="N571" s="7"/>
      <c r="O571" s="7"/>
      <c r="P571" s="7"/>
      <c r="Q571" s="7"/>
      <c r="R571" s="7"/>
      <c r="S571" s="7"/>
      <c r="T571" s="12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42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7"/>
      <c r="BL571" s="8"/>
      <c r="BM571" s="9"/>
      <c r="BN571" s="15"/>
      <c r="BO571" s="15"/>
      <c r="BP571" s="15"/>
      <c r="BQ571" s="16"/>
      <c r="BR571" s="10"/>
      <c r="BS571" s="15"/>
      <c r="BT571" s="14"/>
    </row>
    <row r="572" spans="1:72" s="6" customFormat="1" ht="312" customHeight="1" x14ac:dyDescent="0.25">
      <c r="A572" s="1"/>
      <c r="B572" s="2"/>
      <c r="C572" s="3"/>
      <c r="D572" s="3"/>
      <c r="E572" s="4"/>
      <c r="F572" s="2"/>
      <c r="G572" s="2"/>
      <c r="H572" s="2"/>
      <c r="I572" s="2"/>
      <c r="J572" s="2"/>
      <c r="K572" s="2"/>
      <c r="L572" s="4"/>
      <c r="M572" s="5"/>
      <c r="N572" s="12"/>
      <c r="O572" s="12"/>
      <c r="P572" s="12"/>
      <c r="Q572" s="12"/>
      <c r="R572" s="12"/>
      <c r="S572" s="12"/>
      <c r="T572" s="12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42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25"/>
      <c r="BB572" s="5"/>
      <c r="BC572" s="5"/>
      <c r="BD572" s="7"/>
      <c r="BE572" s="5"/>
      <c r="BF572" s="5"/>
      <c r="BG572" s="5"/>
      <c r="BH572" s="5"/>
      <c r="BI572" s="7"/>
      <c r="BJ572" s="5"/>
      <c r="BK572" s="13"/>
      <c r="BL572" s="8"/>
      <c r="BM572" s="9"/>
      <c r="BN572" s="10"/>
    </row>
    <row r="573" spans="1:72" s="6" customFormat="1" ht="174.75" customHeight="1" x14ac:dyDescent="0.25">
      <c r="A573" s="1"/>
      <c r="B573" s="2"/>
      <c r="C573" s="3"/>
      <c r="D573" s="3"/>
      <c r="E573" s="4"/>
      <c r="F573" s="2"/>
      <c r="G573" s="2"/>
      <c r="H573" s="2"/>
      <c r="I573" s="2"/>
      <c r="J573" s="2"/>
      <c r="K573" s="2"/>
      <c r="L573" s="4"/>
      <c r="M573" s="5"/>
      <c r="N573" s="12"/>
      <c r="O573" s="2"/>
      <c r="P573" s="12"/>
      <c r="Q573" s="12"/>
      <c r="R573" s="12"/>
      <c r="S573" s="12"/>
      <c r="T573" s="12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42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7"/>
      <c r="BE573" s="5"/>
      <c r="BF573" s="5"/>
      <c r="BG573" s="5"/>
      <c r="BH573" s="5"/>
      <c r="BI573" s="7"/>
      <c r="BJ573" s="5"/>
      <c r="BK573" s="13"/>
      <c r="BL573" s="8"/>
      <c r="BM573" s="9"/>
      <c r="BN573" s="10"/>
    </row>
    <row r="574" spans="1:72" s="6" customFormat="1" ht="167.25" customHeight="1" x14ac:dyDescent="0.25">
      <c r="A574" s="1"/>
      <c r="B574" s="2"/>
      <c r="C574" s="3"/>
      <c r="D574" s="3"/>
      <c r="E574" s="4"/>
      <c r="F574" s="2"/>
      <c r="G574" s="2"/>
      <c r="H574" s="2"/>
      <c r="I574" s="2"/>
      <c r="J574" s="2"/>
      <c r="K574" s="2"/>
      <c r="L574" s="4"/>
      <c r="M574" s="5"/>
      <c r="N574" s="7"/>
      <c r="O574" s="7"/>
      <c r="P574" s="7"/>
      <c r="Q574" s="7"/>
      <c r="R574" s="7"/>
      <c r="S574" s="7"/>
      <c r="T574" s="7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42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25"/>
      <c r="BB574" s="5"/>
      <c r="BC574" s="5"/>
      <c r="BD574" s="7"/>
      <c r="BE574" s="5"/>
      <c r="BF574" s="5"/>
      <c r="BG574" s="5"/>
      <c r="BH574" s="5"/>
      <c r="BI574" s="7"/>
      <c r="BJ574" s="5"/>
      <c r="BK574" s="13"/>
      <c r="BL574" s="8"/>
      <c r="BM574" s="9"/>
      <c r="BN574" s="10"/>
    </row>
    <row r="575" spans="1:72" s="6" customFormat="1" ht="167.25" customHeight="1" x14ac:dyDescent="0.25">
      <c r="A575" s="1"/>
      <c r="B575" s="2"/>
      <c r="C575" s="3"/>
      <c r="D575" s="3"/>
      <c r="E575" s="4"/>
      <c r="F575" s="2"/>
      <c r="G575" s="2"/>
      <c r="H575" s="2"/>
      <c r="I575" s="2"/>
      <c r="J575" s="2"/>
      <c r="K575" s="2"/>
      <c r="L575" s="4"/>
      <c r="M575" s="5"/>
      <c r="N575" s="7"/>
      <c r="O575" s="7"/>
      <c r="P575" s="7"/>
      <c r="Q575" s="7"/>
      <c r="R575" s="7"/>
      <c r="S575" s="7"/>
      <c r="T575" s="7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42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7"/>
      <c r="BE575" s="5"/>
      <c r="BF575" s="5"/>
      <c r="BG575" s="5"/>
      <c r="BH575" s="5"/>
      <c r="BI575" s="7"/>
      <c r="BJ575" s="5"/>
      <c r="BK575" s="13"/>
      <c r="BL575" s="8"/>
      <c r="BM575" s="9"/>
      <c r="BN575" s="10"/>
    </row>
    <row r="576" spans="1:72" s="6" customFormat="1" ht="167.25" customHeight="1" x14ac:dyDescent="0.25">
      <c r="A576" s="1"/>
      <c r="B576" s="2"/>
      <c r="C576" s="3"/>
      <c r="D576" s="3"/>
      <c r="E576" s="4"/>
      <c r="F576" s="2"/>
      <c r="G576" s="2"/>
      <c r="H576" s="2"/>
      <c r="I576" s="2"/>
      <c r="J576" s="2"/>
      <c r="K576" s="2"/>
      <c r="L576" s="4"/>
      <c r="M576" s="5"/>
      <c r="N576" s="7"/>
      <c r="O576" s="7"/>
      <c r="P576" s="12"/>
      <c r="Q576" s="12"/>
      <c r="R576" s="12"/>
      <c r="S576" s="12"/>
      <c r="T576" s="12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42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7"/>
      <c r="BE576" s="5"/>
      <c r="BF576" s="5"/>
      <c r="BG576" s="5"/>
      <c r="BH576" s="5"/>
      <c r="BI576" s="7"/>
      <c r="BJ576" s="5"/>
      <c r="BK576" s="13"/>
      <c r="BL576" s="8"/>
      <c r="BM576" s="9"/>
      <c r="BN576" s="10"/>
    </row>
    <row r="577" spans="1:70" s="6" customFormat="1" ht="372" customHeight="1" x14ac:dyDescent="0.25">
      <c r="A577" s="1"/>
      <c r="B577" s="2"/>
      <c r="C577" s="3"/>
      <c r="D577" s="3"/>
      <c r="E577" s="4"/>
      <c r="F577" s="2"/>
      <c r="G577" s="2"/>
      <c r="H577" s="2"/>
      <c r="I577" s="2"/>
      <c r="J577" s="2"/>
      <c r="K577" s="2"/>
      <c r="L577" s="4"/>
      <c r="M577" s="5"/>
      <c r="N577" s="2"/>
      <c r="O577" s="2"/>
      <c r="P577" s="2"/>
      <c r="Q577" s="2"/>
      <c r="R577" s="2"/>
      <c r="S577" s="2"/>
      <c r="T577" s="2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42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8"/>
      <c r="BM577" s="5"/>
      <c r="BN577" s="5"/>
      <c r="BO577" s="5"/>
      <c r="BP577" s="5"/>
    </row>
    <row r="578" spans="1:70" s="6" customFormat="1" ht="257.25" customHeight="1" x14ac:dyDescent="0.25">
      <c r="A578" s="1"/>
      <c r="B578" s="2"/>
      <c r="C578" s="3"/>
      <c r="D578" s="3"/>
      <c r="E578" s="4"/>
      <c r="F578" s="2"/>
      <c r="G578" s="2"/>
      <c r="H578" s="2"/>
      <c r="I578" s="2"/>
      <c r="J578" s="2"/>
      <c r="K578" s="2"/>
      <c r="L578" s="4"/>
      <c r="M578" s="5"/>
      <c r="N578" s="2"/>
      <c r="O578" s="2"/>
      <c r="P578" s="11"/>
      <c r="Q578" s="11"/>
      <c r="R578" s="11"/>
      <c r="S578" s="11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42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8"/>
      <c r="BM578" s="5"/>
      <c r="BN578" s="5"/>
      <c r="BO578" s="5"/>
      <c r="BP578" s="5"/>
    </row>
    <row r="579" spans="1:70" s="6" customFormat="1" ht="254.25" customHeight="1" x14ac:dyDescent="0.25">
      <c r="A579" s="1"/>
      <c r="B579" s="2"/>
      <c r="C579" s="3"/>
      <c r="D579" s="3"/>
      <c r="E579" s="4"/>
      <c r="F579" s="2"/>
      <c r="G579" s="2"/>
      <c r="H579" s="2"/>
      <c r="I579" s="2"/>
      <c r="J579" s="2"/>
      <c r="K579" s="2"/>
      <c r="L579" s="4"/>
      <c r="M579" s="5"/>
      <c r="N579" s="2"/>
      <c r="O579" s="2"/>
      <c r="P579" s="11"/>
      <c r="Q579" s="11"/>
      <c r="R579" s="11"/>
      <c r="S579" s="11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42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8"/>
      <c r="BM579" s="5"/>
      <c r="BN579" s="5"/>
      <c r="BO579" s="5"/>
      <c r="BP579" s="5"/>
    </row>
    <row r="580" spans="1:70" s="6" customFormat="1" ht="319.5" customHeight="1" x14ac:dyDescent="0.25">
      <c r="A580" s="1"/>
      <c r="B580" s="2"/>
      <c r="C580" s="3"/>
      <c r="D580" s="3"/>
      <c r="E580" s="4"/>
      <c r="F580" s="2"/>
      <c r="G580" s="2"/>
      <c r="H580" s="2"/>
      <c r="I580" s="2"/>
      <c r="J580" s="2"/>
      <c r="K580" s="2"/>
      <c r="L580" s="4"/>
      <c r="M580" s="5"/>
      <c r="N580" s="7"/>
      <c r="O580" s="7"/>
      <c r="P580" s="7"/>
      <c r="Q580" s="7"/>
      <c r="R580" s="7"/>
      <c r="S580" s="7"/>
      <c r="T580" s="12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42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8"/>
      <c r="BM580" s="5"/>
      <c r="BN580" s="5"/>
      <c r="BO580" s="5"/>
      <c r="BP580" s="5"/>
    </row>
    <row r="581" spans="1:70" s="6" customFormat="1" ht="409.6" customHeight="1" x14ac:dyDescent="0.25">
      <c r="A581" s="1"/>
      <c r="B581" s="2"/>
      <c r="C581" s="3"/>
      <c r="D581" s="3"/>
      <c r="E581" s="4"/>
      <c r="F581" s="2"/>
      <c r="G581" s="2"/>
      <c r="H581" s="2"/>
      <c r="I581" s="2"/>
      <c r="J581" s="2"/>
      <c r="K581" s="2"/>
      <c r="L581" s="2"/>
      <c r="M581" s="2"/>
      <c r="N581" s="12"/>
      <c r="O581" s="2"/>
      <c r="P581" s="12"/>
      <c r="Q581" s="12"/>
      <c r="R581" s="12"/>
      <c r="S581" s="12"/>
      <c r="T581" s="12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42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8"/>
      <c r="BM581" s="5"/>
      <c r="BN581" s="5"/>
      <c r="BO581" s="5"/>
      <c r="BP581" s="5"/>
    </row>
    <row r="582" spans="1:70" s="6" customFormat="1" ht="141.75" customHeight="1" x14ac:dyDescent="0.25">
      <c r="A582" s="1"/>
      <c r="B582" s="2"/>
      <c r="C582" s="3"/>
      <c r="D582" s="3"/>
      <c r="E582" s="4"/>
      <c r="F582" s="2"/>
      <c r="G582" s="2"/>
      <c r="H582" s="2"/>
      <c r="I582" s="2"/>
      <c r="J582" s="2"/>
      <c r="K582" s="2"/>
      <c r="L582" s="4"/>
      <c r="M582" s="5"/>
      <c r="N582" s="7"/>
      <c r="O582" s="7"/>
      <c r="P582" s="7"/>
      <c r="Q582" s="7"/>
      <c r="R582" s="7"/>
      <c r="S582" s="7"/>
      <c r="T582" s="12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42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8"/>
      <c r="BM582" s="5"/>
      <c r="BN582" s="5"/>
      <c r="BO582" s="5"/>
      <c r="BP582" s="5"/>
    </row>
    <row r="583" spans="1:70" s="6" customFormat="1" ht="141.75" customHeight="1" x14ac:dyDescent="0.25">
      <c r="A583" s="1"/>
      <c r="B583" s="2"/>
      <c r="C583" s="3"/>
      <c r="D583" s="3"/>
      <c r="E583" s="4"/>
      <c r="F583" s="2"/>
      <c r="G583" s="2"/>
      <c r="H583" s="2"/>
      <c r="I583" s="2"/>
      <c r="J583" s="2"/>
      <c r="K583" s="2"/>
      <c r="L583" s="4"/>
      <c r="M583" s="2"/>
      <c r="N583" s="7"/>
      <c r="O583" s="7"/>
      <c r="P583" s="7"/>
      <c r="Q583" s="7"/>
      <c r="R583" s="7"/>
      <c r="S583" s="7"/>
      <c r="T583" s="7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42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8"/>
      <c r="BM583" s="5"/>
      <c r="BN583" s="5"/>
      <c r="BO583" s="5"/>
      <c r="BP583" s="5"/>
    </row>
    <row r="584" spans="1:70" s="6" customFormat="1" ht="292.5" customHeight="1" x14ac:dyDescent="0.25">
      <c r="A584" s="1"/>
      <c r="B584" s="2"/>
      <c r="C584" s="3"/>
      <c r="D584" s="3"/>
      <c r="E584" s="4"/>
      <c r="F584" s="2"/>
      <c r="G584" s="2"/>
      <c r="H584" s="2"/>
      <c r="I584" s="2"/>
      <c r="J584" s="2"/>
      <c r="K584" s="2"/>
      <c r="L584" s="4"/>
      <c r="M584" s="5"/>
      <c r="N584" s="11"/>
      <c r="O584" s="2"/>
      <c r="P584" s="11"/>
      <c r="Q584" s="11"/>
      <c r="R584" s="11"/>
      <c r="S584" s="11"/>
      <c r="T584" s="11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42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8"/>
      <c r="BM584" s="5"/>
      <c r="BN584" s="5"/>
      <c r="BO584" s="5"/>
      <c r="BP584" s="8"/>
      <c r="BQ584" s="9"/>
      <c r="BR584" s="10"/>
    </row>
    <row r="585" spans="1:70" s="6" customFormat="1" ht="177" customHeight="1" x14ac:dyDescent="0.25">
      <c r="A585" s="1"/>
      <c r="B585" s="2"/>
      <c r="C585" s="3"/>
      <c r="D585" s="3"/>
      <c r="E585" s="4"/>
      <c r="F585" s="2"/>
      <c r="G585" s="2"/>
      <c r="H585" s="2"/>
      <c r="I585" s="2"/>
      <c r="J585" s="2"/>
      <c r="K585" s="2"/>
      <c r="L585" s="4"/>
      <c r="M585" s="5"/>
      <c r="N585" s="2"/>
      <c r="O585" s="2"/>
      <c r="P585" s="11"/>
      <c r="Q585" s="11"/>
      <c r="R585" s="11"/>
      <c r="S585" s="11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42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8"/>
      <c r="BQ585" s="9"/>
      <c r="BR585" s="10"/>
    </row>
  </sheetData>
  <autoFilter ref="A2:BM557"/>
  <mergeCells count="16">
    <mergeCell ref="L57:L58"/>
    <mergeCell ref="L301:L302"/>
    <mergeCell ref="I3:I7"/>
    <mergeCell ref="I8:I13"/>
    <mergeCell ref="I14:I15"/>
    <mergeCell ref="J14:J15"/>
    <mergeCell ref="I16:I17"/>
    <mergeCell ref="J18:J19"/>
    <mergeCell ref="I18:I19"/>
    <mergeCell ref="I20:I24"/>
    <mergeCell ref="I25:I28"/>
    <mergeCell ref="J25:J28"/>
    <mergeCell ref="I31:I33"/>
    <mergeCell ref="J31:J33"/>
    <mergeCell ref="I34:I35"/>
    <mergeCell ref="J34:J35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86_Юго-запад</vt:lpstr>
      <vt:lpstr>'86_Юго-запад'!Заголовки_для_печати</vt:lpstr>
      <vt:lpstr>'86_Юго-запад'!Область_печати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2016-11-21T12:47:18Z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