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шаблон!$A$4:$BW$25</definedName>
    <definedName name="_xlnm.Print_Titles" localSheetId="0">'87_лот_(Всего)'!$2:$2</definedName>
    <definedName name="_xlnm.Print_Titles" localSheetId="1">шаблон!$4:$4</definedName>
    <definedName name="_xlnm.Print_Area" localSheetId="0">'87_лот_(Всего)'!$A$1:$BM$86</definedName>
    <definedName name="_xlnm.Print_Area" localSheetId="1">шаблон!$A$1:$BP$31</definedName>
  </definedNames>
  <calcPr calcId="145621"/>
</workbook>
</file>

<file path=xl/calcChain.xml><?xml version="1.0" encoding="utf-8"?>
<calcChain xmlns="http://schemas.openxmlformats.org/spreadsheetml/2006/main">
  <c r="V23" i="4" l="1"/>
  <c r="W23" i="4"/>
  <c r="X23" i="4"/>
  <c r="Y23" i="4"/>
  <c r="Z23" i="4"/>
  <c r="AA23" i="4"/>
  <c r="AB23" i="4"/>
  <c r="AC23" i="4"/>
  <c r="AD23" i="4"/>
  <c r="AE23" i="4"/>
  <c r="AG23" i="4"/>
  <c r="AK23" i="4"/>
  <c r="AN23" i="4"/>
  <c r="AO23" i="4"/>
  <c r="AP23" i="4"/>
  <c r="AQ23" i="4"/>
  <c r="AR23" i="4"/>
  <c r="AS23" i="4"/>
  <c r="AV23" i="4"/>
  <c r="AW23" i="4"/>
  <c r="AX23" i="4"/>
  <c r="AY23" i="4"/>
  <c r="AZ23" i="4"/>
  <c r="BA23" i="4"/>
  <c r="BH23" i="4"/>
  <c r="BI23" i="4"/>
  <c r="BJ23" i="4"/>
  <c r="BK23" i="4"/>
  <c r="BL23" i="4"/>
  <c r="BM23" i="4"/>
  <c r="N22" i="4"/>
  <c r="O22" i="4" s="1"/>
  <c r="U21" i="4"/>
  <c r="O21" i="4" s="1"/>
  <c r="N21" i="4"/>
  <c r="U20" i="4"/>
  <c r="O20" i="4" s="1"/>
  <c r="N20" i="4"/>
  <c r="N19" i="4"/>
  <c r="O19" i="4" s="1"/>
  <c r="BS18" i="4"/>
  <c r="BT18" i="4" s="1"/>
  <c r="AM18" i="4"/>
  <c r="S18" i="4"/>
  <c r="P18" i="4"/>
  <c r="AU18" i="4" l="1"/>
  <c r="R19" i="4"/>
  <c r="T19" i="4"/>
  <c r="Q19" i="4"/>
  <c r="O18" i="4"/>
  <c r="R22" i="4"/>
  <c r="T22" i="4"/>
  <c r="Q22" i="4"/>
  <c r="U22" i="4" l="1"/>
  <c r="BE18" i="4" s="1"/>
  <c r="U19" i="4"/>
  <c r="Q18" i="4"/>
  <c r="R18" i="4"/>
  <c r="T18" i="4"/>
  <c r="AI18" i="4" l="1"/>
  <c r="BN18" i="4" s="1"/>
  <c r="U18" i="4"/>
  <c r="P15" i="4" l="1"/>
  <c r="S15" i="4"/>
  <c r="T15" i="4"/>
  <c r="O17" i="4"/>
  <c r="Q17" i="4" s="1"/>
  <c r="U16" i="4"/>
  <c r="Q15" i="4" l="1"/>
  <c r="R17" i="4"/>
  <c r="R15" i="4" s="1"/>
  <c r="O16" i="4"/>
  <c r="O15" i="4" s="1"/>
  <c r="N17" i="4"/>
  <c r="BC15" i="4"/>
  <c r="BC23" i="4" s="1"/>
  <c r="N16" i="4"/>
  <c r="U17" i="4" l="1"/>
  <c r="U15" i="4" l="1"/>
  <c r="BG15" i="4"/>
  <c r="BG23" i="4" s="1"/>
  <c r="N14" i="4" l="1"/>
  <c r="O14" i="4" s="1"/>
  <c r="U13" i="4"/>
  <c r="AU10" i="4" s="1"/>
  <c r="N13" i="4"/>
  <c r="U12" i="4"/>
  <c r="O12" i="4" s="1"/>
  <c r="N12" i="4"/>
  <c r="N11" i="4"/>
  <c r="O11" i="4" s="1"/>
  <c r="T11" i="4" s="1"/>
  <c r="S10" i="4"/>
  <c r="P10" i="4"/>
  <c r="N9" i="4"/>
  <c r="O9" i="4" s="1"/>
  <c r="U8" i="4"/>
  <c r="O8" i="4" s="1"/>
  <c r="N8" i="4"/>
  <c r="U7" i="4"/>
  <c r="O7" i="4" s="1"/>
  <c r="N7" i="4"/>
  <c r="N6" i="4"/>
  <c r="O6" i="4" s="1"/>
  <c r="T6" i="4" s="1"/>
  <c r="S5" i="4"/>
  <c r="S23" i="4" s="1"/>
  <c r="P5" i="4"/>
  <c r="P23" i="4" s="1"/>
  <c r="AM5" i="4" l="1"/>
  <c r="AU5" i="4"/>
  <c r="AU23" i="4" s="1"/>
  <c r="O13" i="4"/>
  <c r="O10" i="4" s="1"/>
  <c r="AM10" i="4"/>
  <c r="T14" i="4"/>
  <c r="T10" i="4" s="1"/>
  <c r="Q14" i="4"/>
  <c r="R14" i="4"/>
  <c r="R11" i="4"/>
  <c r="Q11" i="4"/>
  <c r="T9" i="4"/>
  <c r="Q9" i="4"/>
  <c r="R9" i="4"/>
  <c r="O5" i="4"/>
  <c r="O23" i="4" s="1"/>
  <c r="T5" i="4"/>
  <c r="R6" i="4"/>
  <c r="Q6" i="4"/>
  <c r="T23" i="4" l="1"/>
  <c r="AM23" i="4"/>
  <c r="R5" i="4"/>
  <c r="R10" i="4"/>
  <c r="U11" i="4"/>
  <c r="AI10" i="4" s="1"/>
  <c r="Q10" i="4"/>
  <c r="U14" i="4"/>
  <c r="BE10" i="4" s="1"/>
  <c r="U6" i="4"/>
  <c r="Q5" i="4"/>
  <c r="U9" i="4"/>
  <c r="BE5" i="4" s="1"/>
  <c r="Q23" i="4" l="1"/>
  <c r="BE23" i="4"/>
  <c r="R23" i="4"/>
  <c r="U10" i="4"/>
  <c r="U5" i="4"/>
  <c r="AI5" i="4"/>
  <c r="AI23" i="4" s="1"/>
  <c r="U23" i="4" l="1"/>
  <c r="BS5" i="4"/>
  <c r="BS10" i="4"/>
  <c r="BS15" i="4"/>
  <c r="BT5" i="4" l="1"/>
  <c r="BT10" i="4"/>
  <c r="BT15" i="4"/>
  <c r="BN10" i="4" l="1"/>
  <c r="BN5" i="4"/>
  <c r="BN15" i="4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Q65" i="2" s="1"/>
  <c r="M68" i="2"/>
  <c r="N68" i="2" s="1"/>
  <c r="T67" i="2"/>
  <c r="AR64" i="2" s="1"/>
  <c r="T66" i="2"/>
  <c r="AJ64" i="2" s="1"/>
  <c r="O62" i="2"/>
  <c r="R62" i="2"/>
  <c r="N63" i="2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N73" i="2"/>
  <c r="N64" i="2"/>
  <c r="P72" i="2"/>
  <c r="Q72" i="2"/>
  <c r="S72" i="2"/>
  <c r="S70" i="2" s="1"/>
  <c r="P40" i="2"/>
  <c r="P48" i="2"/>
  <c r="S65" i="2"/>
  <c r="Q68" i="2"/>
  <c r="Q63" i="2"/>
  <c r="Q62" i="2" s="1"/>
  <c r="Q47" i="2"/>
  <c r="S36" i="2"/>
  <c r="N35" i="2"/>
  <c r="P70" i="2"/>
  <c r="P38" i="2"/>
  <c r="T31" i="2"/>
  <c r="T32" i="2"/>
  <c r="AL29" i="2" s="1"/>
  <c r="T33" i="2"/>
  <c r="AR29" i="2" s="1"/>
  <c r="M34" i="2"/>
  <c r="N34" i="2" s="1"/>
  <c r="S34" i="2"/>
  <c r="M33" i="2"/>
  <c r="M32" i="2"/>
  <c r="M31" i="2"/>
  <c r="M30" i="2"/>
  <c r="N30" i="2" s="1"/>
  <c r="S30" i="2" s="1"/>
  <c r="S29" i="2" s="1"/>
  <c r="O27" i="2"/>
  <c r="R27" i="2"/>
  <c r="M28" i="2"/>
  <c r="N28" i="2" s="1"/>
  <c r="O25" i="2"/>
  <c r="R25" i="2"/>
  <c r="M26" i="2"/>
  <c r="N26" i="2" s="1"/>
  <c r="S26" i="2" s="1"/>
  <c r="O23" i="2"/>
  <c r="R23" i="2"/>
  <c r="M24" i="2"/>
  <c r="N24" i="2" s="1"/>
  <c r="N23" i="2" s="1"/>
  <c r="O21" i="2"/>
  <c r="R21" i="2"/>
  <c r="S21" i="2"/>
  <c r="N22" i="2"/>
  <c r="N21" i="2"/>
  <c r="M22" i="2"/>
  <c r="O16" i="2"/>
  <c r="R16" i="2"/>
  <c r="M17" i="2"/>
  <c r="N17" i="2" s="1"/>
  <c r="N16" i="2" s="1"/>
  <c r="O11" i="2"/>
  <c r="R11" i="2"/>
  <c r="M12" i="2"/>
  <c r="N12" i="2" s="1"/>
  <c r="N11" i="2" s="1"/>
  <c r="R8" i="2"/>
  <c r="O8" i="2"/>
  <c r="N10" i="2"/>
  <c r="Q10" i="2" s="1"/>
  <c r="M10" i="2"/>
  <c r="M9" i="2"/>
  <c r="N9" i="2"/>
  <c r="S9" i="2" s="1"/>
  <c r="S8" i="2" s="1"/>
  <c r="Q22" i="2"/>
  <c r="Q21" i="2" s="1"/>
  <c r="S12" i="2"/>
  <c r="S11" i="2" s="1"/>
  <c r="S17" i="2"/>
  <c r="S16" i="2" s="1"/>
  <c r="S24" i="2"/>
  <c r="S23" i="2" s="1"/>
  <c r="N25" i="2"/>
  <c r="N29" i="2"/>
  <c r="Q30" i="2"/>
  <c r="N8" i="2"/>
  <c r="AJ29" i="2"/>
  <c r="P34" i="2"/>
  <c r="T34" i="2" s="1"/>
  <c r="BB29" i="2" s="1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21" i="2" s="1"/>
  <c r="P12" i="2"/>
  <c r="P11" i="2"/>
  <c r="Q12" i="2"/>
  <c r="Q11" i="2"/>
  <c r="P9" i="2"/>
  <c r="Q9" i="2"/>
  <c r="Q8" i="2" s="1"/>
  <c r="M44" i="2"/>
  <c r="N44" i="2" s="1"/>
  <c r="R43" i="2"/>
  <c r="O43" i="2"/>
  <c r="T22" i="2"/>
  <c r="T21" i="2" s="1"/>
  <c r="Q29" i="2"/>
  <c r="T12" i="2"/>
  <c r="T11" i="2" s="1"/>
  <c r="T9" i="2"/>
  <c r="BB8" i="2" s="1"/>
  <c r="BB11" i="2"/>
  <c r="BK11" i="2" s="1"/>
  <c r="BH21" i="2"/>
  <c r="BK21" i="2" s="1"/>
  <c r="M80" i="2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M83" i="2"/>
  <c r="N83" i="2"/>
  <c r="Q83" i="2" s="1"/>
  <c r="M82" i="2"/>
  <c r="N82" i="2"/>
  <c r="R81" i="2"/>
  <c r="O81" i="2"/>
  <c r="M52" i="2"/>
  <c r="N52" i="2"/>
  <c r="R51" i="2"/>
  <c r="O51" i="2"/>
  <c r="M50" i="2"/>
  <c r="N50" i="2"/>
  <c r="R49" i="2"/>
  <c r="O49" i="2"/>
  <c r="P83" i="2"/>
  <c r="T83" i="2" s="1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 s="1"/>
  <c r="T4" i="2"/>
  <c r="R3" i="2"/>
  <c r="O3" i="2"/>
  <c r="BF81" i="2"/>
  <c r="P49" i="2"/>
  <c r="Q5" i="2"/>
  <c r="Q3" i="2"/>
  <c r="P5" i="2"/>
  <c r="P3" i="2"/>
  <c r="M86" i="2"/>
  <c r="M85" i="2"/>
  <c r="N85" i="2" s="1"/>
  <c r="N86" i="2"/>
  <c r="P86" i="2"/>
  <c r="R84" i="2"/>
  <c r="O84" i="2"/>
  <c r="N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T19" i="2"/>
  <c r="AZ18" i="2"/>
  <c r="R18" i="2"/>
  <c r="O18" i="2"/>
  <c r="M14" i="2"/>
  <c r="N14" i="2"/>
  <c r="R13" i="2"/>
  <c r="O13" i="2"/>
  <c r="M7" i="2"/>
  <c r="N7" i="2"/>
  <c r="S6" i="2"/>
  <c r="R6" i="2"/>
  <c r="O6" i="2"/>
  <c r="N19" i="2"/>
  <c r="N18" i="2" s="1"/>
  <c r="S61" i="2"/>
  <c r="S60" i="2" s="1"/>
  <c r="P61" i="2"/>
  <c r="P60" i="2" s="1"/>
  <c r="S54" i="2"/>
  <c r="S53" i="2" s="1"/>
  <c r="S20" i="2"/>
  <c r="S18" i="2" s="1"/>
  <c r="S14" i="2"/>
  <c r="S13" i="2" s="1"/>
  <c r="N55" i="2" l="1"/>
  <c r="S56" i="2"/>
  <c r="N75" i="2"/>
  <c r="S76" i="2"/>
  <c r="S75" i="2" s="1"/>
  <c r="P76" i="2"/>
  <c r="P75" i="2" s="1"/>
  <c r="Q44" i="2"/>
  <c r="Q43" i="2" s="1"/>
  <c r="S44" i="2"/>
  <c r="S43" i="2" s="1"/>
  <c r="P44" i="2"/>
  <c r="Q59" i="2"/>
  <c r="S59" i="2"/>
  <c r="P59" i="2"/>
  <c r="Q46" i="2"/>
  <c r="T48" i="2"/>
  <c r="BF46" i="2" s="1"/>
  <c r="T86" i="2"/>
  <c r="BF84" i="2" s="1"/>
  <c r="BN23" i="4"/>
  <c r="Q14" i="2"/>
  <c r="Q13" i="2" s="1"/>
  <c r="P14" i="2"/>
  <c r="Q54" i="2"/>
  <c r="Q53" i="2" s="1"/>
  <c r="N53" i="2"/>
  <c r="Q85" i="2"/>
  <c r="Q84" i="2" s="1"/>
  <c r="P85" i="2"/>
  <c r="N4" i="2"/>
  <c r="N3" i="2" s="1"/>
  <c r="AZ3" i="2"/>
  <c r="S78" i="2"/>
  <c r="S77" i="2" s="1"/>
  <c r="P78" i="2"/>
  <c r="N13" i="2"/>
  <c r="P54" i="2"/>
  <c r="P7" i="2"/>
  <c r="N6" i="2"/>
  <c r="Q7" i="2"/>
  <c r="Q6" i="2" s="1"/>
  <c r="Q20" i="2"/>
  <c r="Q18" i="2" s="1"/>
  <c r="P20" i="2"/>
  <c r="Q61" i="2"/>
  <c r="N60" i="2"/>
  <c r="S85" i="2"/>
  <c r="S84" i="2" s="1"/>
  <c r="P51" i="2"/>
  <c r="P81" i="2"/>
  <c r="S3" i="2"/>
  <c r="T5" i="2"/>
  <c r="BB3" i="2" s="1"/>
  <c r="Q50" i="2"/>
  <c r="Q49" i="2" s="1"/>
  <c r="N49" i="2"/>
  <c r="Q52" i="2"/>
  <c r="Q51" i="2" s="1"/>
  <c r="N51" i="2"/>
  <c r="Q82" i="2"/>
  <c r="N81" i="2"/>
  <c r="N77" i="2"/>
  <c r="S25" i="2"/>
  <c r="T26" i="2"/>
  <c r="Q70" i="2"/>
  <c r="T72" i="2"/>
  <c r="BB70" i="2" s="1"/>
  <c r="BK70" i="2" s="1"/>
  <c r="S37" i="2"/>
  <c r="S35" i="2" s="1"/>
  <c r="Q37" i="2"/>
  <c r="S63" i="2"/>
  <c r="S62" i="2" s="1"/>
  <c r="N62" i="2"/>
  <c r="Q64" i="2"/>
  <c r="T70" i="2"/>
  <c r="N43" i="2"/>
  <c r="T24" i="2"/>
  <c r="P10" i="2"/>
  <c r="T10" i="2" s="1"/>
  <c r="BF8" i="2" s="1"/>
  <c r="BK8" i="2" s="1"/>
  <c r="Q17" i="2"/>
  <c r="Q16" i="2" s="1"/>
  <c r="P17" i="2"/>
  <c r="P30" i="2"/>
  <c r="S28" i="2"/>
  <c r="S27" i="2" s="1"/>
  <c r="N27" i="2"/>
  <c r="P37" i="2"/>
  <c r="T37" i="2" s="1"/>
  <c r="BJ35" i="2" s="1"/>
  <c r="P47" i="2"/>
  <c r="P63" i="2"/>
  <c r="P65" i="2"/>
  <c r="T59" i="2"/>
  <c r="BB55" i="2" s="1"/>
  <c r="S55" i="2"/>
  <c r="S47" i="2"/>
  <c r="S46" i="2" s="1"/>
  <c r="Q76" i="2"/>
  <c r="Q75" i="2" s="1"/>
  <c r="T42" i="2"/>
  <c r="P41" i="2"/>
  <c r="P36" i="2"/>
  <c r="Q36" i="2"/>
  <c r="Q35" i="2" s="1"/>
  <c r="Q38" i="2"/>
  <c r="T40" i="2"/>
  <c r="Q56" i="2"/>
  <c r="Q55" i="2" s="1"/>
  <c r="P56" i="2"/>
  <c r="S68" i="2"/>
  <c r="S64" i="2" s="1"/>
  <c r="P68" i="2"/>
  <c r="S74" i="2"/>
  <c r="S73" i="2" s="1"/>
  <c r="Q74" i="2"/>
  <c r="Q73" i="2" s="1"/>
  <c r="P74" i="2"/>
  <c r="T28" i="2" l="1"/>
  <c r="T44" i="2"/>
  <c r="P43" i="2"/>
  <c r="P8" i="2"/>
  <c r="T74" i="2"/>
  <c r="P73" i="2"/>
  <c r="T36" i="2"/>
  <c r="P35" i="2"/>
  <c r="BB41" i="2"/>
  <c r="BK41" i="2" s="1"/>
  <c r="T41" i="2"/>
  <c r="P62" i="2"/>
  <c r="T63" i="2"/>
  <c r="T30" i="2"/>
  <c r="P29" i="2"/>
  <c r="BB27" i="2"/>
  <c r="BK27" i="2" s="1"/>
  <c r="T27" i="2"/>
  <c r="BB25" i="2"/>
  <c r="BK25" i="2" s="1"/>
  <c r="T25" i="2"/>
  <c r="Q81" i="2"/>
  <c r="T82" i="2"/>
  <c r="T3" i="2"/>
  <c r="P18" i="2"/>
  <c r="T20" i="2"/>
  <c r="P6" i="2"/>
  <c r="T7" i="2"/>
  <c r="P77" i="2"/>
  <c r="T78" i="2"/>
  <c r="T52" i="2"/>
  <c r="T68" i="2"/>
  <c r="BB64" i="2" s="1"/>
  <c r="P55" i="2"/>
  <c r="T56" i="2"/>
  <c r="BB38" i="2"/>
  <c r="BK38" i="2" s="1"/>
  <c r="T38" i="2"/>
  <c r="T65" i="2"/>
  <c r="P64" i="2"/>
  <c r="P46" i="2"/>
  <c r="T47" i="2"/>
  <c r="P16" i="2"/>
  <c r="T17" i="2"/>
  <c r="BB23" i="2"/>
  <c r="BK23" i="2" s="1"/>
  <c r="T23" i="2"/>
  <c r="T8" i="2"/>
  <c r="T76" i="2"/>
  <c r="T50" i="2"/>
  <c r="Q60" i="2"/>
  <c r="T61" i="2"/>
  <c r="P53" i="2"/>
  <c r="T54" i="2"/>
  <c r="BK3" i="2"/>
  <c r="P84" i="2"/>
  <c r="T85" i="2"/>
  <c r="P13" i="2"/>
  <c r="T14" i="2"/>
  <c r="T43" i="2" l="1"/>
  <c r="BB43" i="2"/>
  <c r="BK43" i="2" s="1"/>
  <c r="BB53" i="2"/>
  <c r="BK53" i="2" s="1"/>
  <c r="T53" i="2"/>
  <c r="T60" i="2"/>
  <c r="BB60" i="2"/>
  <c r="BK60" i="2" s="1"/>
  <c r="T49" i="2"/>
  <c r="BB49" i="2"/>
  <c r="BK49" i="2" s="1"/>
  <c r="AF64" i="2"/>
  <c r="T64" i="2"/>
  <c r="BB51" i="2"/>
  <c r="BK51" i="2" s="1"/>
  <c r="T51" i="2"/>
  <c r="BB81" i="2"/>
  <c r="BK81" i="2" s="1"/>
  <c r="T81" i="2"/>
  <c r="T13" i="2"/>
  <c r="BB13" i="2"/>
  <c r="BK13" i="2" s="1"/>
  <c r="T84" i="2"/>
  <c r="BB84" i="2"/>
  <c r="BK84" i="2" s="1"/>
  <c r="BB75" i="2"/>
  <c r="BK75" i="2" s="1"/>
  <c r="T75" i="2"/>
  <c r="BB16" i="2"/>
  <c r="BK16" i="2" s="1"/>
  <c r="T16" i="2"/>
  <c r="BB46" i="2"/>
  <c r="BK46" i="2" s="1"/>
  <c r="T46" i="2"/>
  <c r="AF55" i="2"/>
  <c r="BK55" i="2" s="1"/>
  <c r="T55" i="2"/>
  <c r="BK64" i="2"/>
  <c r="BB77" i="2"/>
  <c r="BK77" i="2" s="1"/>
  <c r="T77" i="2"/>
  <c r="T6" i="2"/>
  <c r="BH6" i="2"/>
  <c r="BK6" i="2" s="1"/>
  <c r="BB18" i="2"/>
  <c r="BK18" i="2" s="1"/>
  <c r="T18" i="2"/>
  <c r="AF29" i="2"/>
  <c r="BK29" i="2" s="1"/>
  <c r="T29" i="2"/>
  <c r="T62" i="2"/>
  <c r="BB62" i="2"/>
  <c r="BK62" i="2" s="1"/>
  <c r="T35" i="2"/>
  <c r="BB35" i="2"/>
  <c r="BK35" i="2" s="1"/>
  <c r="T73" i="2"/>
  <c r="BB73" i="2"/>
  <c r="BK73" i="2" s="1"/>
</calcChain>
</file>

<file path=xl/sharedStrings.xml><?xml version="1.0" encoding="utf-8"?>
<sst xmlns="http://schemas.openxmlformats.org/spreadsheetml/2006/main" count="517" uniqueCount="367">
  <si>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</si>
  <si>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</si>
  <si>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</si>
  <si>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</si>
  <si>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</si>
  <si>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</si>
  <si>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</si>
  <si>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</si>
  <si>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</si>
  <si>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</si>
  <si>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</si>
  <si>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</si>
  <si>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</si>
  <si>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</si>
  <si>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</si>
  <si>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</si>
  <si>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</si>
  <si>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</si>
  <si>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</si>
  <si>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</si>
  <si>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</si>
  <si>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</si>
  <si>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</si>
  <si>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</si>
  <si>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</si>
  <si>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</si>
  <si>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</si>
  <si>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</si>
  <si>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</si>
  <si>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</si>
  <si>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</si>
  <si>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</si>
  <si>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</si>
  <si>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</si>
  <si>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</si>
  <si>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</si>
  <si>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</si>
  <si>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</si>
  <si>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</si>
  <si>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</si>
  <si>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</si>
  <si>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</si>
  <si>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</si>
  <si>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</si>
  <si>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</si>
  <si>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</si>
  <si>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</si>
  <si>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</si>
  <si>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</si>
  <si>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</si>
  <si>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</si>
  <si>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</si>
  <si>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</si>
  <si>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</si>
  <si>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</si>
  <si>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</si>
  <si>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</si>
  <si>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</si>
  <si>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</si>
  <si>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</si>
  <si>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</si>
  <si>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</si>
  <si>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</si>
  <si>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</si>
  <si>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</si>
  <si>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</si>
  <si>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</si>
  <si>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</si>
  <si>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</si>
  <si>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</si>
  <si>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</si>
  <si>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</si>
  <si>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</si>
  <si>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</si>
  <si>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</si>
  <si>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</si>
  <si>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</si>
  <si>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</si>
  <si>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</si>
  <si>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</si>
  <si>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</si>
  <si>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</si>
  <si>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</si>
  <si>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</si>
  <si>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</si>
  <si>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</si>
  <si>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</si>
  <si>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</si>
  <si>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</si>
  <si>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</si>
  <si>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</si>
  <si>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</si>
  <si>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</si>
  <si>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</si>
  <si>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</si>
  <si>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</si>
  <si>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</si>
  <si>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</si>
  <si>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</si>
  <si>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</si>
  <si>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</si>
  <si>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</si>
  <si>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</si>
  <si>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</si>
  <si>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</si>
  <si>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</si>
  <si>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</si>
  <si>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</si>
  <si>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</si>
  <si>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</si>
  <si>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</si>
  <si>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</si>
  <si>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</si>
  <si>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</si>
  <si>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</si>
  <si>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</si>
  <si>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</si>
  <si>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</si>
  <si>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</si>
  <si>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</si>
  <si>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</si>
  <si>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</si>
  <si>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</si>
  <si>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</si>
  <si>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</si>
  <si>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</si>
  <si>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</si>
  <si>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</si>
  <si>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</si>
  <si>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</si>
  <si>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</si>
  <si>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</si>
  <si>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</si>
  <si>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</si>
  <si>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</si>
  <si>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</si>
  <si>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</si>
  <si>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</si>
  <si>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</si>
  <si>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</si>
  <si>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</si>
  <si>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</si>
  <si>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</si>
  <si>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</si>
  <si>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</si>
  <si>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</si>
  <si>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</si>
  <si>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</si>
  <si>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</si>
  <si>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</si>
  <si>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</si>
  <si>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</si>
  <si>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</si>
  <si>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</si>
  <si>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</si>
  <si>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</si>
  <si>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</si>
  <si>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</si>
  <si>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</si>
  <si>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</si>
  <si>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</si>
  <si>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</si>
  <si>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</si>
  <si>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</si>
  <si>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</si>
  <si>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</si>
  <si>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</si>
  <si>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</si>
  <si>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</si>
  <si>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</si>
  <si>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</si>
  <si>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</si>
  <si>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</si>
  <si>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</si>
  <si>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</si>
  <si>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</si>
  <si>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</si>
  <si>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</si>
  <si>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</si>
  <si>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</si>
  <si>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</si>
  <si>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</si>
  <si>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</si>
  <si>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</si>
  <si>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</si>
  <si>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</si>
  <si>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</si>
  <si>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</si>
  <si>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</si>
  <si>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</si>
  <si>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</si>
  <si>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</si>
  <si>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</si>
  <si>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</si>
  <si>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</si>
  <si>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</si>
  <si>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</si>
  <si>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</si>
  <si>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</si>
  <si>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</si>
  <si>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</si>
  <si>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</si>
  <si>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</si>
  <si>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</si>
  <si>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</si>
  <si>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</si>
  <si>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</si>
  <si>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</si>
  <si>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</si>
  <si>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</si>
  <si>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</si>
  <si>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</si>
  <si>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</si>
  <si>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</si>
  <si>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</si>
  <si>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</si>
  <si>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</si>
  <si>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</si>
  <si>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</si>
  <si>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</si>
  <si>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</si>
  <si>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</si>
  <si>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</si>
  <si>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</si>
  <si>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</si>
  <si>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</si>
  <si>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</si>
  <si>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</si>
  <si>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</si>
  <si>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</si>
  <si>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</si>
  <si>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</si>
  <si>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</si>
  <si>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</si>
  <si>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</si>
  <si>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</si>
  <si>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</si>
  <si>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</si>
  <si>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</si>
  <si>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</si>
  <si>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</si>
  <si>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</si>
  <si>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</si>
  <si>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</si>
  <si>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</si>
  <si>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</si>
  <si>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</si>
  <si>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</si>
  <si>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</si>
  <si>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</si>
  <si>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</si>
  <si>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</si>
  <si>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</si>
  <si>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</si>
  <si>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</si>
  <si>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</si>
  <si>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</si>
  <si>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</si>
  <si>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</si>
  <si>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</si>
  <si>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</si>
  <si>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</si>
  <si>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</si>
  <si>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</si>
  <si>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</si>
  <si>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</si>
  <si>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</si>
  <si>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</si>
  <si>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</si>
  <si>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</si>
  <si>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</si>
  <si>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</si>
  <si>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</si>
  <si>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</si>
  <si>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</si>
  <si>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</si>
  <si>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</si>
  <si>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</si>
  <si>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</si>
  <si>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</si>
  <si>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</si>
  <si>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</si>
  <si>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</si>
  <si>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</si>
  <si>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</si>
  <si>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</si>
  <si>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</si>
  <si>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</si>
  <si>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</si>
  <si>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</si>
  <si>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</si>
  <si>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</si>
  <si>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</si>
  <si>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</si>
  <si>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</si>
  <si>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</si>
  <si>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</si>
  <si>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</si>
  <si>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</si>
  <si>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</si>
  <si>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</si>
  <si>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</si>
  <si>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</si>
  <si>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</si>
  <si>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</si>
  <si>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</si>
  <si>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</si>
  <si>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</si>
  <si>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</si>
  <si>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</si>
  <si>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</si>
  <si>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</si>
  <si>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</si>
  <si>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</si>
  <si>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</si>
  <si>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</si>
  <si>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</si>
  <si>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</si>
  <si>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</si>
  <si>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</si>
  <si>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</si>
  <si>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</si>
  <si>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</si>
  <si>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</si>
  <si>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</si>
  <si>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</si>
  <si>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</si>
  <si>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</si>
  <si>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</si>
  <si>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</si>
  <si>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</si>
  <si>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41628089 (ЦЭС-15901/2018)</t>
  </si>
  <si>
    <t>41658079 (ЦЭС-15902/2018)</t>
  </si>
  <si>
    <t>41657027 (ЦЭС-16159/2018)</t>
  </si>
  <si>
    <t>Алексеева Ирина Владимировна</t>
  </si>
  <si>
    <t>Губанова Нина Павловна</t>
  </si>
  <si>
    <t>Клесов Василий Иванович</t>
  </si>
  <si>
    <t>Курский р-н, д. Большое Шумаково, уч. 46:11:200603:6</t>
  </si>
  <si>
    <t>Курская обл., Курский р-н, д. 2-е Шемякино, уч. 46:11:190402:180</t>
  </si>
  <si>
    <t>Курская обл., Курский р-н, д.Кукуевка</t>
  </si>
  <si>
    <t>строительство воздушной линии электропередачи 10 кВ защищенным проводом – ответвления протяженностью 1,15 км от опоры № 290 существующей ВЛ-10 кВ № 128.18 (инв. № 4143)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128.18 (инв. № 4143)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</si>
  <si>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1,2 км от опоры № 403 существующей ВЛ-10 кВ № 478.11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- монтаж одного линейного разъединителя 10 кВ на концевой опоре проектируемого ответвления от ВЛ-10 кВ № 478.11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 с одним силовым трансформатором мощностью 160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</si>
  <si>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128.18 (инв. № 4143)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</si>
  <si>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478.11 в части монтажа ответвительной арматуры в точке врезки (объем реконструкции уточнить при проектировании)</t>
  </si>
  <si>
    <t>реконструкция существующей ТП №760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проектировании).
10.6.	 Модернизация оборудования:	нет.
10.7.	 Реконструкция объектов электросетевого хозяйства: 	реконструкция существующей ВЛИ-0,4 кВ №3 в части монтажа совместным подвесом проектируемой ВЛИ-0,4 кВ (от проектируемого коммутационного аппарата, в пролетах опор №№2 - 2-10) протяженностью  0,8 км (сечение ВЛИ-0,4 кВ определить при  проектировании).</t>
  </si>
  <si>
    <t>КТП 160 кВА</t>
  </si>
  <si>
    <t xml:space="preserve">ВЛ-10 кВ № 128.18 (инв. № 4143) </t>
  </si>
  <si>
    <t>Монтаж АВ-0,4 кВ (80 А)</t>
  </si>
  <si>
    <t xml:space="preserve">  реконструкция существующей ВЛИ-0,4 кВ в части монтажа совместным подвесом проектируемой ВЛИ-0,4 кВ (от проектируемого коммутационного аппарата, в пролетах опор) протяженностью  0,8 км</t>
  </si>
  <si>
    <t>ИТОГО:</t>
  </si>
  <si>
    <t>41653065 (ЮЭС-3722/2018)</t>
  </si>
  <si>
    <t>Федеральное государственное казенное учреждение «Пограничное управление Федеральной службы безопасности Российской Федерации по Курской области»</t>
  </si>
  <si>
    <t>Су.РЭС</t>
  </si>
  <si>
    <t>Курская область, Суджанский район, Заолешенский сельсовет, кад. № 46:23:000000:701</t>
  </si>
  <si>
    <t>строительство воздушной линии электропередачи 10 кВ защищенным проводом – ответвления протяженностью 0,27 км существующей ВЛ-10 кВ № 7907 (инв. №00001849)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7907 (инв. №00001849)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типа, с одним силовым трансформатором мощностью 16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</si>
  <si>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7907 (инв. № 00001849) в части монтажа ответвительной арматуры в точке врезки (объем реконструкции уточнить при проектировании).</t>
  </si>
  <si>
    <t>ВЛ-10 кВ № 7907 (инв. № 00001849)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</si>
  <si>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115 для сметы 2019г. Юго-Запад") </t>
  </si>
  <si>
    <t>Заместитель директора по КС</t>
  </si>
  <si>
    <t>____________________</t>
  </si>
  <si>
    <t>И.Н. Смахтин</t>
  </si>
  <si>
    <t>Начальник УИ</t>
  </si>
  <si>
    <t>В.В. Тупицкий</t>
  </si>
  <si>
    <t>Начальник УТП</t>
  </si>
  <si>
    <t>М.В. Филипкин</t>
  </si>
  <si>
    <t>Начальник УТР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</si>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</sst>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68" fontId="18" fillId="9" borderId="5" xfId="0" applyNumberFormat="1" applyFont="1" applyFill="1" applyBorder="1" applyAlignment="1" applyProtection="1">
      <alignment horizontal="right" vertical="center" wrapText="1"/>
    </xf>
    <xf numFmtId="0" fontId="18" fillId="9" borderId="5" xfId="0" applyFont="1" applyFill="1" applyBorder="1" applyAlignment="1" applyProtection="1">
      <alignment vertical="center" wrapText="1"/>
    </xf>
    <xf numFmtId="0" fontId="15" fillId="9" borderId="0" xfId="0" applyFont="1" applyFill="1" applyAlignment="1">
      <alignment horizontal="center" vertical="center" wrapText="1"/>
    </xf>
    <xf numFmtId="168" fontId="15" fillId="9" borderId="0" xfId="0" applyNumberFormat="1" applyFont="1" applyFill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 applyProtection="1">
      <alignment vertical="center" wrapText="1"/>
    </xf>
    <xf numFmtId="0" fontId="8" fillId="2" borderId="0" xfId="0" applyFont="1" applyFill="1" applyAlignment="1">
      <alignment horizontal="center" vertical="center" wrapText="1"/>
    </xf>
    <xf numFmtId="168" fontId="8" fillId="2" borderId="0" xfId="0" applyNumberFormat="1" applyFont="1" applyFill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7" borderId="1" xfId="0" applyNumberFormat="1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164" fontId="8" fillId="7" borderId="3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168" fontId="16" fillId="7" borderId="5" xfId="0" applyNumberFormat="1" applyFont="1" applyFill="1" applyBorder="1" applyAlignment="1" applyProtection="1">
      <alignment horizontal="right" vertical="center" wrapText="1"/>
    </xf>
    <xf numFmtId="0" fontId="16" fillId="7" borderId="5" xfId="0" applyFont="1" applyFill="1" applyBorder="1" applyAlignment="1" applyProtection="1">
      <alignment vertical="center" wrapText="1"/>
    </xf>
    <xf numFmtId="168" fontId="8" fillId="7" borderId="0" xfId="0" applyNumberFormat="1" applyFont="1" applyFill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W583"/>
  <sheetViews>
    <sheetView tabSelected="1" view="pageBreakPreview" zoomScale="30" zoomScaleNormal="30" zoomScaleSheetLayoutView="30" workbookViewId="0">
      <pane ySplit="4" topLeftCell="A5" activePane="bottomLeft" state="frozen"/>
      <selection pane="bottomLeft" activeCell="H9" sqref="H9"/>
    </sheetView>
  </sheetViews>
  <sheetFormatPr defaultColWidth="9.140625" defaultRowHeight="34.5" x14ac:dyDescent="0.45"/>
  <cols>
    <col min="1" max="1" width="23.285156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4.42578125" style="176" customWidth="1"/>
    <col min="8" max="8" width="23" style="176" customWidth="1"/>
    <col min="9" max="9" width="39.140625" style="176" customWidth="1"/>
    <col min="10" max="10" width="59" style="176" customWidth="1"/>
    <col min="11" max="11" width="66.28515625" style="176" customWidth="1"/>
    <col min="12" max="12" width="30.85546875" style="176" customWidth="1"/>
    <col min="13" max="13" width="57.140625" style="176" customWidth="1"/>
    <col min="14" max="14" width="72.855468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31.5703125" style="176" hidden="1" customWidth="1"/>
    <col min="23" max="23" width="36.7109375" style="176" hidden="1" customWidth="1"/>
    <col min="24" max="24" width="85.4257812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76.28515625" style="176" customWidth="1"/>
    <col min="33" max="33" width="19.7109375" style="176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44.140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60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6" customWidth="1"/>
    <col min="67" max="67" width="37.28515625" style="178" customWidth="1"/>
    <col min="68" max="68" width="68.7109375" style="176" customWidth="1"/>
    <col min="69" max="69" width="32" style="179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2" spans="1:72" ht="155.25" customHeight="1" x14ac:dyDescent="0.95">
      <c r="A2" s="245" t="s">
        <v>357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I2" s="245"/>
      <c r="BJ2" s="245"/>
      <c r="BK2" s="245"/>
      <c r="BL2" s="245"/>
      <c r="BM2" s="245"/>
      <c r="BN2" s="245"/>
      <c r="BO2" s="245"/>
      <c r="BP2" s="245"/>
      <c r="BQ2" s="245"/>
      <c r="BR2" s="245"/>
      <c r="BS2" s="245"/>
      <c r="BT2" s="245"/>
    </row>
    <row r="3" spans="1:72" ht="35.25" x14ac:dyDescent="0.5">
      <c r="B3" s="177"/>
      <c r="C3" s="177"/>
      <c r="D3" s="177"/>
    </row>
    <row r="4" spans="1:72" s="22" customFormat="1" ht="232.9" customHeight="1" x14ac:dyDescent="0.25">
      <c r="A4" s="20" t="s">
        <v>0</v>
      </c>
      <c r="B4" s="20" t="s">
        <v>24</v>
      </c>
      <c r="C4" s="20" t="s">
        <v>330</v>
      </c>
      <c r="D4" s="20" t="s">
        <v>25</v>
      </c>
      <c r="E4" s="20" t="s">
        <v>31</v>
      </c>
      <c r="F4" s="20" t="s">
        <v>27</v>
      </c>
      <c r="G4" s="20" t="s">
        <v>1</v>
      </c>
      <c r="H4" s="20" t="s">
        <v>2</v>
      </c>
      <c r="I4" s="20" t="s">
        <v>19</v>
      </c>
      <c r="J4" s="20" t="s">
        <v>308</v>
      </c>
      <c r="K4" s="20" t="s">
        <v>309</v>
      </c>
      <c r="L4" s="20" t="s">
        <v>28</v>
      </c>
      <c r="M4" s="20" t="s">
        <v>32</v>
      </c>
      <c r="N4" s="20" t="s">
        <v>33</v>
      </c>
      <c r="O4" s="20" t="s">
        <v>34</v>
      </c>
      <c r="P4" s="20"/>
      <c r="Q4" s="20" t="s">
        <v>35</v>
      </c>
      <c r="R4" s="20" t="s">
        <v>36</v>
      </c>
      <c r="S4" s="20" t="s">
        <v>37</v>
      </c>
      <c r="T4" s="20" t="s">
        <v>38</v>
      </c>
      <c r="U4" s="20" t="s">
        <v>39</v>
      </c>
      <c r="V4" s="20" t="s">
        <v>325</v>
      </c>
      <c r="W4" s="20" t="s">
        <v>313</v>
      </c>
      <c r="X4" s="20" t="s">
        <v>324</v>
      </c>
      <c r="Y4" s="20" t="s">
        <v>313</v>
      </c>
      <c r="Z4" s="20" t="s">
        <v>29</v>
      </c>
      <c r="AA4" s="20" t="s">
        <v>313</v>
      </c>
      <c r="AB4" s="20" t="s">
        <v>323</v>
      </c>
      <c r="AC4" s="20" t="s">
        <v>313</v>
      </c>
      <c r="AD4" s="20" t="s">
        <v>322</v>
      </c>
      <c r="AE4" s="20" t="s">
        <v>313</v>
      </c>
      <c r="AF4" s="20" t="s">
        <v>315</v>
      </c>
      <c r="AG4" s="20" t="s">
        <v>313</v>
      </c>
      <c r="AH4" s="20" t="s">
        <v>314</v>
      </c>
      <c r="AI4" s="20" t="s">
        <v>313</v>
      </c>
      <c r="AJ4" s="20" t="s">
        <v>315</v>
      </c>
      <c r="AK4" s="20"/>
      <c r="AL4" s="20" t="s">
        <v>316</v>
      </c>
      <c r="AM4" s="20" t="s">
        <v>313</v>
      </c>
      <c r="AN4" s="20" t="s">
        <v>317</v>
      </c>
      <c r="AO4" s="20" t="s">
        <v>313</v>
      </c>
      <c r="AP4" s="20" t="s">
        <v>11</v>
      </c>
      <c r="AQ4" s="20"/>
      <c r="AR4" s="20" t="s">
        <v>10</v>
      </c>
      <c r="AS4" s="20"/>
      <c r="AT4" s="20" t="s">
        <v>318</v>
      </c>
      <c r="AU4" s="20" t="s">
        <v>313</v>
      </c>
      <c r="AV4" s="20" t="s">
        <v>326</v>
      </c>
      <c r="AW4" s="20" t="s">
        <v>313</v>
      </c>
      <c r="AX4" s="20" t="s">
        <v>328</v>
      </c>
      <c r="AY4" s="20" t="s">
        <v>313</v>
      </c>
      <c r="AZ4" s="20" t="s">
        <v>327</v>
      </c>
      <c r="BA4" s="20" t="s">
        <v>313</v>
      </c>
      <c r="BB4" s="20" t="s">
        <v>311</v>
      </c>
      <c r="BC4" s="20" t="s">
        <v>313</v>
      </c>
      <c r="BD4" s="20" t="s">
        <v>310</v>
      </c>
      <c r="BE4" s="20" t="s">
        <v>313</v>
      </c>
      <c r="BF4" s="20" t="s">
        <v>320</v>
      </c>
      <c r="BG4" s="20" t="s">
        <v>313</v>
      </c>
      <c r="BH4" s="20" t="s">
        <v>329</v>
      </c>
      <c r="BI4" s="20" t="s">
        <v>313</v>
      </c>
      <c r="BJ4" s="20" t="s">
        <v>319</v>
      </c>
      <c r="BK4" s="20" t="s">
        <v>313</v>
      </c>
      <c r="BL4" s="20" t="s">
        <v>321</v>
      </c>
      <c r="BM4" s="20" t="s">
        <v>313</v>
      </c>
      <c r="BN4" s="21" t="s">
        <v>21</v>
      </c>
      <c r="BO4" s="24" t="s">
        <v>312</v>
      </c>
      <c r="BP4" s="180" t="s">
        <v>18</v>
      </c>
      <c r="BQ4" s="181"/>
    </row>
    <row r="5" spans="1:72" s="224" customFormat="1" ht="409.5" customHeight="1" x14ac:dyDescent="0.25">
      <c r="A5" s="215" t="s">
        <v>331</v>
      </c>
      <c r="B5" s="216">
        <v>41628089</v>
      </c>
      <c r="C5" s="217">
        <v>43216</v>
      </c>
      <c r="D5" s="226">
        <v>91896</v>
      </c>
      <c r="E5" s="226">
        <v>9189.6016950680005</v>
      </c>
      <c r="F5" s="215">
        <v>140</v>
      </c>
      <c r="G5" s="215" t="s">
        <v>334</v>
      </c>
      <c r="H5" s="215" t="s">
        <v>136</v>
      </c>
      <c r="I5" s="215" t="s">
        <v>337</v>
      </c>
      <c r="J5" s="218" t="s">
        <v>340</v>
      </c>
      <c r="K5" s="215" t="s">
        <v>342</v>
      </c>
      <c r="L5" s="215" t="s">
        <v>346</v>
      </c>
      <c r="M5" s="215"/>
      <c r="N5" s="215"/>
      <c r="O5" s="219">
        <f>SUM(O6:O9)</f>
        <v>2133.2799999999997</v>
      </c>
      <c r="P5" s="219">
        <f t="shared" ref="P5:U5" si="0">SUM(P6:P9)</f>
        <v>0</v>
      </c>
      <c r="Q5" s="219">
        <f t="shared" si="0"/>
        <v>192.57920000000001</v>
      </c>
      <c r="R5" s="219">
        <f t="shared" si="0"/>
        <v>1324.0575999999999</v>
      </c>
      <c r="S5" s="219">
        <f t="shared" si="0"/>
        <v>532.17999999999995</v>
      </c>
      <c r="T5" s="219">
        <f t="shared" si="0"/>
        <v>84.463200000000015</v>
      </c>
      <c r="U5" s="219">
        <f t="shared" si="0"/>
        <v>2133.2799999999997</v>
      </c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>
        <v>1.1499999999999999</v>
      </c>
      <c r="AI5" s="219">
        <f>U6</f>
        <v>1472</v>
      </c>
      <c r="AJ5" s="215"/>
      <c r="AK5" s="215"/>
      <c r="AL5" s="220">
        <v>1</v>
      </c>
      <c r="AM5" s="219">
        <f>U7</f>
        <v>58.910000000000004</v>
      </c>
      <c r="AN5" s="215"/>
      <c r="AO5" s="215"/>
      <c r="AP5" s="215"/>
      <c r="AQ5" s="215"/>
      <c r="AR5" s="215"/>
      <c r="AS5" s="215"/>
      <c r="AT5" s="220" t="s">
        <v>345</v>
      </c>
      <c r="AU5" s="219">
        <f>U8</f>
        <v>568.65</v>
      </c>
      <c r="AV5" s="215"/>
      <c r="AW5" s="215"/>
      <c r="AX5" s="215"/>
      <c r="AY5" s="215"/>
      <c r="AZ5" s="215"/>
      <c r="BA5" s="215"/>
      <c r="BB5" s="215"/>
      <c r="BC5" s="215"/>
      <c r="BD5" s="220">
        <v>0.03</v>
      </c>
      <c r="BE5" s="219">
        <f>U9</f>
        <v>33.72</v>
      </c>
      <c r="BF5" s="215"/>
      <c r="BG5" s="219"/>
      <c r="BH5" s="215"/>
      <c r="BI5" s="226"/>
      <c r="BJ5" s="226"/>
      <c r="BK5" s="215"/>
      <c r="BL5" s="215"/>
      <c r="BM5" s="215"/>
      <c r="BN5" s="221">
        <f t="shared" ref="BN5:BN10" si="1">W5+Y5+AA5+AC5+AE5+AG5+AI5+AM5+AO5+AQ5+AS5+AU5+AW5+AY5+BA5+BC5+BE5+BG5+BI5+BK5+BM5</f>
        <v>2133.2799999999997</v>
      </c>
      <c r="BO5" s="217">
        <v>43576</v>
      </c>
      <c r="BP5" s="222" t="s">
        <v>210</v>
      </c>
      <c r="BQ5" s="217">
        <v>43216</v>
      </c>
      <c r="BR5" s="223">
        <v>12</v>
      </c>
      <c r="BS5" s="224">
        <f t="shared" ref="BS5:BS15" si="2">BR5*30</f>
        <v>360</v>
      </c>
      <c r="BT5" s="225">
        <f t="shared" ref="BT5:BT15" si="3">BQ5+BS5</f>
        <v>43576</v>
      </c>
    </row>
    <row r="6" spans="1:72" s="22" customFormat="1" ht="159" customHeight="1" x14ac:dyDescent="0.25">
      <c r="A6" s="20"/>
      <c r="B6" s="202"/>
      <c r="C6" s="24"/>
      <c r="D6" s="29"/>
      <c r="E6" s="29"/>
      <c r="F6" s="20"/>
      <c r="G6" s="20"/>
      <c r="H6" s="20"/>
      <c r="I6" s="20"/>
      <c r="J6" s="200"/>
      <c r="K6" s="20"/>
      <c r="L6" s="20"/>
      <c r="M6" s="20" t="s">
        <v>314</v>
      </c>
      <c r="N6" s="20">
        <f>AH5</f>
        <v>1.1499999999999999</v>
      </c>
      <c r="O6" s="21">
        <f>N6*1280</f>
        <v>1472</v>
      </c>
      <c r="P6" s="21"/>
      <c r="Q6" s="21">
        <f>O6*0.11</f>
        <v>161.91999999999999</v>
      </c>
      <c r="R6" s="21">
        <f>O6*0.84</f>
        <v>1236.48</v>
      </c>
      <c r="S6" s="21">
        <v>0</v>
      </c>
      <c r="T6" s="21">
        <f>O6*0.05</f>
        <v>73.600000000000009</v>
      </c>
      <c r="U6" s="21">
        <f>SUM(Q6:T6)</f>
        <v>1472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1"/>
      <c r="AM6" s="20"/>
      <c r="AN6" s="20"/>
      <c r="AO6" s="20"/>
      <c r="AP6" s="20"/>
      <c r="AQ6" s="20"/>
      <c r="AR6" s="20"/>
      <c r="AS6" s="20"/>
      <c r="AT6" s="201"/>
      <c r="AU6" s="20"/>
      <c r="AV6" s="20"/>
      <c r="AW6" s="20"/>
      <c r="AX6" s="20"/>
      <c r="AY6" s="20"/>
      <c r="AZ6" s="20"/>
      <c r="BA6" s="20"/>
      <c r="BB6" s="20"/>
      <c r="BC6" s="20"/>
      <c r="BD6" s="201"/>
      <c r="BE6" s="21"/>
      <c r="BF6" s="20"/>
      <c r="BG6" s="21"/>
      <c r="BH6" s="20"/>
      <c r="BI6" s="29"/>
      <c r="BJ6" s="29"/>
      <c r="BK6" s="20"/>
      <c r="BL6" s="20"/>
      <c r="BM6" s="20"/>
      <c r="BN6" s="182"/>
      <c r="BO6" s="24"/>
      <c r="BP6" s="180"/>
      <c r="BQ6" s="24"/>
      <c r="BR6" s="194"/>
      <c r="BT6" s="193"/>
    </row>
    <row r="7" spans="1:72" s="22" customFormat="1" ht="159" customHeight="1" x14ac:dyDescent="0.25">
      <c r="A7" s="20"/>
      <c r="B7" s="202"/>
      <c r="C7" s="24"/>
      <c r="D7" s="29"/>
      <c r="E7" s="29"/>
      <c r="F7" s="20"/>
      <c r="G7" s="20"/>
      <c r="H7" s="20"/>
      <c r="I7" s="20"/>
      <c r="J7" s="200"/>
      <c r="K7" s="20"/>
      <c r="L7" s="20"/>
      <c r="M7" s="20" t="s">
        <v>316</v>
      </c>
      <c r="N7" s="20">
        <f>AL5</f>
        <v>1</v>
      </c>
      <c r="O7" s="21">
        <f>U7</f>
        <v>58.910000000000004</v>
      </c>
      <c r="P7" s="21"/>
      <c r="Q7" s="21">
        <v>4.3600000000000003</v>
      </c>
      <c r="R7" s="21">
        <v>7.33</v>
      </c>
      <c r="S7" s="21">
        <v>45.49</v>
      </c>
      <c r="T7" s="21">
        <v>1.73</v>
      </c>
      <c r="U7" s="21">
        <f t="shared" ref="U7:U9" si="4">SUM(Q7:T7)</f>
        <v>58.910000000000004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1"/>
      <c r="AM7" s="20"/>
      <c r="AN7" s="20"/>
      <c r="AO7" s="20"/>
      <c r="AP7" s="20"/>
      <c r="AQ7" s="20"/>
      <c r="AR7" s="20"/>
      <c r="AS7" s="20"/>
      <c r="AT7" s="201"/>
      <c r="AU7" s="20"/>
      <c r="AV7" s="20"/>
      <c r="AW7" s="20"/>
      <c r="AX7" s="20"/>
      <c r="AY7" s="20"/>
      <c r="AZ7" s="20"/>
      <c r="BA7" s="20"/>
      <c r="BB7" s="20"/>
      <c r="BC7" s="20"/>
      <c r="BD7" s="201"/>
      <c r="BE7" s="21"/>
      <c r="BF7" s="20"/>
      <c r="BG7" s="21"/>
      <c r="BH7" s="20"/>
      <c r="BI7" s="29"/>
      <c r="BJ7" s="29"/>
      <c r="BK7" s="20"/>
      <c r="BL7" s="20"/>
      <c r="BM7" s="20"/>
      <c r="BN7" s="182"/>
      <c r="BO7" s="24"/>
      <c r="BP7" s="180"/>
      <c r="BQ7" s="24"/>
      <c r="BR7" s="194"/>
      <c r="BT7" s="193"/>
    </row>
    <row r="8" spans="1:72" s="22" customFormat="1" ht="159" customHeight="1" x14ac:dyDescent="0.25">
      <c r="A8" s="20"/>
      <c r="B8" s="202"/>
      <c r="C8" s="24"/>
      <c r="D8" s="29"/>
      <c r="E8" s="29"/>
      <c r="F8" s="20"/>
      <c r="G8" s="20"/>
      <c r="H8" s="20"/>
      <c r="I8" s="20"/>
      <c r="J8" s="200"/>
      <c r="K8" s="20"/>
      <c r="L8" s="20"/>
      <c r="M8" s="20" t="s">
        <v>318</v>
      </c>
      <c r="N8" s="20" t="str">
        <f>AT5</f>
        <v>КТП 160 кВА</v>
      </c>
      <c r="O8" s="21">
        <f>U8</f>
        <v>568.65</v>
      </c>
      <c r="P8" s="21"/>
      <c r="Q8" s="21">
        <v>22.59</v>
      </c>
      <c r="R8" s="21">
        <v>52.26</v>
      </c>
      <c r="S8" s="21">
        <v>486.69</v>
      </c>
      <c r="T8" s="21">
        <v>7.11</v>
      </c>
      <c r="U8" s="21">
        <f t="shared" si="4"/>
        <v>568.65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1"/>
      <c r="AM8" s="20"/>
      <c r="AN8" s="20"/>
      <c r="AO8" s="20"/>
      <c r="AP8" s="20"/>
      <c r="AQ8" s="20"/>
      <c r="AR8" s="20"/>
      <c r="AS8" s="20"/>
      <c r="AT8" s="201"/>
      <c r="AU8" s="20"/>
      <c r="AV8" s="20"/>
      <c r="AW8" s="20"/>
      <c r="AX8" s="20"/>
      <c r="AY8" s="20"/>
      <c r="AZ8" s="20"/>
      <c r="BA8" s="20"/>
      <c r="BB8" s="20"/>
      <c r="BC8" s="20"/>
      <c r="BD8" s="201"/>
      <c r="BE8" s="21"/>
      <c r="BF8" s="20"/>
      <c r="BG8" s="21"/>
      <c r="BH8" s="20"/>
      <c r="BI8" s="29"/>
      <c r="BJ8" s="29"/>
      <c r="BK8" s="20"/>
      <c r="BL8" s="20"/>
      <c r="BM8" s="20"/>
      <c r="BN8" s="182"/>
      <c r="BO8" s="24"/>
      <c r="BP8" s="180"/>
      <c r="BQ8" s="24"/>
      <c r="BR8" s="194"/>
      <c r="BT8" s="193"/>
    </row>
    <row r="9" spans="1:72" s="22" customFormat="1" ht="159" customHeight="1" x14ac:dyDescent="0.25">
      <c r="A9" s="20"/>
      <c r="B9" s="202"/>
      <c r="C9" s="24"/>
      <c r="D9" s="29"/>
      <c r="E9" s="29"/>
      <c r="F9" s="20"/>
      <c r="G9" s="20"/>
      <c r="H9" s="20"/>
      <c r="I9" s="20"/>
      <c r="J9" s="200"/>
      <c r="K9" s="20"/>
      <c r="L9" s="20"/>
      <c r="M9" s="20" t="s">
        <v>310</v>
      </c>
      <c r="N9" s="20">
        <f>BD5</f>
        <v>0.03</v>
      </c>
      <c r="O9" s="21">
        <f>N9*1124</f>
        <v>33.72</v>
      </c>
      <c r="P9" s="21"/>
      <c r="Q9" s="21">
        <f>O9*0.11</f>
        <v>3.7092000000000001</v>
      </c>
      <c r="R9" s="21">
        <f>O9*0.83</f>
        <v>27.987599999999997</v>
      </c>
      <c r="S9" s="21">
        <v>0</v>
      </c>
      <c r="T9" s="21">
        <f>O9*0.06</f>
        <v>2.0231999999999997</v>
      </c>
      <c r="U9" s="21">
        <f t="shared" si="4"/>
        <v>33.72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1"/>
      <c r="AM9" s="20"/>
      <c r="AN9" s="20"/>
      <c r="AO9" s="20"/>
      <c r="AP9" s="20"/>
      <c r="AQ9" s="20"/>
      <c r="AR9" s="20"/>
      <c r="AS9" s="20"/>
      <c r="AT9" s="201"/>
      <c r="AU9" s="20"/>
      <c r="AV9" s="20"/>
      <c r="AW9" s="20"/>
      <c r="AX9" s="20"/>
      <c r="AY9" s="20"/>
      <c r="AZ9" s="20"/>
      <c r="BA9" s="20"/>
      <c r="BB9" s="20"/>
      <c r="BC9" s="20"/>
      <c r="BD9" s="201"/>
      <c r="BE9" s="21"/>
      <c r="BF9" s="20"/>
      <c r="BG9" s="21"/>
      <c r="BH9" s="20"/>
      <c r="BI9" s="29"/>
      <c r="BJ9" s="29"/>
      <c r="BK9" s="20"/>
      <c r="BL9" s="20"/>
      <c r="BM9" s="20"/>
      <c r="BN9" s="182"/>
      <c r="BO9" s="24"/>
      <c r="BP9" s="180"/>
      <c r="BQ9" s="24"/>
      <c r="BR9" s="194"/>
      <c r="BT9" s="193"/>
    </row>
    <row r="10" spans="1:72" s="224" customFormat="1" ht="263.45" customHeight="1" x14ac:dyDescent="0.25">
      <c r="A10" s="215" t="s">
        <v>332</v>
      </c>
      <c r="B10" s="216">
        <v>41658079</v>
      </c>
      <c r="C10" s="217">
        <v>43258</v>
      </c>
      <c r="D10" s="226">
        <v>82050</v>
      </c>
      <c r="E10" s="226"/>
      <c r="F10" s="215">
        <v>125</v>
      </c>
      <c r="G10" s="215" t="s">
        <v>335</v>
      </c>
      <c r="H10" s="215" t="s">
        <v>138</v>
      </c>
      <c r="I10" s="215" t="s">
        <v>338</v>
      </c>
      <c r="J10" s="218" t="s">
        <v>341</v>
      </c>
      <c r="K10" s="215" t="s">
        <v>343</v>
      </c>
      <c r="L10" s="215"/>
      <c r="M10" s="215"/>
      <c r="N10" s="215"/>
      <c r="O10" s="219">
        <f>SUM(O11:O14)</f>
        <v>2197.2799999999997</v>
      </c>
      <c r="P10" s="219">
        <f t="shared" ref="P10:U10" si="5">SUM(P11:P14)</f>
        <v>0</v>
      </c>
      <c r="Q10" s="219">
        <f t="shared" si="5"/>
        <v>199.61920000000003</v>
      </c>
      <c r="R10" s="219">
        <f t="shared" si="5"/>
        <v>1377.8175999999999</v>
      </c>
      <c r="S10" s="219">
        <f t="shared" si="5"/>
        <v>532.17999999999995</v>
      </c>
      <c r="T10" s="219">
        <f t="shared" si="5"/>
        <v>87.663200000000018</v>
      </c>
      <c r="U10" s="219">
        <f t="shared" si="5"/>
        <v>2197.2799999999997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>
        <v>1.2</v>
      </c>
      <c r="AI10" s="219">
        <f>U11</f>
        <v>1536</v>
      </c>
      <c r="AJ10" s="215"/>
      <c r="AK10" s="215"/>
      <c r="AL10" s="220">
        <v>1</v>
      </c>
      <c r="AM10" s="219">
        <f>U12</f>
        <v>58.910000000000004</v>
      </c>
      <c r="AN10" s="215"/>
      <c r="AO10" s="215"/>
      <c r="AP10" s="215"/>
      <c r="AQ10" s="215"/>
      <c r="AR10" s="215"/>
      <c r="AS10" s="215"/>
      <c r="AT10" s="220" t="s">
        <v>345</v>
      </c>
      <c r="AU10" s="219">
        <f>U13</f>
        <v>568.65</v>
      </c>
      <c r="AV10" s="215"/>
      <c r="AW10" s="215"/>
      <c r="AX10" s="215"/>
      <c r="AY10" s="215"/>
      <c r="AZ10" s="215"/>
      <c r="BA10" s="215"/>
      <c r="BB10" s="215"/>
      <c r="BC10" s="215"/>
      <c r="BD10" s="220">
        <v>0.03</v>
      </c>
      <c r="BE10" s="219">
        <f>U14</f>
        <v>33.72</v>
      </c>
      <c r="BF10" s="215"/>
      <c r="BG10" s="215"/>
      <c r="BH10" s="215"/>
      <c r="BI10" s="226"/>
      <c r="BJ10" s="226"/>
      <c r="BK10" s="215"/>
      <c r="BL10" s="215"/>
      <c r="BM10" s="215"/>
      <c r="BN10" s="221">
        <f t="shared" si="1"/>
        <v>2197.2799999999997</v>
      </c>
      <c r="BO10" s="217">
        <v>43618</v>
      </c>
      <c r="BP10" s="222" t="s">
        <v>210</v>
      </c>
      <c r="BQ10" s="217">
        <v>43258</v>
      </c>
      <c r="BR10" s="223">
        <v>12</v>
      </c>
      <c r="BS10" s="224">
        <f t="shared" si="2"/>
        <v>360</v>
      </c>
      <c r="BT10" s="225">
        <f t="shared" si="3"/>
        <v>43618</v>
      </c>
    </row>
    <row r="11" spans="1:72" s="22" customFormat="1" ht="143.44999999999999" customHeight="1" x14ac:dyDescent="0.25">
      <c r="A11" s="20"/>
      <c r="B11" s="202"/>
      <c r="C11" s="24"/>
      <c r="D11" s="29"/>
      <c r="E11" s="29"/>
      <c r="F11" s="20"/>
      <c r="G11" s="20"/>
      <c r="H11" s="20"/>
      <c r="I11" s="20"/>
      <c r="J11" s="200"/>
      <c r="K11" s="20"/>
      <c r="L11" s="20"/>
      <c r="M11" s="20" t="s">
        <v>314</v>
      </c>
      <c r="N11" s="20">
        <f>AH10</f>
        <v>1.2</v>
      </c>
      <c r="O11" s="21">
        <f>N11*1280</f>
        <v>1536</v>
      </c>
      <c r="P11" s="21"/>
      <c r="Q11" s="21">
        <f>O11*0.11</f>
        <v>168.96</v>
      </c>
      <c r="R11" s="21">
        <f>O11*0.84</f>
        <v>1290.24</v>
      </c>
      <c r="S11" s="21">
        <v>0</v>
      </c>
      <c r="T11" s="21">
        <f>O11*0.05</f>
        <v>76.800000000000011</v>
      </c>
      <c r="U11" s="21">
        <f>SUM(Q11:T11)</f>
        <v>1536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1"/>
      <c r="AM11" s="20"/>
      <c r="AN11" s="20"/>
      <c r="AO11" s="20"/>
      <c r="AP11" s="20"/>
      <c r="AQ11" s="20"/>
      <c r="AR11" s="20"/>
      <c r="AS11" s="20"/>
      <c r="AT11" s="201"/>
      <c r="AU11" s="20"/>
      <c r="AV11" s="20"/>
      <c r="AW11" s="20"/>
      <c r="AX11" s="20"/>
      <c r="AY11" s="20"/>
      <c r="AZ11" s="20"/>
      <c r="BA11" s="20"/>
      <c r="BB11" s="20"/>
      <c r="BC11" s="20"/>
      <c r="BD11" s="201"/>
      <c r="BE11" s="21"/>
      <c r="BF11" s="20"/>
      <c r="BG11" s="20"/>
      <c r="BH11" s="20"/>
      <c r="BI11" s="29"/>
      <c r="BJ11" s="29"/>
      <c r="BK11" s="20"/>
      <c r="BL11" s="20"/>
      <c r="BM11" s="20"/>
      <c r="BN11" s="182"/>
      <c r="BO11" s="24"/>
      <c r="BP11" s="180"/>
      <c r="BQ11" s="24"/>
      <c r="BR11" s="194"/>
      <c r="BT11" s="193"/>
    </row>
    <row r="12" spans="1:72" s="22" customFormat="1" ht="143.44999999999999" customHeight="1" x14ac:dyDescent="0.25">
      <c r="A12" s="20"/>
      <c r="B12" s="202"/>
      <c r="C12" s="24"/>
      <c r="D12" s="29"/>
      <c r="E12" s="29"/>
      <c r="F12" s="20"/>
      <c r="G12" s="20"/>
      <c r="H12" s="20"/>
      <c r="I12" s="20"/>
      <c r="J12" s="200"/>
      <c r="K12" s="20"/>
      <c r="L12" s="20"/>
      <c r="M12" s="20" t="s">
        <v>316</v>
      </c>
      <c r="N12" s="20">
        <f>AL10</f>
        <v>1</v>
      </c>
      <c r="O12" s="21">
        <f>U12</f>
        <v>58.910000000000004</v>
      </c>
      <c r="P12" s="21"/>
      <c r="Q12" s="21">
        <v>4.3600000000000003</v>
      </c>
      <c r="R12" s="21">
        <v>7.33</v>
      </c>
      <c r="S12" s="21">
        <v>45.49</v>
      </c>
      <c r="T12" s="21">
        <v>1.73</v>
      </c>
      <c r="U12" s="21">
        <f t="shared" ref="U12:U14" si="6">SUM(Q12:T12)</f>
        <v>58.910000000000004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1"/>
      <c r="AM12" s="20"/>
      <c r="AN12" s="20"/>
      <c r="AO12" s="20"/>
      <c r="AP12" s="20"/>
      <c r="AQ12" s="20"/>
      <c r="AR12" s="20"/>
      <c r="AS12" s="20"/>
      <c r="AT12" s="201"/>
      <c r="AU12" s="20"/>
      <c r="AV12" s="20"/>
      <c r="AW12" s="20"/>
      <c r="AX12" s="20"/>
      <c r="AY12" s="20"/>
      <c r="AZ12" s="20"/>
      <c r="BA12" s="20"/>
      <c r="BB12" s="20"/>
      <c r="BC12" s="20"/>
      <c r="BD12" s="201"/>
      <c r="BE12" s="21"/>
      <c r="BF12" s="20"/>
      <c r="BG12" s="20"/>
      <c r="BH12" s="20"/>
      <c r="BI12" s="29"/>
      <c r="BJ12" s="29"/>
      <c r="BK12" s="20"/>
      <c r="BL12" s="20"/>
      <c r="BM12" s="20"/>
      <c r="BN12" s="182"/>
      <c r="BO12" s="24"/>
      <c r="BP12" s="180"/>
      <c r="BQ12" s="24"/>
      <c r="BR12" s="194"/>
      <c r="BT12" s="193"/>
    </row>
    <row r="13" spans="1:72" s="22" customFormat="1" ht="143.44999999999999" customHeight="1" x14ac:dyDescent="0.25">
      <c r="A13" s="20"/>
      <c r="B13" s="202"/>
      <c r="C13" s="24"/>
      <c r="D13" s="29"/>
      <c r="E13" s="29"/>
      <c r="F13" s="20"/>
      <c r="G13" s="20"/>
      <c r="H13" s="20"/>
      <c r="I13" s="20"/>
      <c r="J13" s="200"/>
      <c r="K13" s="20"/>
      <c r="L13" s="20"/>
      <c r="M13" s="20" t="s">
        <v>318</v>
      </c>
      <c r="N13" s="20" t="str">
        <f>AT10</f>
        <v>КТП 160 кВА</v>
      </c>
      <c r="O13" s="21">
        <f>U13</f>
        <v>568.65</v>
      </c>
      <c r="P13" s="21"/>
      <c r="Q13" s="21">
        <v>22.59</v>
      </c>
      <c r="R13" s="21">
        <v>52.26</v>
      </c>
      <c r="S13" s="21">
        <v>486.69</v>
      </c>
      <c r="T13" s="21">
        <v>7.11</v>
      </c>
      <c r="U13" s="21">
        <f t="shared" si="6"/>
        <v>568.65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1"/>
      <c r="AM13" s="20"/>
      <c r="AN13" s="20"/>
      <c r="AO13" s="20"/>
      <c r="AP13" s="20"/>
      <c r="AQ13" s="20"/>
      <c r="AR13" s="20"/>
      <c r="AS13" s="20"/>
      <c r="AT13" s="201"/>
      <c r="AU13" s="20"/>
      <c r="AV13" s="20"/>
      <c r="AW13" s="20"/>
      <c r="AX13" s="20"/>
      <c r="AY13" s="20"/>
      <c r="AZ13" s="20"/>
      <c r="BA13" s="20"/>
      <c r="BB13" s="20"/>
      <c r="BC13" s="20"/>
      <c r="BD13" s="201"/>
      <c r="BE13" s="21"/>
      <c r="BF13" s="20"/>
      <c r="BG13" s="20"/>
      <c r="BH13" s="20"/>
      <c r="BI13" s="29"/>
      <c r="BJ13" s="29"/>
      <c r="BK13" s="20"/>
      <c r="BL13" s="20"/>
      <c r="BM13" s="20"/>
      <c r="BN13" s="182"/>
      <c r="BO13" s="24"/>
      <c r="BP13" s="180"/>
      <c r="BQ13" s="24"/>
      <c r="BR13" s="194"/>
      <c r="BT13" s="193"/>
    </row>
    <row r="14" spans="1:72" s="22" customFormat="1" ht="143.44999999999999" customHeight="1" x14ac:dyDescent="0.25">
      <c r="A14" s="20"/>
      <c r="B14" s="202"/>
      <c r="C14" s="24"/>
      <c r="D14" s="29"/>
      <c r="E14" s="29"/>
      <c r="F14" s="20"/>
      <c r="G14" s="20"/>
      <c r="H14" s="20"/>
      <c r="I14" s="20"/>
      <c r="J14" s="200"/>
      <c r="K14" s="20"/>
      <c r="L14" s="20"/>
      <c r="M14" s="20" t="s">
        <v>310</v>
      </c>
      <c r="N14" s="20">
        <f>BD10</f>
        <v>0.03</v>
      </c>
      <c r="O14" s="21">
        <f>N14*1124</f>
        <v>33.72</v>
      </c>
      <c r="P14" s="21"/>
      <c r="Q14" s="21">
        <f>O14*0.11</f>
        <v>3.7092000000000001</v>
      </c>
      <c r="R14" s="21">
        <f>O14*0.83</f>
        <v>27.987599999999997</v>
      </c>
      <c r="S14" s="21">
        <v>0</v>
      </c>
      <c r="T14" s="21">
        <f>O14*0.06</f>
        <v>2.0231999999999997</v>
      </c>
      <c r="U14" s="21">
        <f t="shared" si="6"/>
        <v>33.72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1"/>
      <c r="AM14" s="20"/>
      <c r="AN14" s="20"/>
      <c r="AO14" s="20"/>
      <c r="AP14" s="20"/>
      <c r="AQ14" s="20"/>
      <c r="AR14" s="20"/>
      <c r="AS14" s="20"/>
      <c r="AT14" s="201"/>
      <c r="AU14" s="20"/>
      <c r="AV14" s="20"/>
      <c r="AW14" s="20"/>
      <c r="AX14" s="20"/>
      <c r="AY14" s="20"/>
      <c r="AZ14" s="20"/>
      <c r="BA14" s="20"/>
      <c r="BB14" s="20"/>
      <c r="BC14" s="20"/>
      <c r="BD14" s="201"/>
      <c r="BE14" s="21"/>
      <c r="BF14" s="20"/>
      <c r="BG14" s="20"/>
      <c r="BH14" s="20"/>
      <c r="BI14" s="29"/>
      <c r="BJ14" s="29"/>
      <c r="BK14" s="20"/>
      <c r="BL14" s="20"/>
      <c r="BM14" s="20"/>
      <c r="BN14" s="182"/>
      <c r="BO14" s="24"/>
      <c r="BP14" s="180"/>
      <c r="BQ14" s="24"/>
      <c r="BR14" s="194"/>
      <c r="BT14" s="193"/>
    </row>
    <row r="15" spans="1:72" s="224" customFormat="1" ht="339.75" customHeight="1" x14ac:dyDescent="0.25">
      <c r="A15" s="215" t="s">
        <v>333</v>
      </c>
      <c r="B15" s="216">
        <v>41657027</v>
      </c>
      <c r="C15" s="217">
        <v>43264</v>
      </c>
      <c r="D15" s="226">
        <v>11915.52</v>
      </c>
      <c r="E15" s="226"/>
      <c r="F15" s="215">
        <v>35.5</v>
      </c>
      <c r="G15" s="215" t="s">
        <v>336</v>
      </c>
      <c r="H15" s="215" t="s">
        <v>138</v>
      </c>
      <c r="I15" s="215" t="s">
        <v>339</v>
      </c>
      <c r="J15" s="218" t="s">
        <v>174</v>
      </c>
      <c r="K15" s="215" t="s">
        <v>344</v>
      </c>
      <c r="L15" s="215"/>
      <c r="M15" s="215"/>
      <c r="N15" s="215"/>
      <c r="O15" s="219">
        <f>SUM(O16:O17)</f>
        <v>501.19599999999997</v>
      </c>
      <c r="P15" s="219">
        <f t="shared" ref="P15:U15" si="7">SUM(P16:P17)</f>
        <v>0</v>
      </c>
      <c r="Q15" s="219">
        <f t="shared" si="7"/>
        <v>54.955759999999998</v>
      </c>
      <c r="R15" s="219">
        <f t="shared" si="7"/>
        <v>442.58024</v>
      </c>
      <c r="S15" s="219">
        <f t="shared" si="7"/>
        <v>3.66</v>
      </c>
      <c r="T15" s="219">
        <f t="shared" si="7"/>
        <v>0</v>
      </c>
      <c r="U15" s="219">
        <f t="shared" si="7"/>
        <v>501.19599999999997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20"/>
      <c r="AM15" s="215"/>
      <c r="AN15" s="215"/>
      <c r="AO15" s="215"/>
      <c r="AP15" s="215"/>
      <c r="AQ15" s="215"/>
      <c r="AR15" s="215"/>
      <c r="AS15" s="215"/>
      <c r="AT15" s="220"/>
      <c r="AU15" s="215"/>
      <c r="AV15" s="215"/>
      <c r="AW15" s="215"/>
      <c r="AX15" s="215"/>
      <c r="AY15" s="215"/>
      <c r="AZ15" s="215"/>
      <c r="BA15" s="215"/>
      <c r="BB15" s="215" t="s">
        <v>347</v>
      </c>
      <c r="BC15" s="219">
        <f>U16</f>
        <v>4.78</v>
      </c>
      <c r="BD15" s="220"/>
      <c r="BE15" s="215"/>
      <c r="BF15" s="215" t="s">
        <v>348</v>
      </c>
      <c r="BG15" s="219">
        <f>U17</f>
        <v>496.416</v>
      </c>
      <c r="BH15" s="215"/>
      <c r="BI15" s="215"/>
      <c r="BJ15" s="215"/>
      <c r="BK15" s="215"/>
      <c r="BL15" s="215"/>
      <c r="BM15" s="215"/>
      <c r="BN15" s="221">
        <f t="shared" ref="BN15" si="8">W15+Y15+AA15+AC15+AE15+AG15+AI15+AM15+AO15+AQ15+AS15+AU15+AW15+AY15+BA15+BC15+BE15+BG15+BI15+BK15+BM15</f>
        <v>501.19599999999997</v>
      </c>
      <c r="BO15" s="217">
        <v>43624</v>
      </c>
      <c r="BP15" s="222" t="s">
        <v>210</v>
      </c>
      <c r="BQ15" s="217">
        <v>43264</v>
      </c>
      <c r="BR15" s="223">
        <v>12</v>
      </c>
      <c r="BS15" s="224">
        <f t="shared" si="2"/>
        <v>360</v>
      </c>
      <c r="BT15" s="225">
        <f t="shared" si="3"/>
        <v>43624</v>
      </c>
    </row>
    <row r="16" spans="1:72" s="22" customFormat="1" ht="143.44999999999999" customHeight="1" x14ac:dyDescent="0.25">
      <c r="A16" s="20"/>
      <c r="B16" s="202"/>
      <c r="C16" s="24"/>
      <c r="D16" s="29"/>
      <c r="E16" s="29"/>
      <c r="F16" s="20"/>
      <c r="G16" s="20"/>
      <c r="H16" s="20"/>
      <c r="I16" s="20"/>
      <c r="J16" s="200"/>
      <c r="K16" s="20"/>
      <c r="L16" s="20"/>
      <c r="M16" s="20" t="s">
        <v>311</v>
      </c>
      <c r="N16" s="20" t="str">
        <f>BB15</f>
        <v>Монтаж АВ-0,4 кВ (80 А)</v>
      </c>
      <c r="O16" s="21">
        <f>U16</f>
        <v>4.78</v>
      </c>
      <c r="P16" s="21"/>
      <c r="Q16" s="21">
        <v>0.35</v>
      </c>
      <c r="R16" s="21">
        <v>0.77</v>
      </c>
      <c r="S16" s="21">
        <v>3.66</v>
      </c>
      <c r="T16" s="21">
        <v>0</v>
      </c>
      <c r="U16" s="21">
        <f>SUM(Q16:T16)</f>
        <v>4.78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1"/>
      <c r="AM16" s="20"/>
      <c r="AN16" s="20"/>
      <c r="AO16" s="20"/>
      <c r="AP16" s="20"/>
      <c r="AQ16" s="20"/>
      <c r="AR16" s="20"/>
      <c r="AS16" s="20"/>
      <c r="AT16" s="201"/>
      <c r="AU16" s="20"/>
      <c r="AV16" s="20"/>
      <c r="AW16" s="20"/>
      <c r="AX16" s="20"/>
      <c r="AY16" s="20"/>
      <c r="AZ16" s="20"/>
      <c r="BA16" s="20"/>
      <c r="BB16" s="20"/>
      <c r="BC16" s="20"/>
      <c r="BD16" s="201"/>
      <c r="BE16" s="20"/>
      <c r="BF16" s="20"/>
      <c r="BG16" s="20"/>
      <c r="BH16" s="20"/>
      <c r="BI16" s="20"/>
      <c r="BJ16" s="20"/>
      <c r="BK16" s="20"/>
      <c r="BL16" s="20"/>
      <c r="BM16" s="20"/>
      <c r="BN16" s="182"/>
      <c r="BO16" s="24"/>
      <c r="BP16" s="180"/>
      <c r="BQ16" s="24"/>
      <c r="BR16" s="194"/>
      <c r="BT16" s="193"/>
    </row>
    <row r="17" spans="1:73" s="22" customFormat="1" ht="353.45" customHeight="1" x14ac:dyDescent="0.25">
      <c r="A17" s="20"/>
      <c r="B17" s="202"/>
      <c r="C17" s="24"/>
      <c r="D17" s="29"/>
      <c r="E17" s="29"/>
      <c r="F17" s="20"/>
      <c r="G17" s="20"/>
      <c r="H17" s="20"/>
      <c r="I17" s="20"/>
      <c r="J17" s="200"/>
      <c r="K17" s="20"/>
      <c r="L17" s="20"/>
      <c r="M17" s="20" t="s">
        <v>320</v>
      </c>
      <c r="N17" s="20" t="str">
        <f>BF15</f>
        <v xml:space="preserve">  реконструкция существующей ВЛИ-0,4 кВ в части монтажа совместным подвесом проектируемой ВЛИ-0,4 кВ (от проектируемого коммутационного аппарата, в пролетах опор) протяженностью  0,8 км</v>
      </c>
      <c r="O17" s="21">
        <f>0.8*620.52</f>
        <v>496.416</v>
      </c>
      <c r="P17" s="21"/>
      <c r="Q17" s="21">
        <f>O17*0.11</f>
        <v>54.605759999999997</v>
      </c>
      <c r="R17" s="21">
        <f>O17*0.89</f>
        <v>441.81024000000002</v>
      </c>
      <c r="S17" s="21">
        <v>0</v>
      </c>
      <c r="T17" s="21">
        <v>0</v>
      </c>
      <c r="U17" s="21">
        <f>SUM(Q17:T17)</f>
        <v>496.416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1"/>
      <c r="AM17" s="20"/>
      <c r="AN17" s="20"/>
      <c r="AO17" s="20"/>
      <c r="AP17" s="20"/>
      <c r="AQ17" s="20"/>
      <c r="AR17" s="20"/>
      <c r="AS17" s="20"/>
      <c r="AT17" s="201"/>
      <c r="AU17" s="20"/>
      <c r="AV17" s="20"/>
      <c r="AW17" s="20"/>
      <c r="AX17" s="20"/>
      <c r="AY17" s="20"/>
      <c r="AZ17" s="20"/>
      <c r="BA17" s="20"/>
      <c r="BB17" s="20"/>
      <c r="BC17" s="20"/>
      <c r="BD17" s="201"/>
      <c r="BE17" s="20"/>
      <c r="BF17" s="20"/>
      <c r="BG17" s="20"/>
      <c r="BH17" s="20"/>
      <c r="BI17" s="20"/>
      <c r="BJ17" s="20"/>
      <c r="BK17" s="20"/>
      <c r="BL17" s="20"/>
      <c r="BM17" s="20"/>
      <c r="BN17" s="182"/>
      <c r="BO17" s="24"/>
      <c r="BP17" s="180"/>
      <c r="BQ17" s="24"/>
      <c r="BR17" s="194"/>
      <c r="BT17" s="193"/>
    </row>
    <row r="18" spans="1:73" s="155" customFormat="1" ht="409.6" customHeight="1" x14ac:dyDescent="0.25">
      <c r="A18" s="145" t="s">
        <v>350</v>
      </c>
      <c r="B18" s="228">
        <v>41653065</v>
      </c>
      <c r="C18" s="151">
        <v>43279</v>
      </c>
      <c r="D18" s="145">
        <v>11915.52</v>
      </c>
      <c r="E18" s="145"/>
      <c r="F18" s="145">
        <v>4</v>
      </c>
      <c r="G18" s="145" t="s">
        <v>351</v>
      </c>
      <c r="H18" s="145" t="s">
        <v>352</v>
      </c>
      <c r="I18" s="145" t="s">
        <v>353</v>
      </c>
      <c r="J18" s="145" t="s">
        <v>354</v>
      </c>
      <c r="K18" s="145" t="s">
        <v>355</v>
      </c>
      <c r="L18" s="145" t="s">
        <v>356</v>
      </c>
      <c r="M18" s="145"/>
      <c r="N18" s="157"/>
      <c r="O18" s="157">
        <f>SUM(O19:O22)</f>
        <v>740.62000000000012</v>
      </c>
      <c r="P18" s="157">
        <f t="shared" ref="P18:U18" si="9">SUM(P19:P22)</f>
        <v>0</v>
      </c>
      <c r="Q18" s="157">
        <f t="shared" si="9"/>
        <v>56.245200000000004</v>
      </c>
      <c r="R18" s="157">
        <f t="shared" si="9"/>
        <v>376.92160000000001</v>
      </c>
      <c r="S18" s="157">
        <f t="shared" si="9"/>
        <v>281.54000000000002</v>
      </c>
      <c r="T18" s="157">
        <f t="shared" si="9"/>
        <v>25.9132</v>
      </c>
      <c r="U18" s="157">
        <f t="shared" si="9"/>
        <v>740.62000000000012</v>
      </c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>
        <v>0.27</v>
      </c>
      <c r="AI18" s="157">
        <f>U19</f>
        <v>345.6</v>
      </c>
      <c r="AJ18" s="145"/>
      <c r="AK18" s="145"/>
      <c r="AL18" s="229">
        <v>1</v>
      </c>
      <c r="AM18" s="157">
        <f>U20</f>
        <v>58.910000000000004</v>
      </c>
      <c r="AN18" s="145"/>
      <c r="AO18" s="145"/>
      <c r="AP18" s="145"/>
      <c r="AQ18" s="145"/>
      <c r="AR18" s="145"/>
      <c r="AS18" s="145"/>
      <c r="AT18" s="229" t="s">
        <v>272</v>
      </c>
      <c r="AU18" s="157">
        <f>U21</f>
        <v>302.39</v>
      </c>
      <c r="AV18" s="145"/>
      <c r="AW18" s="145"/>
      <c r="AX18" s="145"/>
      <c r="AY18" s="145"/>
      <c r="AZ18" s="145"/>
      <c r="BA18" s="145"/>
      <c r="BB18" s="145"/>
      <c r="BC18" s="145"/>
      <c r="BD18" s="229">
        <v>0.03</v>
      </c>
      <c r="BE18" s="157">
        <f>U22</f>
        <v>33.72</v>
      </c>
      <c r="BF18" s="145"/>
      <c r="BG18" s="145"/>
      <c r="BH18" s="145"/>
      <c r="BI18" s="145"/>
      <c r="BJ18" s="145"/>
      <c r="BK18" s="145"/>
      <c r="BL18" s="145"/>
      <c r="BM18" s="145"/>
      <c r="BN18" s="230">
        <f t="shared" ref="BN18" si="10">W18+Y18+AA18+AC18+AE18+AG18+AI18+AM18+AO18+AQ18+AS18+AU18+AW18+AY18+BA18+BC18+BE18+BG18+BI18+BK18+BM18</f>
        <v>740.62000000000012</v>
      </c>
      <c r="BO18" s="151">
        <v>43639</v>
      </c>
      <c r="BP18" s="231" t="s">
        <v>210</v>
      </c>
      <c r="BQ18" s="232">
        <v>43279</v>
      </c>
      <c r="BR18" s="233">
        <v>12</v>
      </c>
      <c r="BS18" s="155">
        <f t="shared" ref="BS18" si="11">BR18*30</f>
        <v>360</v>
      </c>
      <c r="BT18" s="234">
        <f t="shared" ref="BT18" si="12">BQ18+BS18</f>
        <v>43639</v>
      </c>
    </row>
    <row r="19" spans="1:73" s="22" customFormat="1" ht="164.2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 t="s">
        <v>314</v>
      </c>
      <c r="N19" s="20">
        <f>AH18</f>
        <v>0.27</v>
      </c>
      <c r="O19" s="21">
        <f>N19*1280</f>
        <v>345.6</v>
      </c>
      <c r="P19" s="21"/>
      <c r="Q19" s="21">
        <f>O19*0.11</f>
        <v>38.016000000000005</v>
      </c>
      <c r="R19" s="21">
        <f>O19*0.84</f>
        <v>290.30400000000003</v>
      </c>
      <c r="S19" s="21">
        <v>0</v>
      </c>
      <c r="T19" s="21">
        <f>O19*0.05</f>
        <v>17.28</v>
      </c>
      <c r="U19" s="21">
        <f>SUM(Q19:T19)</f>
        <v>345.6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9"/>
      <c r="AJ19" s="21"/>
      <c r="AK19" s="21"/>
      <c r="AL19" s="227"/>
      <c r="AM19" s="29"/>
      <c r="AN19" s="21"/>
      <c r="AO19" s="21"/>
      <c r="AP19" s="21"/>
      <c r="AQ19" s="21"/>
      <c r="AR19" s="21"/>
      <c r="AS19" s="21"/>
      <c r="AT19" s="227"/>
      <c r="AU19" s="29"/>
      <c r="AV19" s="21"/>
      <c r="AW19" s="21"/>
      <c r="AX19" s="21"/>
      <c r="AY19" s="21"/>
      <c r="AZ19" s="21"/>
      <c r="BA19" s="21"/>
      <c r="BB19" s="21"/>
      <c r="BC19" s="21"/>
      <c r="BD19" s="227"/>
      <c r="BE19" s="29"/>
      <c r="BF19" s="20"/>
      <c r="BG19" s="21"/>
      <c r="BH19" s="20"/>
      <c r="BI19" s="23"/>
      <c r="BJ19" s="23"/>
      <c r="BK19" s="21"/>
      <c r="BL19" s="21"/>
      <c r="BM19" s="21"/>
      <c r="BN19" s="182"/>
      <c r="BO19" s="24"/>
      <c r="BP19" s="21"/>
      <c r="BQ19" s="195"/>
      <c r="BR19" s="194"/>
      <c r="BT19" s="193"/>
      <c r="BU19" s="25"/>
    </row>
    <row r="20" spans="1:73" s="22" customFormat="1" ht="164.2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 t="s">
        <v>316</v>
      </c>
      <c r="N20" s="20">
        <f>AL18</f>
        <v>1</v>
      </c>
      <c r="O20" s="21">
        <f>U20</f>
        <v>58.910000000000004</v>
      </c>
      <c r="P20" s="21"/>
      <c r="Q20" s="21">
        <v>4.3600000000000003</v>
      </c>
      <c r="R20" s="21">
        <v>7.33</v>
      </c>
      <c r="S20" s="21">
        <v>45.49</v>
      </c>
      <c r="T20" s="21">
        <v>1.73</v>
      </c>
      <c r="U20" s="21">
        <f t="shared" ref="U20:U22" si="13">SUM(Q20:T20)</f>
        <v>58.910000000000004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9"/>
      <c r="AJ20" s="21"/>
      <c r="AK20" s="21"/>
      <c r="AL20" s="227"/>
      <c r="AM20" s="29"/>
      <c r="AN20" s="21"/>
      <c r="AO20" s="21"/>
      <c r="AP20" s="21"/>
      <c r="AQ20" s="21"/>
      <c r="AR20" s="21"/>
      <c r="AS20" s="21"/>
      <c r="AT20" s="227"/>
      <c r="AU20" s="29"/>
      <c r="AV20" s="21"/>
      <c r="AW20" s="21"/>
      <c r="AX20" s="21"/>
      <c r="AY20" s="21"/>
      <c r="AZ20" s="21"/>
      <c r="BA20" s="21"/>
      <c r="BB20" s="21"/>
      <c r="BC20" s="21"/>
      <c r="BD20" s="227"/>
      <c r="BE20" s="29"/>
      <c r="BF20" s="20"/>
      <c r="BG20" s="21"/>
      <c r="BH20" s="20"/>
      <c r="BI20" s="23"/>
      <c r="BJ20" s="23"/>
      <c r="BK20" s="21"/>
      <c r="BL20" s="21"/>
      <c r="BM20" s="21"/>
      <c r="BN20" s="182"/>
      <c r="BO20" s="24"/>
      <c r="BP20" s="21"/>
      <c r="BQ20" s="195"/>
      <c r="BR20" s="194"/>
      <c r="BT20" s="193"/>
      <c r="BU20" s="25"/>
    </row>
    <row r="21" spans="1:73" s="22" customFormat="1" ht="164.2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 t="s">
        <v>318</v>
      </c>
      <c r="N21" s="20" t="str">
        <f>AT18</f>
        <v>СТП 63 кВА</v>
      </c>
      <c r="O21" s="21">
        <f>U21</f>
        <v>302.39</v>
      </c>
      <c r="P21" s="21"/>
      <c r="Q21" s="21">
        <v>10.16</v>
      </c>
      <c r="R21" s="21">
        <v>51.3</v>
      </c>
      <c r="S21" s="21">
        <v>236.05</v>
      </c>
      <c r="T21" s="21">
        <v>4.88</v>
      </c>
      <c r="U21" s="21">
        <f t="shared" si="13"/>
        <v>302.39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9"/>
      <c r="AJ21" s="21"/>
      <c r="AK21" s="21"/>
      <c r="AL21" s="227"/>
      <c r="AM21" s="29"/>
      <c r="AN21" s="21"/>
      <c r="AO21" s="21"/>
      <c r="AP21" s="21"/>
      <c r="AQ21" s="21"/>
      <c r="AR21" s="21"/>
      <c r="AS21" s="21"/>
      <c r="AT21" s="227"/>
      <c r="AU21" s="29"/>
      <c r="AV21" s="21"/>
      <c r="AW21" s="21"/>
      <c r="AX21" s="21"/>
      <c r="AY21" s="21"/>
      <c r="AZ21" s="21"/>
      <c r="BA21" s="21"/>
      <c r="BB21" s="21"/>
      <c r="BC21" s="21"/>
      <c r="BD21" s="227"/>
      <c r="BE21" s="29"/>
      <c r="BF21" s="20"/>
      <c r="BG21" s="21"/>
      <c r="BH21" s="20"/>
      <c r="BI21" s="23"/>
      <c r="BJ21" s="23"/>
      <c r="BK21" s="21"/>
      <c r="BL21" s="21"/>
      <c r="BM21" s="21"/>
      <c r="BN21" s="182"/>
      <c r="BO21" s="24"/>
      <c r="BP21" s="21"/>
      <c r="BQ21" s="195"/>
      <c r="BR21" s="194"/>
      <c r="BT21" s="193"/>
      <c r="BU21" s="25"/>
    </row>
    <row r="22" spans="1:73" s="22" customFormat="1" ht="164.2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 t="s">
        <v>310</v>
      </c>
      <c r="N22" s="20">
        <f>BD18</f>
        <v>0.03</v>
      </c>
      <c r="O22" s="21">
        <f>N22*1124</f>
        <v>33.72</v>
      </c>
      <c r="P22" s="21"/>
      <c r="Q22" s="21">
        <f>O22*0.11</f>
        <v>3.7092000000000001</v>
      </c>
      <c r="R22" s="21">
        <f>O22*0.83</f>
        <v>27.987599999999997</v>
      </c>
      <c r="S22" s="21">
        <v>0</v>
      </c>
      <c r="T22" s="21">
        <f>O22*0.06</f>
        <v>2.0231999999999997</v>
      </c>
      <c r="U22" s="21">
        <f t="shared" si="13"/>
        <v>33.72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9"/>
      <c r="AJ22" s="21"/>
      <c r="AK22" s="21"/>
      <c r="AL22" s="227"/>
      <c r="AM22" s="29"/>
      <c r="AN22" s="21"/>
      <c r="AO22" s="21"/>
      <c r="AP22" s="21"/>
      <c r="AQ22" s="21"/>
      <c r="AR22" s="21"/>
      <c r="AS22" s="21"/>
      <c r="AT22" s="227"/>
      <c r="AU22" s="29"/>
      <c r="AV22" s="21"/>
      <c r="AW22" s="21"/>
      <c r="AX22" s="21"/>
      <c r="AY22" s="21"/>
      <c r="AZ22" s="21"/>
      <c r="BA22" s="21"/>
      <c r="BB22" s="21"/>
      <c r="BC22" s="21"/>
      <c r="BD22" s="227"/>
      <c r="BE22" s="29"/>
      <c r="BF22" s="20"/>
      <c r="BG22" s="21"/>
      <c r="BH22" s="20"/>
      <c r="BI22" s="23"/>
      <c r="BJ22" s="23"/>
      <c r="BK22" s="21"/>
      <c r="BL22" s="21"/>
      <c r="BM22" s="21"/>
      <c r="BN22" s="182"/>
      <c r="BO22" s="24"/>
      <c r="BP22" s="21"/>
      <c r="BQ22" s="195"/>
      <c r="BR22" s="194"/>
      <c r="BT22" s="193"/>
      <c r="BU22" s="25"/>
    </row>
    <row r="23" spans="1:73" s="212" customFormat="1" ht="409.6" customHeight="1" x14ac:dyDescent="0.25">
      <c r="A23" s="203"/>
      <c r="B23" s="204"/>
      <c r="C23" s="204"/>
      <c r="D23" s="205"/>
      <c r="E23" s="205"/>
      <c r="F23" s="206"/>
      <c r="G23" s="204"/>
      <c r="H23" s="204"/>
      <c r="I23" s="204"/>
      <c r="J23" s="204"/>
      <c r="K23" s="204"/>
      <c r="L23" s="206"/>
      <c r="M23" s="206"/>
      <c r="N23" s="206" t="s">
        <v>349</v>
      </c>
      <c r="O23" s="207">
        <f>O5+O10+O15+O18</f>
        <v>5572.3759999999993</v>
      </c>
      <c r="P23" s="207">
        <f t="shared" ref="P23:BN23" si="14">P5+P10+P15+P18</f>
        <v>0</v>
      </c>
      <c r="Q23" s="207">
        <f t="shared" si="14"/>
        <v>503.39936000000006</v>
      </c>
      <c r="R23" s="207">
        <f t="shared" si="14"/>
        <v>3521.3770399999999</v>
      </c>
      <c r="S23" s="207">
        <f t="shared" si="14"/>
        <v>1349.56</v>
      </c>
      <c r="T23" s="207">
        <f t="shared" si="14"/>
        <v>198.03960000000004</v>
      </c>
      <c r="U23" s="207">
        <f t="shared" si="14"/>
        <v>5572.3759999999993</v>
      </c>
      <c r="V23" s="207">
        <f t="shared" si="14"/>
        <v>0</v>
      </c>
      <c r="W23" s="207">
        <f t="shared" si="14"/>
        <v>0</v>
      </c>
      <c r="X23" s="207">
        <f t="shared" si="14"/>
        <v>0</v>
      </c>
      <c r="Y23" s="207">
        <f t="shared" si="14"/>
        <v>0</v>
      </c>
      <c r="Z23" s="207">
        <f t="shared" si="14"/>
        <v>0</v>
      </c>
      <c r="AA23" s="207">
        <f t="shared" si="14"/>
        <v>0</v>
      </c>
      <c r="AB23" s="207">
        <f t="shared" si="14"/>
        <v>0</v>
      </c>
      <c r="AC23" s="207">
        <f t="shared" si="14"/>
        <v>0</v>
      </c>
      <c r="AD23" s="207">
        <f t="shared" si="14"/>
        <v>0</v>
      </c>
      <c r="AE23" s="207">
        <f t="shared" si="14"/>
        <v>0</v>
      </c>
      <c r="AF23" s="207"/>
      <c r="AG23" s="207">
        <f t="shared" si="14"/>
        <v>0</v>
      </c>
      <c r="AH23" s="207"/>
      <c r="AI23" s="207">
        <f t="shared" si="14"/>
        <v>3353.6</v>
      </c>
      <c r="AJ23" s="207"/>
      <c r="AK23" s="207">
        <f t="shared" si="14"/>
        <v>0</v>
      </c>
      <c r="AL23" s="207"/>
      <c r="AM23" s="207">
        <f t="shared" si="14"/>
        <v>176.73000000000002</v>
      </c>
      <c r="AN23" s="207">
        <f t="shared" si="14"/>
        <v>0</v>
      </c>
      <c r="AO23" s="207">
        <f t="shared" si="14"/>
        <v>0</v>
      </c>
      <c r="AP23" s="207">
        <f t="shared" si="14"/>
        <v>0</v>
      </c>
      <c r="AQ23" s="207">
        <f t="shared" si="14"/>
        <v>0</v>
      </c>
      <c r="AR23" s="207">
        <f t="shared" si="14"/>
        <v>0</v>
      </c>
      <c r="AS23" s="207">
        <f t="shared" si="14"/>
        <v>0</v>
      </c>
      <c r="AT23" s="207"/>
      <c r="AU23" s="207">
        <f t="shared" si="14"/>
        <v>1439.69</v>
      </c>
      <c r="AV23" s="207">
        <f t="shared" si="14"/>
        <v>0</v>
      </c>
      <c r="AW23" s="207">
        <f t="shared" si="14"/>
        <v>0</v>
      </c>
      <c r="AX23" s="207">
        <f t="shared" si="14"/>
        <v>0</v>
      </c>
      <c r="AY23" s="207">
        <f t="shared" si="14"/>
        <v>0</v>
      </c>
      <c r="AZ23" s="207">
        <f t="shared" si="14"/>
        <v>0</v>
      </c>
      <c r="BA23" s="207">
        <f t="shared" si="14"/>
        <v>0</v>
      </c>
      <c r="BB23" s="207"/>
      <c r="BC23" s="207">
        <f t="shared" si="14"/>
        <v>4.78</v>
      </c>
      <c r="BD23" s="207"/>
      <c r="BE23" s="207">
        <f t="shared" si="14"/>
        <v>101.16</v>
      </c>
      <c r="BF23" s="207"/>
      <c r="BG23" s="207">
        <f t="shared" si="14"/>
        <v>496.416</v>
      </c>
      <c r="BH23" s="207">
        <f t="shared" si="14"/>
        <v>0</v>
      </c>
      <c r="BI23" s="207">
        <f t="shared" si="14"/>
        <v>0</v>
      </c>
      <c r="BJ23" s="207">
        <f t="shared" si="14"/>
        <v>0</v>
      </c>
      <c r="BK23" s="207">
        <f t="shared" si="14"/>
        <v>0</v>
      </c>
      <c r="BL23" s="207">
        <f t="shared" si="14"/>
        <v>0</v>
      </c>
      <c r="BM23" s="207">
        <f t="shared" si="14"/>
        <v>0</v>
      </c>
      <c r="BN23" s="207">
        <f t="shared" si="14"/>
        <v>5572.3759999999993</v>
      </c>
      <c r="BO23" s="208"/>
      <c r="BP23" s="209"/>
      <c r="BQ23" s="210"/>
      <c r="BR23" s="211"/>
      <c r="BT23" s="213"/>
      <c r="BU23" s="214"/>
    </row>
    <row r="28" spans="1:73" ht="105.75" x14ac:dyDescent="0.45">
      <c r="A28" s="235" t="s">
        <v>358</v>
      </c>
      <c r="B28" s="236"/>
      <c r="C28" s="236"/>
      <c r="D28" s="237"/>
      <c r="E28" s="237"/>
      <c r="F28" s="181"/>
      <c r="G28" s="236"/>
      <c r="H28" s="236"/>
      <c r="I28" s="236"/>
      <c r="J28" s="235" t="s">
        <v>359</v>
      </c>
      <c r="K28" s="236"/>
      <c r="L28" s="235" t="s">
        <v>360</v>
      </c>
      <c r="M28" s="181"/>
    </row>
    <row r="29" spans="1:73" s="22" customFormat="1" ht="222" customHeight="1" x14ac:dyDescent="0.25">
      <c r="A29" s="235" t="s">
        <v>361</v>
      </c>
      <c r="B29" s="236"/>
      <c r="C29" s="236"/>
      <c r="D29" s="237"/>
      <c r="E29" s="237"/>
      <c r="F29" s="181"/>
      <c r="G29" s="236"/>
      <c r="H29" s="236"/>
      <c r="I29" s="236"/>
      <c r="J29" s="235" t="s">
        <v>359</v>
      </c>
      <c r="K29" s="236"/>
      <c r="L29" s="235" t="s">
        <v>362</v>
      </c>
      <c r="M29" s="181"/>
      <c r="N29" s="181"/>
      <c r="O29" s="238"/>
      <c r="P29" s="238"/>
      <c r="Q29" s="238"/>
      <c r="R29" s="238"/>
      <c r="S29" s="238"/>
      <c r="T29" s="238"/>
      <c r="U29" s="238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181"/>
      <c r="BE29" s="36"/>
      <c r="BF29" s="181"/>
      <c r="BG29" s="36"/>
      <c r="BH29" s="181"/>
      <c r="BI29" s="40"/>
      <c r="BJ29" s="40"/>
      <c r="BK29" s="36"/>
      <c r="BL29" s="36"/>
      <c r="BM29" s="36"/>
      <c r="BN29" s="36"/>
      <c r="BO29" s="26"/>
      <c r="BP29" s="36"/>
      <c r="BQ29" s="195"/>
      <c r="BR29" s="194"/>
      <c r="BT29" s="193"/>
      <c r="BU29" s="25"/>
    </row>
    <row r="30" spans="1:73" s="22" customFormat="1" ht="244.5" customHeight="1" x14ac:dyDescent="0.25">
      <c r="A30" s="235" t="s">
        <v>363</v>
      </c>
      <c r="B30" s="236"/>
      <c r="C30" s="236"/>
      <c r="D30" s="237"/>
      <c r="E30" s="237"/>
      <c r="F30" s="181"/>
      <c r="G30" s="236"/>
      <c r="H30" s="236"/>
      <c r="I30" s="236"/>
      <c r="J30" s="235" t="s">
        <v>359</v>
      </c>
      <c r="K30" s="236"/>
      <c r="L30" s="235" t="s">
        <v>364</v>
      </c>
      <c r="M30" s="181"/>
      <c r="N30" s="181"/>
      <c r="O30" s="238"/>
      <c r="P30" s="238"/>
      <c r="Q30" s="238"/>
      <c r="R30" s="238"/>
      <c r="S30" s="238"/>
      <c r="T30" s="238"/>
      <c r="U30" s="238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181"/>
      <c r="BE30" s="36"/>
      <c r="BF30" s="181"/>
      <c r="BG30" s="36"/>
      <c r="BH30" s="181"/>
      <c r="BI30" s="40"/>
      <c r="BJ30" s="40"/>
      <c r="BK30" s="36"/>
      <c r="BL30" s="36"/>
      <c r="BM30" s="36"/>
      <c r="BN30" s="36"/>
      <c r="BO30" s="26"/>
      <c r="BP30" s="36"/>
      <c r="BQ30" s="195"/>
      <c r="BR30" s="194"/>
      <c r="BT30" s="193"/>
      <c r="BU30" s="25"/>
    </row>
    <row r="31" spans="1:73" s="22" customFormat="1" ht="179.25" customHeight="1" x14ac:dyDescent="0.25">
      <c r="A31" s="235" t="s">
        <v>365</v>
      </c>
      <c r="B31" s="236"/>
      <c r="C31" s="236"/>
      <c r="D31" s="237"/>
      <c r="E31" s="237"/>
      <c r="F31" s="181"/>
      <c r="G31" s="236"/>
      <c r="H31" s="236"/>
      <c r="I31" s="236"/>
      <c r="J31" s="235" t="s">
        <v>359</v>
      </c>
      <c r="K31" s="236"/>
      <c r="L31" s="235" t="s">
        <v>366</v>
      </c>
      <c r="M31" s="181"/>
      <c r="N31" s="181"/>
      <c r="O31" s="238"/>
      <c r="P31" s="238"/>
      <c r="Q31" s="238"/>
      <c r="R31" s="238"/>
      <c r="S31" s="238"/>
      <c r="T31" s="238"/>
      <c r="U31" s="238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181"/>
      <c r="BE31" s="36"/>
      <c r="BF31" s="181"/>
      <c r="BG31" s="36"/>
      <c r="BH31" s="181"/>
      <c r="BI31" s="40"/>
      <c r="BJ31" s="40"/>
      <c r="BK31" s="36"/>
      <c r="BL31" s="36"/>
      <c r="BM31" s="36"/>
      <c r="BN31" s="36"/>
      <c r="BO31" s="26"/>
      <c r="BP31" s="36"/>
      <c r="BQ31" s="195"/>
      <c r="BR31" s="194"/>
      <c r="BT31" s="193"/>
      <c r="BU31" s="25"/>
    </row>
    <row r="32" spans="1:73" s="22" customFormat="1" ht="232.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9"/>
      <c r="O32" s="29"/>
      <c r="P32" s="29"/>
      <c r="Q32" s="29"/>
      <c r="R32" s="29"/>
      <c r="S32" s="29"/>
      <c r="T32" s="29"/>
      <c r="U32" s="29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2"/>
      <c r="AM32" s="21"/>
      <c r="AN32" s="21"/>
      <c r="AO32" s="21"/>
      <c r="AP32" s="21"/>
      <c r="AQ32" s="21"/>
      <c r="AR32" s="21"/>
      <c r="AS32" s="21"/>
      <c r="AT32" s="182"/>
      <c r="AU32" s="21"/>
      <c r="AV32" s="21"/>
      <c r="AW32" s="21"/>
      <c r="AX32" s="21"/>
      <c r="AY32" s="21"/>
      <c r="AZ32" s="21"/>
      <c r="BA32" s="21"/>
      <c r="BB32" s="20"/>
      <c r="BC32" s="29"/>
      <c r="BD32" s="199"/>
      <c r="BE32" s="29"/>
      <c r="BF32" s="29"/>
      <c r="BG32" s="21"/>
      <c r="BH32" s="20"/>
      <c r="BI32" s="23"/>
      <c r="BJ32" s="23"/>
      <c r="BK32" s="21"/>
      <c r="BL32" s="21"/>
      <c r="BM32" s="21"/>
      <c r="BN32" s="182"/>
      <c r="BO32" s="24"/>
      <c r="BP32" s="21"/>
      <c r="BQ32" s="21"/>
      <c r="BR32" s="23"/>
      <c r="BS32" s="23"/>
      <c r="BT32" s="24"/>
      <c r="BU32" s="25"/>
    </row>
    <row r="33" spans="1:73" s="22" customFormat="1" ht="142.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9"/>
      <c r="O33" s="29"/>
      <c r="P33" s="29"/>
      <c r="Q33" s="29"/>
      <c r="R33" s="29"/>
      <c r="S33" s="29"/>
      <c r="T33" s="29"/>
      <c r="U33" s="29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2"/>
      <c r="AM33" s="21"/>
      <c r="AN33" s="21"/>
      <c r="AO33" s="21"/>
      <c r="AP33" s="21"/>
      <c r="AQ33" s="21"/>
      <c r="AR33" s="21"/>
      <c r="AS33" s="21"/>
      <c r="AT33" s="182"/>
      <c r="AU33" s="21"/>
      <c r="AV33" s="21"/>
      <c r="AW33" s="21"/>
      <c r="AX33" s="21"/>
      <c r="AY33" s="21"/>
      <c r="AZ33" s="21"/>
      <c r="BA33" s="21"/>
      <c r="BB33" s="20"/>
      <c r="BC33" s="29"/>
      <c r="BD33" s="199"/>
      <c r="BE33" s="29"/>
      <c r="BF33" s="29"/>
      <c r="BG33" s="21"/>
      <c r="BH33" s="20"/>
      <c r="BI33" s="23"/>
      <c r="BJ33" s="23"/>
      <c r="BK33" s="21"/>
      <c r="BL33" s="21"/>
      <c r="BM33" s="21"/>
      <c r="BN33" s="182"/>
      <c r="BO33" s="24"/>
      <c r="BP33" s="21"/>
      <c r="BQ33" s="21"/>
      <c r="BR33" s="23"/>
      <c r="BS33" s="23"/>
      <c r="BT33" s="24"/>
      <c r="BU33" s="25"/>
    </row>
    <row r="34" spans="1:73" s="22" customFormat="1" ht="232.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9"/>
      <c r="P34" s="29"/>
      <c r="Q34" s="29"/>
      <c r="R34" s="29"/>
      <c r="S34" s="29"/>
      <c r="T34" s="29"/>
      <c r="U34" s="29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2"/>
      <c r="AM34" s="21"/>
      <c r="AN34" s="21"/>
      <c r="AO34" s="21"/>
      <c r="AP34" s="21"/>
      <c r="AQ34" s="21"/>
      <c r="AR34" s="21"/>
      <c r="AS34" s="21"/>
      <c r="AT34" s="182"/>
      <c r="AU34" s="21"/>
      <c r="AV34" s="21"/>
      <c r="AW34" s="21"/>
      <c r="AX34" s="21"/>
      <c r="AY34" s="21"/>
      <c r="AZ34" s="21"/>
      <c r="BA34" s="21"/>
      <c r="BB34" s="21"/>
      <c r="BC34" s="21"/>
      <c r="BD34" s="199"/>
      <c r="BE34" s="21"/>
      <c r="BF34" s="20"/>
      <c r="BG34" s="21"/>
      <c r="BH34" s="20"/>
      <c r="BI34" s="23"/>
      <c r="BJ34" s="23"/>
      <c r="BK34" s="21"/>
      <c r="BL34" s="21"/>
      <c r="BM34" s="21"/>
      <c r="BN34" s="182"/>
      <c r="BO34" s="24"/>
      <c r="BP34" s="21"/>
      <c r="BQ34" s="21"/>
      <c r="BR34" s="23"/>
      <c r="BS34" s="23"/>
      <c r="BT34" s="24"/>
      <c r="BU34" s="25"/>
    </row>
    <row r="35" spans="1:73" s="22" customFormat="1" ht="289.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199"/>
      <c r="M35" s="199"/>
      <c r="N35" s="199"/>
      <c r="O35" s="183"/>
      <c r="P35" s="183"/>
      <c r="Q35" s="183"/>
      <c r="R35" s="183"/>
      <c r="S35" s="183"/>
      <c r="T35" s="183"/>
      <c r="U35" s="18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182"/>
      <c r="AG35" s="182"/>
      <c r="AH35" s="182"/>
      <c r="AI35" s="20"/>
      <c r="AJ35" s="21"/>
      <c r="AK35" s="21"/>
      <c r="AL35" s="182"/>
      <c r="AM35" s="20"/>
      <c r="AN35" s="21"/>
      <c r="AO35" s="21"/>
      <c r="AP35" s="21"/>
      <c r="AQ35" s="21"/>
      <c r="AR35" s="21"/>
      <c r="AS35" s="21"/>
      <c r="AT35" s="182"/>
      <c r="AU35" s="21"/>
      <c r="AV35" s="21"/>
      <c r="AW35" s="21"/>
      <c r="AX35" s="21"/>
      <c r="AY35" s="21"/>
      <c r="AZ35" s="21"/>
      <c r="BA35" s="21"/>
      <c r="BB35" s="21"/>
      <c r="BC35" s="21"/>
      <c r="BD35" s="199"/>
      <c r="BE35" s="21"/>
      <c r="BF35" s="20"/>
      <c r="BG35" s="21"/>
      <c r="BH35" s="20"/>
      <c r="BI35" s="23"/>
      <c r="BJ35" s="23"/>
      <c r="BK35" s="21"/>
      <c r="BL35" s="21"/>
      <c r="BM35" s="21"/>
      <c r="BN35" s="182"/>
      <c r="BO35" s="24"/>
      <c r="BP35" s="21"/>
      <c r="BQ35" s="21"/>
      <c r="BR35" s="23"/>
      <c r="BS35" s="23"/>
      <c r="BT35" s="24"/>
      <c r="BU35" s="25"/>
    </row>
    <row r="36" spans="1:73" s="22" customFormat="1" ht="156.7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3"/>
      <c r="P36" s="20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2"/>
      <c r="AM36" s="21"/>
      <c r="AN36" s="21"/>
      <c r="AO36" s="21"/>
      <c r="AP36" s="21"/>
      <c r="AQ36" s="21"/>
      <c r="AR36" s="21"/>
      <c r="AS36" s="21"/>
      <c r="AT36" s="182"/>
      <c r="AU36" s="21"/>
      <c r="AV36" s="21"/>
      <c r="AW36" s="21"/>
      <c r="AX36" s="21"/>
      <c r="AY36" s="21"/>
      <c r="AZ36" s="21"/>
      <c r="BA36" s="21"/>
      <c r="BB36" s="21"/>
      <c r="BC36" s="21"/>
      <c r="BD36" s="199"/>
      <c r="BE36" s="21"/>
      <c r="BF36" s="20"/>
      <c r="BG36" s="21"/>
      <c r="BH36" s="20"/>
      <c r="BI36" s="23"/>
      <c r="BJ36" s="23"/>
      <c r="BK36" s="21"/>
      <c r="BL36" s="21"/>
      <c r="BM36" s="21"/>
      <c r="BN36" s="182"/>
      <c r="BO36" s="24"/>
      <c r="BP36" s="21"/>
      <c r="BQ36" s="21"/>
      <c r="BR36" s="23"/>
      <c r="BS36" s="23"/>
      <c r="BT36" s="24"/>
      <c r="BU36" s="25"/>
    </row>
    <row r="37" spans="1:73" s="22" customFormat="1" ht="156.7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0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2"/>
      <c r="AM37" s="21"/>
      <c r="AN37" s="21"/>
      <c r="AO37" s="21"/>
      <c r="AP37" s="21"/>
      <c r="AQ37" s="21"/>
      <c r="AR37" s="21"/>
      <c r="AS37" s="21"/>
      <c r="AT37" s="182"/>
      <c r="AU37" s="21"/>
      <c r="AV37" s="21"/>
      <c r="AW37" s="21"/>
      <c r="AX37" s="21"/>
      <c r="AY37" s="21"/>
      <c r="AZ37" s="21"/>
      <c r="BA37" s="21"/>
      <c r="BB37" s="21"/>
      <c r="BC37" s="21"/>
      <c r="BD37" s="199"/>
      <c r="BE37" s="21"/>
      <c r="BF37" s="20"/>
      <c r="BG37" s="21"/>
      <c r="BH37" s="20"/>
      <c r="BI37" s="23"/>
      <c r="BJ37" s="23"/>
      <c r="BK37" s="21"/>
      <c r="BL37" s="21"/>
      <c r="BM37" s="21"/>
      <c r="BN37" s="182"/>
      <c r="BO37" s="24"/>
      <c r="BP37" s="21"/>
      <c r="BQ37" s="21"/>
      <c r="BR37" s="23"/>
      <c r="BS37" s="23"/>
      <c r="BT37" s="24"/>
      <c r="BU37" s="25"/>
    </row>
    <row r="38" spans="1:73" s="22" customFormat="1" ht="347.2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0"/>
      <c r="AJ38" s="20"/>
      <c r="AK38" s="21"/>
      <c r="AL38" s="182"/>
      <c r="AM38" s="20"/>
      <c r="AN38" s="20"/>
      <c r="AO38" s="21"/>
      <c r="AP38" s="21"/>
      <c r="AQ38" s="21"/>
      <c r="AR38" s="21"/>
      <c r="AS38" s="21"/>
      <c r="AT38" s="199"/>
      <c r="AU38" s="21"/>
      <c r="AV38" s="21"/>
      <c r="AW38" s="21"/>
      <c r="AX38" s="21"/>
      <c r="AY38" s="21"/>
      <c r="AZ38" s="21"/>
      <c r="BA38" s="21"/>
      <c r="BB38" s="21"/>
      <c r="BC38" s="21"/>
      <c r="BD38" s="199"/>
      <c r="BE38" s="21"/>
      <c r="BF38" s="20"/>
      <c r="BG38" s="21"/>
      <c r="BH38" s="20"/>
      <c r="BI38" s="23"/>
      <c r="BJ38" s="23"/>
      <c r="BK38" s="21"/>
      <c r="BL38" s="21"/>
      <c r="BM38" s="21"/>
      <c r="BN38" s="182"/>
      <c r="BO38" s="24"/>
      <c r="BP38" s="21"/>
      <c r="BQ38" s="21"/>
      <c r="BR38" s="23"/>
      <c r="BS38" s="23"/>
      <c r="BT38" s="24"/>
      <c r="BU38" s="25"/>
    </row>
    <row r="39" spans="1:73" s="22" customFormat="1" ht="129.7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0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1"/>
      <c r="AJ39" s="20"/>
      <c r="AK39" s="21"/>
      <c r="AL39" s="199"/>
      <c r="AM39" s="21"/>
      <c r="AN39" s="20"/>
      <c r="AO39" s="21"/>
      <c r="AP39" s="21"/>
      <c r="AQ39" s="21"/>
      <c r="AR39" s="21"/>
      <c r="AS39" s="21"/>
      <c r="AT39" s="199"/>
      <c r="AU39" s="21"/>
      <c r="AV39" s="21"/>
      <c r="AW39" s="21"/>
      <c r="AX39" s="21"/>
      <c r="AY39" s="21"/>
      <c r="AZ39" s="21"/>
      <c r="BA39" s="21"/>
      <c r="BB39" s="21"/>
      <c r="BC39" s="21"/>
      <c r="BD39" s="199"/>
      <c r="BE39" s="182"/>
      <c r="BF39" s="20"/>
      <c r="BG39" s="21"/>
      <c r="BH39" s="20"/>
      <c r="BI39" s="23"/>
      <c r="BJ39" s="23"/>
      <c r="BK39" s="21"/>
      <c r="BL39" s="21"/>
      <c r="BM39" s="21"/>
      <c r="BN39" s="182"/>
      <c r="BO39" s="24"/>
      <c r="BP39" s="21"/>
      <c r="BQ39" s="21"/>
      <c r="BR39" s="23"/>
      <c r="BS39" s="23"/>
      <c r="BT39" s="24"/>
      <c r="BU39" s="25"/>
    </row>
    <row r="40" spans="1:73" s="22" customFormat="1" ht="129.7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0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1"/>
      <c r="AJ40" s="20"/>
      <c r="AK40" s="21"/>
      <c r="AL40" s="199"/>
      <c r="AM40" s="21"/>
      <c r="AN40" s="20"/>
      <c r="AO40" s="21"/>
      <c r="AP40" s="21"/>
      <c r="AQ40" s="21"/>
      <c r="AR40" s="21"/>
      <c r="AS40" s="21"/>
      <c r="AT40" s="199"/>
      <c r="AU40" s="21"/>
      <c r="AV40" s="21"/>
      <c r="AW40" s="21"/>
      <c r="AX40" s="21"/>
      <c r="AY40" s="21"/>
      <c r="AZ40" s="21"/>
      <c r="BA40" s="21"/>
      <c r="BB40" s="21"/>
      <c r="BC40" s="21"/>
      <c r="BD40" s="199"/>
      <c r="BE40" s="182"/>
      <c r="BF40" s="20"/>
      <c r="BG40" s="21"/>
      <c r="BH40" s="20"/>
      <c r="BI40" s="23"/>
      <c r="BJ40" s="23"/>
      <c r="BK40" s="21"/>
      <c r="BL40" s="21"/>
      <c r="BM40" s="21"/>
      <c r="BN40" s="182"/>
      <c r="BO40" s="24"/>
      <c r="BP40" s="21"/>
      <c r="BQ40" s="21"/>
      <c r="BR40" s="23"/>
      <c r="BS40" s="23"/>
      <c r="BT40" s="24"/>
      <c r="BU40" s="25"/>
    </row>
    <row r="41" spans="1:73" s="22" customFormat="1" ht="409.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9"/>
      <c r="P41" s="29"/>
      <c r="Q41" s="29"/>
      <c r="R41" s="29"/>
      <c r="S41" s="29"/>
      <c r="T41" s="29"/>
      <c r="U41" s="29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9"/>
      <c r="AM41" s="20"/>
      <c r="AN41" s="20"/>
      <c r="AO41" s="21"/>
      <c r="AP41" s="21"/>
      <c r="AQ41" s="21"/>
      <c r="AR41" s="21"/>
      <c r="AS41" s="21"/>
      <c r="AT41" s="199"/>
      <c r="AU41" s="20"/>
      <c r="AV41" s="21"/>
      <c r="AW41" s="21"/>
      <c r="AX41" s="21"/>
      <c r="AY41" s="21"/>
      <c r="AZ41" s="21"/>
      <c r="BA41" s="21"/>
      <c r="BB41" s="21"/>
      <c r="BC41" s="21"/>
      <c r="BD41" s="199"/>
      <c r="BE41" s="20"/>
      <c r="BF41" s="20"/>
      <c r="BG41" s="21"/>
      <c r="BH41" s="20"/>
      <c r="BI41" s="23"/>
      <c r="BJ41" s="23"/>
      <c r="BK41" s="21"/>
      <c r="BL41" s="21"/>
      <c r="BM41" s="21"/>
      <c r="BN41" s="182"/>
      <c r="BO41" s="24"/>
      <c r="BP41" s="21"/>
      <c r="BQ41" s="21"/>
      <c r="BR41" s="23"/>
      <c r="BS41" s="23"/>
      <c r="BT41" s="24"/>
      <c r="BU41" s="25"/>
    </row>
    <row r="42" spans="1:73" s="22" customFormat="1" ht="134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1"/>
      <c r="O42" s="20"/>
      <c r="P42" s="20"/>
      <c r="Q42" s="20"/>
      <c r="R42" s="20"/>
      <c r="S42" s="20"/>
      <c r="T42" s="20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2"/>
      <c r="AM42" s="21"/>
      <c r="AN42" s="21"/>
      <c r="AO42" s="21"/>
      <c r="AP42" s="21"/>
      <c r="AQ42" s="21"/>
      <c r="AR42" s="21"/>
      <c r="AS42" s="21"/>
      <c r="AT42" s="199"/>
      <c r="AU42" s="23"/>
      <c r="AV42" s="21"/>
      <c r="AW42" s="21"/>
      <c r="AX42" s="21"/>
      <c r="AY42" s="21"/>
      <c r="AZ42" s="21"/>
      <c r="BA42" s="21"/>
      <c r="BB42" s="21"/>
      <c r="BC42" s="21"/>
      <c r="BD42" s="199"/>
      <c r="BE42" s="182"/>
      <c r="BF42" s="20"/>
      <c r="BG42" s="21"/>
      <c r="BH42" s="20"/>
      <c r="BI42" s="23"/>
      <c r="BJ42" s="23"/>
      <c r="BK42" s="21"/>
      <c r="BL42" s="21"/>
      <c r="BM42" s="21"/>
      <c r="BN42" s="182"/>
      <c r="BO42" s="24"/>
      <c r="BP42" s="21"/>
      <c r="BQ42" s="21"/>
      <c r="BR42" s="23"/>
      <c r="BS42" s="23"/>
      <c r="BT42" s="24"/>
      <c r="BU42" s="25"/>
    </row>
    <row r="43" spans="1:73" s="22" customFormat="1" ht="134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2"/>
      <c r="AM43" s="21"/>
      <c r="AN43" s="21"/>
      <c r="AO43" s="21"/>
      <c r="AP43" s="21"/>
      <c r="AQ43" s="21"/>
      <c r="AR43" s="21"/>
      <c r="AS43" s="21"/>
      <c r="AT43" s="199"/>
      <c r="AU43" s="23"/>
      <c r="AV43" s="21"/>
      <c r="AW43" s="21"/>
      <c r="AX43" s="21"/>
      <c r="AY43" s="21"/>
      <c r="AZ43" s="21"/>
      <c r="BA43" s="21"/>
      <c r="BB43" s="21"/>
      <c r="BC43" s="21"/>
      <c r="BD43" s="199"/>
      <c r="BE43" s="182"/>
      <c r="BF43" s="20"/>
      <c r="BG43" s="21"/>
      <c r="BH43" s="20"/>
      <c r="BI43" s="23"/>
      <c r="BJ43" s="23"/>
      <c r="BK43" s="21"/>
      <c r="BL43" s="21"/>
      <c r="BM43" s="21"/>
      <c r="BN43" s="182"/>
      <c r="BO43" s="24"/>
      <c r="BP43" s="21"/>
      <c r="BQ43" s="21"/>
      <c r="BR43" s="23"/>
      <c r="BS43" s="23"/>
      <c r="BT43" s="24"/>
      <c r="BU43" s="25"/>
    </row>
    <row r="44" spans="1:73" s="22" customFormat="1" ht="134.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2"/>
      <c r="AM44" s="21"/>
      <c r="AN44" s="21"/>
      <c r="AO44" s="21"/>
      <c r="AP44" s="21"/>
      <c r="AQ44" s="21"/>
      <c r="AR44" s="21"/>
      <c r="AS44" s="21"/>
      <c r="AT44" s="199"/>
      <c r="AU44" s="23"/>
      <c r="AV44" s="21"/>
      <c r="AW44" s="21"/>
      <c r="AX44" s="21"/>
      <c r="AY44" s="21"/>
      <c r="AZ44" s="21"/>
      <c r="BA44" s="21"/>
      <c r="BB44" s="21"/>
      <c r="BC44" s="21"/>
      <c r="BD44" s="199"/>
      <c r="BE44" s="182"/>
      <c r="BF44" s="20"/>
      <c r="BG44" s="21"/>
      <c r="BH44" s="20"/>
      <c r="BI44" s="23"/>
      <c r="BJ44" s="23"/>
      <c r="BK44" s="21"/>
      <c r="BL44" s="21"/>
      <c r="BM44" s="21"/>
      <c r="BN44" s="182"/>
      <c r="BO44" s="24"/>
      <c r="BP44" s="21"/>
      <c r="BQ44" s="21"/>
      <c r="BR44" s="23"/>
      <c r="BS44" s="23"/>
      <c r="BT44" s="24"/>
      <c r="BU44" s="25"/>
    </row>
    <row r="45" spans="1:73" s="22" customFormat="1" ht="134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2"/>
      <c r="AM45" s="21"/>
      <c r="AN45" s="21"/>
      <c r="AO45" s="21"/>
      <c r="AP45" s="21"/>
      <c r="AQ45" s="21"/>
      <c r="AR45" s="21"/>
      <c r="AS45" s="21"/>
      <c r="AT45" s="199"/>
      <c r="AU45" s="23"/>
      <c r="AV45" s="21"/>
      <c r="AW45" s="21"/>
      <c r="AX45" s="21"/>
      <c r="AY45" s="21"/>
      <c r="AZ45" s="21"/>
      <c r="BA45" s="21"/>
      <c r="BB45" s="21"/>
      <c r="BC45" s="21"/>
      <c r="BD45" s="199"/>
      <c r="BE45" s="182"/>
      <c r="BF45" s="20"/>
      <c r="BG45" s="21"/>
      <c r="BH45" s="20"/>
      <c r="BI45" s="23"/>
      <c r="BJ45" s="23"/>
      <c r="BK45" s="21"/>
      <c r="BL45" s="21"/>
      <c r="BM45" s="21"/>
      <c r="BN45" s="182"/>
      <c r="BO45" s="24"/>
      <c r="BP45" s="21"/>
      <c r="BQ45" s="21"/>
      <c r="BR45" s="23"/>
      <c r="BS45" s="23"/>
      <c r="BT45" s="24"/>
      <c r="BU45" s="25"/>
    </row>
    <row r="46" spans="1:73" s="22" customFormat="1" ht="216.7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2"/>
      <c r="AM46" s="21"/>
      <c r="AN46" s="21"/>
      <c r="AO46" s="21"/>
      <c r="AP46" s="21"/>
      <c r="AQ46" s="21"/>
      <c r="AR46" s="21"/>
      <c r="AS46" s="21"/>
      <c r="AT46" s="199"/>
      <c r="AU46" s="23"/>
      <c r="AV46" s="21"/>
      <c r="AW46" s="21"/>
      <c r="AX46" s="21"/>
      <c r="AY46" s="21"/>
      <c r="AZ46" s="21"/>
      <c r="BA46" s="21"/>
      <c r="BB46" s="21"/>
      <c r="BC46" s="21"/>
      <c r="BD46" s="199"/>
      <c r="BE46" s="182"/>
      <c r="BF46" s="20"/>
      <c r="BG46" s="21"/>
      <c r="BH46" s="20"/>
      <c r="BI46" s="29"/>
      <c r="BJ46" s="23"/>
      <c r="BK46" s="21"/>
      <c r="BL46" s="21"/>
      <c r="BM46" s="21"/>
      <c r="BN46" s="182"/>
      <c r="BO46" s="24"/>
      <c r="BP46" s="21"/>
      <c r="BQ46" s="21"/>
      <c r="BR46" s="23"/>
      <c r="BS46" s="23"/>
      <c r="BT46" s="24"/>
      <c r="BU46" s="25"/>
    </row>
    <row r="47" spans="1:73" s="22" customFormat="1" ht="149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9"/>
      <c r="P47" s="29"/>
      <c r="Q47" s="29"/>
      <c r="R47" s="29"/>
      <c r="S47" s="29"/>
      <c r="T47" s="29"/>
      <c r="U47" s="29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2"/>
      <c r="AM47" s="21"/>
      <c r="AN47" s="21"/>
      <c r="AO47" s="21"/>
      <c r="AP47" s="21"/>
      <c r="AQ47" s="21"/>
      <c r="AR47" s="21"/>
      <c r="AS47" s="21"/>
      <c r="AT47" s="199"/>
      <c r="AU47" s="23"/>
      <c r="AV47" s="21"/>
      <c r="AW47" s="21"/>
      <c r="AX47" s="21"/>
      <c r="AY47" s="21"/>
      <c r="AZ47" s="21"/>
      <c r="BA47" s="21"/>
      <c r="BB47" s="21"/>
      <c r="BC47" s="21"/>
      <c r="BD47" s="199"/>
      <c r="BE47" s="182"/>
      <c r="BF47" s="20"/>
      <c r="BG47" s="21"/>
      <c r="BH47" s="20"/>
      <c r="BI47" s="23"/>
      <c r="BJ47" s="23"/>
      <c r="BK47" s="21"/>
      <c r="BL47" s="21"/>
      <c r="BM47" s="21"/>
      <c r="BN47" s="182"/>
      <c r="BO47" s="24"/>
      <c r="BP47" s="21"/>
      <c r="BQ47" s="21"/>
      <c r="BR47" s="23"/>
      <c r="BS47" s="23"/>
      <c r="BT47" s="24"/>
      <c r="BU47" s="25"/>
    </row>
    <row r="48" spans="1:73" s="22" customFormat="1" ht="149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2"/>
      <c r="AM48" s="21"/>
      <c r="AN48" s="21"/>
      <c r="AO48" s="21"/>
      <c r="AP48" s="21"/>
      <c r="AQ48" s="21"/>
      <c r="AR48" s="21"/>
      <c r="AS48" s="21"/>
      <c r="AT48" s="199"/>
      <c r="AU48" s="23"/>
      <c r="AV48" s="21"/>
      <c r="AW48" s="21"/>
      <c r="AX48" s="21"/>
      <c r="AY48" s="21"/>
      <c r="AZ48" s="21"/>
      <c r="BA48" s="21"/>
      <c r="BB48" s="21"/>
      <c r="BC48" s="21"/>
      <c r="BD48" s="199"/>
      <c r="BE48" s="182"/>
      <c r="BF48" s="20"/>
      <c r="BG48" s="21"/>
      <c r="BH48" s="20"/>
      <c r="BI48" s="23"/>
      <c r="BJ48" s="23"/>
      <c r="BK48" s="21"/>
      <c r="BL48" s="21"/>
      <c r="BM48" s="21"/>
      <c r="BN48" s="182"/>
      <c r="BO48" s="24"/>
      <c r="BP48" s="21"/>
      <c r="BQ48" s="21"/>
      <c r="BR48" s="23"/>
      <c r="BS48" s="23"/>
      <c r="BT48" s="24"/>
      <c r="BU48" s="25"/>
    </row>
    <row r="49" spans="1:73" s="22" customFormat="1" ht="216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2"/>
      <c r="AM49" s="21"/>
      <c r="AN49" s="21"/>
      <c r="AO49" s="21"/>
      <c r="AP49" s="21"/>
      <c r="AQ49" s="21"/>
      <c r="AR49" s="21"/>
      <c r="AS49" s="21"/>
      <c r="AT49" s="199"/>
      <c r="AU49" s="23"/>
      <c r="AV49" s="21"/>
      <c r="AW49" s="21"/>
      <c r="AX49" s="21"/>
      <c r="AY49" s="21"/>
      <c r="AZ49" s="21"/>
      <c r="BA49" s="21"/>
      <c r="BB49" s="21"/>
      <c r="BC49" s="21"/>
      <c r="BD49" s="199"/>
      <c r="BE49" s="183"/>
      <c r="BF49" s="23"/>
      <c r="BG49" s="21"/>
      <c r="BH49" s="20"/>
      <c r="BI49" s="23"/>
      <c r="BJ49" s="23"/>
      <c r="BK49" s="21"/>
      <c r="BL49" s="21"/>
      <c r="BM49" s="21"/>
      <c r="BN49" s="182"/>
      <c r="BO49" s="24"/>
      <c r="BP49" s="21"/>
      <c r="BQ49" s="21"/>
      <c r="BR49" s="23"/>
      <c r="BS49" s="23"/>
      <c r="BT49" s="24"/>
      <c r="BU49" s="25"/>
    </row>
    <row r="50" spans="1:73" s="22" customFormat="1" ht="204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43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2"/>
      <c r="AM50" s="21"/>
      <c r="AN50" s="21"/>
      <c r="AO50" s="21"/>
      <c r="AP50" s="21"/>
      <c r="AQ50" s="21"/>
      <c r="AR50" s="21"/>
      <c r="AS50" s="21"/>
      <c r="AT50" s="182"/>
      <c r="AU50" s="21"/>
      <c r="AV50" s="21"/>
      <c r="AW50" s="21"/>
      <c r="AX50" s="21"/>
      <c r="AY50" s="21"/>
      <c r="AZ50" s="21"/>
      <c r="BA50" s="21"/>
      <c r="BB50" s="21"/>
      <c r="BC50" s="21"/>
      <c r="BD50" s="182"/>
      <c r="BE50" s="182"/>
      <c r="BF50" s="21"/>
      <c r="BG50" s="21"/>
      <c r="BH50" s="20"/>
      <c r="BI50" s="23"/>
      <c r="BJ50" s="23"/>
      <c r="BK50" s="21"/>
      <c r="BL50" s="21"/>
      <c r="BM50" s="21"/>
      <c r="BN50" s="182"/>
      <c r="BO50" s="24"/>
      <c r="BP50" s="21"/>
      <c r="BQ50" s="21"/>
      <c r="BR50" s="23"/>
      <c r="BS50" s="23"/>
      <c r="BT50" s="24"/>
      <c r="BU50" s="25"/>
    </row>
    <row r="51" spans="1:73" s="22" customFormat="1" ht="319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44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2"/>
      <c r="AM51" s="21"/>
      <c r="AN51" s="21"/>
      <c r="AO51" s="21"/>
      <c r="AP51" s="21"/>
      <c r="AQ51" s="21"/>
      <c r="AR51" s="21"/>
      <c r="AS51" s="21"/>
      <c r="AT51" s="182"/>
      <c r="AU51" s="21"/>
      <c r="AV51" s="21"/>
      <c r="AW51" s="21"/>
      <c r="AX51" s="21"/>
      <c r="AY51" s="21"/>
      <c r="AZ51" s="21"/>
      <c r="BA51" s="21"/>
      <c r="BB51" s="21"/>
      <c r="BC51" s="21"/>
      <c r="BD51" s="182"/>
      <c r="BE51" s="182"/>
      <c r="BF51" s="21"/>
      <c r="BG51" s="21"/>
      <c r="BH51" s="20"/>
      <c r="BI51" s="23"/>
      <c r="BJ51" s="23"/>
      <c r="BK51" s="21"/>
      <c r="BL51" s="21"/>
      <c r="BM51" s="21"/>
      <c r="BN51" s="182"/>
      <c r="BO51" s="24"/>
      <c r="BP51" s="21"/>
      <c r="BQ51" s="21"/>
      <c r="BR51" s="23"/>
      <c r="BS51" s="23"/>
      <c r="BT51" s="24"/>
      <c r="BU51" s="25"/>
    </row>
    <row r="52" spans="1:73" s="22" customFormat="1" ht="247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9"/>
      <c r="P52" s="29"/>
      <c r="Q52" s="29"/>
      <c r="R52" s="29"/>
      <c r="S52" s="29"/>
      <c r="T52" s="29"/>
      <c r="U52" s="29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2"/>
      <c r="AM52" s="21"/>
      <c r="AN52" s="21"/>
      <c r="AO52" s="21"/>
      <c r="AP52" s="21"/>
      <c r="AQ52" s="21"/>
      <c r="AR52" s="21"/>
      <c r="AS52" s="21"/>
      <c r="AT52" s="182"/>
      <c r="AU52" s="21"/>
      <c r="AV52" s="21"/>
      <c r="AW52" s="21"/>
      <c r="AX52" s="21"/>
      <c r="AY52" s="21"/>
      <c r="AZ52" s="21"/>
      <c r="BA52" s="21"/>
      <c r="BB52" s="21"/>
      <c r="BC52" s="21"/>
      <c r="BD52" s="199"/>
      <c r="BE52" s="29"/>
      <c r="BF52" s="29"/>
      <c r="BG52" s="21"/>
      <c r="BH52" s="20"/>
      <c r="BI52" s="23"/>
      <c r="BJ52" s="23"/>
      <c r="BK52" s="21"/>
      <c r="BL52" s="21"/>
      <c r="BM52" s="21"/>
      <c r="BN52" s="182"/>
      <c r="BO52" s="24"/>
      <c r="BP52" s="21"/>
      <c r="BQ52" s="21"/>
      <c r="BR52" s="23"/>
      <c r="BS52" s="23"/>
      <c r="BT52" s="24"/>
      <c r="BU52" s="25"/>
    </row>
    <row r="53" spans="1:73" s="22" customFormat="1" ht="140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9"/>
      <c r="P53" s="29"/>
      <c r="Q53" s="29"/>
      <c r="R53" s="29"/>
      <c r="S53" s="29"/>
      <c r="T53" s="29"/>
      <c r="U53" s="29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2"/>
      <c r="AM53" s="21"/>
      <c r="AN53" s="21"/>
      <c r="AO53" s="21"/>
      <c r="AP53" s="21"/>
      <c r="AQ53" s="21"/>
      <c r="AR53" s="21"/>
      <c r="AS53" s="21"/>
      <c r="AT53" s="182"/>
      <c r="AU53" s="21"/>
      <c r="AV53" s="21"/>
      <c r="AW53" s="21"/>
      <c r="AX53" s="21"/>
      <c r="AY53" s="21"/>
      <c r="AZ53" s="21"/>
      <c r="BA53" s="21"/>
      <c r="BB53" s="21"/>
      <c r="BC53" s="21"/>
      <c r="BD53" s="182"/>
      <c r="BE53" s="182"/>
      <c r="BF53" s="21"/>
      <c r="BG53" s="21"/>
      <c r="BH53" s="20"/>
      <c r="BI53" s="23"/>
      <c r="BJ53" s="23"/>
      <c r="BK53" s="21"/>
      <c r="BL53" s="21"/>
      <c r="BM53" s="21"/>
      <c r="BN53" s="182"/>
      <c r="BO53" s="24"/>
      <c r="BP53" s="21"/>
      <c r="BQ53" s="21"/>
      <c r="BR53" s="23"/>
      <c r="BS53" s="23"/>
      <c r="BT53" s="24"/>
      <c r="BU53" s="25"/>
    </row>
    <row r="54" spans="1:73" s="22" customFormat="1" ht="246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199"/>
      <c r="AM54" s="23"/>
      <c r="AN54" s="23"/>
      <c r="AO54" s="21"/>
      <c r="AP54" s="21"/>
      <c r="AQ54" s="21"/>
      <c r="AR54" s="21"/>
      <c r="AS54" s="21"/>
      <c r="AT54" s="199"/>
      <c r="AU54" s="23"/>
      <c r="AV54" s="21"/>
      <c r="AW54" s="21"/>
      <c r="AX54" s="21"/>
      <c r="AY54" s="21"/>
      <c r="AZ54" s="21"/>
      <c r="BA54" s="21"/>
      <c r="BB54" s="21"/>
      <c r="BC54" s="21"/>
      <c r="BD54" s="199"/>
      <c r="BE54" s="21"/>
      <c r="BF54" s="20"/>
      <c r="BG54" s="21"/>
      <c r="BH54" s="20"/>
      <c r="BI54" s="23"/>
      <c r="BJ54" s="23"/>
      <c r="BK54" s="21"/>
      <c r="BL54" s="21"/>
      <c r="BM54" s="21"/>
      <c r="BN54" s="182"/>
      <c r="BO54" s="24"/>
      <c r="BP54" s="21"/>
      <c r="BQ54" s="21"/>
      <c r="BR54" s="23"/>
      <c r="BS54" s="23"/>
      <c r="BT54" s="24"/>
      <c r="BU54" s="25"/>
    </row>
    <row r="55" spans="1:73" s="22" customFormat="1" ht="197.2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3"/>
      <c r="AK55" s="21"/>
      <c r="AL55" s="199"/>
      <c r="AM55" s="23"/>
      <c r="AN55" s="23"/>
      <c r="AO55" s="21"/>
      <c r="AP55" s="21"/>
      <c r="AQ55" s="21"/>
      <c r="AR55" s="21"/>
      <c r="AS55" s="21"/>
      <c r="AT55" s="199"/>
      <c r="AU55" s="23"/>
      <c r="AV55" s="21"/>
      <c r="AW55" s="21"/>
      <c r="AX55" s="21"/>
      <c r="AY55" s="21"/>
      <c r="AZ55" s="21"/>
      <c r="BA55" s="21"/>
      <c r="BB55" s="21"/>
      <c r="BC55" s="21"/>
      <c r="BD55" s="199"/>
      <c r="BE55" s="182"/>
      <c r="BF55" s="20"/>
      <c r="BG55" s="21"/>
      <c r="BH55" s="20"/>
      <c r="BI55" s="23"/>
      <c r="BJ55" s="23"/>
      <c r="BK55" s="21"/>
      <c r="BL55" s="21"/>
      <c r="BM55" s="21"/>
      <c r="BN55" s="182"/>
      <c r="BO55" s="24"/>
      <c r="BP55" s="21"/>
      <c r="BQ55" s="21"/>
      <c r="BR55" s="23"/>
      <c r="BS55" s="23"/>
      <c r="BT55" s="24"/>
      <c r="BU55" s="25"/>
    </row>
    <row r="56" spans="1:73" s="22" customFormat="1" ht="409.6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0"/>
      <c r="Q56" s="20"/>
      <c r="R56" s="20"/>
      <c r="S56" s="20"/>
      <c r="T56" s="20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3"/>
      <c r="AK56" s="21"/>
      <c r="AL56" s="199"/>
      <c r="AM56" s="23"/>
      <c r="AN56" s="23"/>
      <c r="AO56" s="21"/>
      <c r="AP56" s="21"/>
      <c r="AQ56" s="21"/>
      <c r="AR56" s="21"/>
      <c r="AS56" s="21"/>
      <c r="AT56" s="199"/>
      <c r="AU56" s="23"/>
      <c r="AV56" s="21"/>
      <c r="AW56" s="21"/>
      <c r="AX56" s="21"/>
      <c r="AY56" s="21"/>
      <c r="AZ56" s="21"/>
      <c r="BA56" s="21"/>
      <c r="BB56" s="21"/>
      <c r="BC56" s="21"/>
      <c r="BD56" s="199"/>
      <c r="BE56" s="182"/>
      <c r="BF56" s="20"/>
      <c r="BG56" s="21"/>
      <c r="BH56" s="20"/>
      <c r="BI56" s="23"/>
      <c r="BJ56" s="23"/>
      <c r="BK56" s="21"/>
      <c r="BL56" s="21"/>
      <c r="BM56" s="21"/>
      <c r="BN56" s="182"/>
      <c r="BO56" s="24"/>
      <c r="BP56" s="21"/>
      <c r="BQ56" s="21"/>
      <c r="BR56" s="23"/>
      <c r="BS56" s="23"/>
      <c r="BT56" s="24"/>
      <c r="BU56" s="25"/>
    </row>
    <row r="57" spans="1:73" s="22" customFormat="1" ht="273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3"/>
      <c r="AJ57" s="23"/>
      <c r="AK57" s="21"/>
      <c r="AL57" s="199"/>
      <c r="AM57" s="23"/>
      <c r="AN57" s="23"/>
      <c r="AO57" s="21"/>
      <c r="AP57" s="21"/>
      <c r="AQ57" s="21"/>
      <c r="AR57" s="21"/>
      <c r="AS57" s="21"/>
      <c r="AT57" s="199"/>
      <c r="AU57" s="23"/>
      <c r="AV57" s="21"/>
      <c r="AW57" s="21"/>
      <c r="AX57" s="21"/>
      <c r="AY57" s="21"/>
      <c r="AZ57" s="21"/>
      <c r="BA57" s="21"/>
      <c r="BB57" s="21"/>
      <c r="BC57" s="21"/>
      <c r="BD57" s="199"/>
      <c r="BE57" s="182"/>
      <c r="BF57" s="20"/>
      <c r="BG57" s="21"/>
      <c r="BH57" s="20"/>
      <c r="BI57" s="23"/>
      <c r="BJ57" s="23"/>
      <c r="BK57" s="21"/>
      <c r="BL57" s="21"/>
      <c r="BM57" s="21"/>
      <c r="BN57" s="182"/>
      <c r="BO57" s="24"/>
      <c r="BP57" s="21"/>
      <c r="BQ57" s="21"/>
      <c r="BR57" s="23"/>
      <c r="BS57" s="23"/>
      <c r="BT57" s="24"/>
      <c r="BU57" s="25"/>
    </row>
    <row r="58" spans="1:73" s="22" customFormat="1" ht="211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3"/>
      <c r="AJ58" s="23"/>
      <c r="AK58" s="21"/>
      <c r="AL58" s="199"/>
      <c r="AM58" s="23"/>
      <c r="AN58" s="23"/>
      <c r="AO58" s="21"/>
      <c r="AP58" s="21"/>
      <c r="AQ58" s="21"/>
      <c r="AR58" s="21"/>
      <c r="AS58" s="21"/>
      <c r="AT58" s="199"/>
      <c r="AU58" s="23"/>
      <c r="AV58" s="21"/>
      <c r="AW58" s="21"/>
      <c r="AX58" s="21"/>
      <c r="AY58" s="21"/>
      <c r="AZ58" s="21"/>
      <c r="BA58" s="21"/>
      <c r="BB58" s="21"/>
      <c r="BC58" s="21"/>
      <c r="BD58" s="199"/>
      <c r="BE58" s="183"/>
      <c r="BF58" s="23"/>
      <c r="BG58" s="21"/>
      <c r="BH58" s="20"/>
      <c r="BI58" s="23"/>
      <c r="BJ58" s="20"/>
      <c r="BK58" s="21"/>
      <c r="BL58" s="21"/>
      <c r="BM58" s="21"/>
      <c r="BN58" s="182"/>
      <c r="BO58" s="24"/>
      <c r="BP58" s="21"/>
      <c r="BQ58" s="21"/>
      <c r="BR58" s="23"/>
      <c r="BS58" s="23"/>
      <c r="BT58" s="24"/>
      <c r="BU58" s="25"/>
    </row>
    <row r="59" spans="1:73" s="22" customFormat="1" ht="408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9"/>
      <c r="AM59" s="20"/>
      <c r="AN59" s="20"/>
      <c r="AO59" s="20"/>
      <c r="AP59" s="20"/>
      <c r="AQ59" s="21"/>
      <c r="AR59" s="21"/>
      <c r="AS59" s="21"/>
      <c r="AT59" s="199"/>
      <c r="AU59" s="20"/>
      <c r="AV59" s="21"/>
      <c r="AW59" s="21"/>
      <c r="AX59" s="21"/>
      <c r="AY59" s="21"/>
      <c r="AZ59" s="21"/>
      <c r="BA59" s="21"/>
      <c r="BB59" s="21"/>
      <c r="BC59" s="21"/>
      <c r="BD59" s="199"/>
      <c r="BE59" s="20"/>
      <c r="BF59" s="20"/>
      <c r="BG59" s="20"/>
      <c r="BH59" s="20"/>
      <c r="BI59" s="23"/>
      <c r="BJ59" s="23"/>
      <c r="BK59" s="21"/>
      <c r="BL59" s="21"/>
      <c r="BM59" s="21"/>
      <c r="BN59" s="182"/>
      <c r="BO59" s="24"/>
      <c r="BP59" s="21"/>
      <c r="BQ59" s="21"/>
      <c r="BR59" s="23"/>
      <c r="BS59" s="23"/>
      <c r="BT59" s="24"/>
      <c r="BU59" s="25"/>
    </row>
    <row r="60" spans="1:73" s="22" customFormat="1" ht="138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9"/>
      <c r="AM60" s="20"/>
      <c r="AN60" s="20"/>
      <c r="AO60" s="21"/>
      <c r="AP60" s="21"/>
      <c r="AQ60" s="21"/>
      <c r="AR60" s="21"/>
      <c r="AS60" s="21"/>
      <c r="AT60" s="199"/>
      <c r="AU60" s="20"/>
      <c r="AV60" s="21"/>
      <c r="AW60" s="21"/>
      <c r="AX60" s="21"/>
      <c r="AY60" s="21"/>
      <c r="AZ60" s="21"/>
      <c r="BA60" s="21"/>
      <c r="BB60" s="21"/>
      <c r="BC60" s="21"/>
      <c r="BD60" s="199"/>
      <c r="BE60" s="199"/>
      <c r="BF60" s="20"/>
      <c r="BG60" s="20"/>
      <c r="BH60" s="20"/>
      <c r="BI60" s="23"/>
      <c r="BJ60" s="23"/>
      <c r="BK60" s="21"/>
      <c r="BL60" s="21"/>
      <c r="BM60" s="21"/>
      <c r="BN60" s="182"/>
      <c r="BO60" s="24"/>
      <c r="BP60" s="21"/>
      <c r="BQ60" s="21"/>
      <c r="BR60" s="23"/>
      <c r="BS60" s="23"/>
      <c r="BT60" s="24"/>
      <c r="BU60" s="25"/>
    </row>
    <row r="61" spans="1:73" s="22" customFormat="1" ht="138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9"/>
      <c r="AM61" s="20"/>
      <c r="AN61" s="20"/>
      <c r="AO61" s="21"/>
      <c r="AP61" s="21"/>
      <c r="AQ61" s="21"/>
      <c r="AR61" s="21"/>
      <c r="AS61" s="21"/>
      <c r="AT61" s="199"/>
      <c r="AU61" s="20"/>
      <c r="AV61" s="21"/>
      <c r="AW61" s="21"/>
      <c r="AX61" s="21"/>
      <c r="AY61" s="21"/>
      <c r="AZ61" s="21"/>
      <c r="BA61" s="21"/>
      <c r="BB61" s="21"/>
      <c r="BC61" s="21"/>
      <c r="BD61" s="199"/>
      <c r="BE61" s="199"/>
      <c r="BF61" s="20"/>
      <c r="BG61" s="20"/>
      <c r="BH61" s="20"/>
      <c r="BI61" s="23"/>
      <c r="BJ61" s="23"/>
      <c r="BK61" s="21"/>
      <c r="BL61" s="21"/>
      <c r="BM61" s="21"/>
      <c r="BN61" s="182"/>
      <c r="BO61" s="24"/>
      <c r="BP61" s="21"/>
      <c r="BQ61" s="21"/>
      <c r="BR61" s="23"/>
      <c r="BS61" s="23"/>
      <c r="BT61" s="24"/>
      <c r="BU61" s="25"/>
    </row>
    <row r="62" spans="1:73" s="22" customFormat="1" ht="138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9"/>
      <c r="AM62" s="20"/>
      <c r="AN62" s="20"/>
      <c r="AO62" s="21"/>
      <c r="AP62" s="21"/>
      <c r="AQ62" s="21"/>
      <c r="AR62" s="21"/>
      <c r="AS62" s="21"/>
      <c r="AT62" s="199"/>
      <c r="AU62" s="20"/>
      <c r="AV62" s="21"/>
      <c r="AW62" s="21"/>
      <c r="AX62" s="21"/>
      <c r="AY62" s="21"/>
      <c r="AZ62" s="21"/>
      <c r="BA62" s="21"/>
      <c r="BB62" s="21"/>
      <c r="BC62" s="21"/>
      <c r="BD62" s="199"/>
      <c r="BE62" s="199"/>
      <c r="BF62" s="20"/>
      <c r="BG62" s="20"/>
      <c r="BH62" s="20"/>
      <c r="BI62" s="23"/>
      <c r="BJ62" s="23"/>
      <c r="BK62" s="21"/>
      <c r="BL62" s="21"/>
      <c r="BM62" s="21"/>
      <c r="BN62" s="182"/>
      <c r="BO62" s="24"/>
      <c r="BP62" s="21"/>
      <c r="BQ62" s="21"/>
      <c r="BR62" s="23"/>
      <c r="BS62" s="23"/>
      <c r="BT62" s="24"/>
      <c r="BU62" s="25"/>
    </row>
    <row r="63" spans="1:73" s="22" customFormat="1" ht="138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9"/>
      <c r="AM63" s="20"/>
      <c r="AN63" s="20"/>
      <c r="AO63" s="21"/>
      <c r="AP63" s="21"/>
      <c r="AQ63" s="21"/>
      <c r="AR63" s="21"/>
      <c r="AS63" s="21"/>
      <c r="AT63" s="199"/>
      <c r="AU63" s="20"/>
      <c r="AV63" s="21"/>
      <c r="AW63" s="21"/>
      <c r="AX63" s="21"/>
      <c r="AY63" s="21"/>
      <c r="AZ63" s="21"/>
      <c r="BA63" s="21"/>
      <c r="BB63" s="21"/>
      <c r="BC63" s="21"/>
      <c r="BD63" s="199"/>
      <c r="BE63" s="199"/>
      <c r="BF63" s="20"/>
      <c r="BG63" s="20"/>
      <c r="BH63" s="20"/>
      <c r="BI63" s="23"/>
      <c r="BJ63" s="23"/>
      <c r="BK63" s="21"/>
      <c r="BL63" s="21"/>
      <c r="BM63" s="21"/>
      <c r="BN63" s="182"/>
      <c r="BO63" s="24"/>
      <c r="BP63" s="21"/>
      <c r="BQ63" s="21"/>
      <c r="BR63" s="23"/>
      <c r="BS63" s="23"/>
      <c r="BT63" s="24"/>
      <c r="BU63" s="25"/>
    </row>
    <row r="64" spans="1:73" s="22" customFormat="1" ht="294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199"/>
      <c r="AM64" s="23"/>
      <c r="AN64" s="23"/>
      <c r="AO64" s="21"/>
      <c r="AP64" s="21"/>
      <c r="AQ64" s="21"/>
      <c r="AR64" s="21"/>
      <c r="AS64" s="21"/>
      <c r="AT64" s="199"/>
      <c r="AU64" s="23"/>
      <c r="AV64" s="21"/>
      <c r="AW64" s="21"/>
      <c r="AX64" s="21"/>
      <c r="AY64" s="21"/>
      <c r="AZ64" s="21"/>
      <c r="BA64" s="21"/>
      <c r="BB64" s="21"/>
      <c r="BC64" s="21"/>
      <c r="BD64" s="199"/>
      <c r="BE64" s="183"/>
      <c r="BF64" s="23"/>
      <c r="BG64" s="21"/>
      <c r="BH64" s="20"/>
      <c r="BI64" s="23"/>
      <c r="BJ64" s="23"/>
      <c r="BK64" s="21"/>
      <c r="BL64" s="21"/>
      <c r="BM64" s="21"/>
      <c r="BN64" s="182"/>
      <c r="BO64" s="24"/>
      <c r="BP64" s="21"/>
      <c r="BQ64" s="21"/>
      <c r="BR64" s="23"/>
      <c r="BS64" s="23"/>
      <c r="BT64" s="24"/>
      <c r="BU64" s="25"/>
    </row>
    <row r="65" spans="1:73" s="22" customFormat="1" ht="231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199"/>
      <c r="AM65" s="23"/>
      <c r="AN65" s="23"/>
      <c r="AO65" s="21"/>
      <c r="AP65" s="21"/>
      <c r="AQ65" s="21"/>
      <c r="AR65" s="21"/>
      <c r="AS65" s="21"/>
      <c r="AT65" s="199"/>
      <c r="AU65" s="23"/>
      <c r="AV65" s="21"/>
      <c r="AW65" s="21"/>
      <c r="AX65" s="21"/>
      <c r="AY65" s="21"/>
      <c r="AZ65" s="21"/>
      <c r="BA65" s="21"/>
      <c r="BB65" s="21"/>
      <c r="BC65" s="21"/>
      <c r="BD65" s="199"/>
      <c r="BE65" s="23"/>
      <c r="BF65" s="23"/>
      <c r="BG65" s="21"/>
      <c r="BH65" s="20"/>
      <c r="BI65" s="23"/>
      <c r="BJ65" s="23"/>
      <c r="BK65" s="21"/>
      <c r="BL65" s="21"/>
      <c r="BM65" s="21"/>
      <c r="BN65" s="182"/>
      <c r="BO65" s="24"/>
      <c r="BP65" s="21"/>
      <c r="BQ65" s="21"/>
      <c r="BR65" s="23"/>
      <c r="BS65" s="23"/>
      <c r="BT65" s="24"/>
      <c r="BU65" s="25"/>
    </row>
    <row r="66" spans="1:73" s="22" customFormat="1" ht="149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0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199"/>
      <c r="AM66" s="23"/>
      <c r="AN66" s="23"/>
      <c r="AO66" s="21"/>
      <c r="AP66" s="21"/>
      <c r="AQ66" s="21"/>
      <c r="AR66" s="21"/>
      <c r="AS66" s="21"/>
      <c r="AT66" s="199"/>
      <c r="AU66" s="23"/>
      <c r="AV66" s="21"/>
      <c r="AW66" s="21"/>
      <c r="AX66" s="21"/>
      <c r="AY66" s="21"/>
      <c r="AZ66" s="21"/>
      <c r="BA66" s="21"/>
      <c r="BB66" s="21"/>
      <c r="BC66" s="21"/>
      <c r="BD66" s="199"/>
      <c r="BE66" s="183"/>
      <c r="BF66" s="23"/>
      <c r="BG66" s="21"/>
      <c r="BH66" s="20"/>
      <c r="BI66" s="23"/>
      <c r="BJ66" s="23"/>
      <c r="BK66" s="21"/>
      <c r="BL66" s="21"/>
      <c r="BM66" s="21"/>
      <c r="BN66" s="182"/>
      <c r="BO66" s="24"/>
      <c r="BP66" s="21"/>
      <c r="BQ66" s="21"/>
      <c r="BR66" s="23"/>
      <c r="BS66" s="23"/>
      <c r="BT66" s="24"/>
      <c r="BU66" s="25"/>
    </row>
    <row r="67" spans="1:73" s="22" customFormat="1" ht="213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3"/>
      <c r="AJ67" s="23"/>
      <c r="AK67" s="21"/>
      <c r="AL67" s="199"/>
      <c r="AM67" s="23"/>
      <c r="AN67" s="23"/>
      <c r="AO67" s="21"/>
      <c r="AP67" s="21"/>
      <c r="AQ67" s="21"/>
      <c r="AR67" s="21"/>
      <c r="AS67" s="21"/>
      <c r="AT67" s="199"/>
      <c r="AU67" s="23"/>
      <c r="AV67" s="21"/>
      <c r="AW67" s="21"/>
      <c r="AX67" s="21"/>
      <c r="AY67" s="21"/>
      <c r="AZ67" s="21"/>
      <c r="BA67" s="21"/>
      <c r="BB67" s="21"/>
      <c r="BC67" s="21"/>
      <c r="BD67" s="199"/>
      <c r="BE67" s="183"/>
      <c r="BF67" s="23"/>
      <c r="BG67" s="21"/>
      <c r="BH67" s="20"/>
      <c r="BI67" s="23"/>
      <c r="BJ67" s="23"/>
      <c r="BK67" s="21"/>
      <c r="BL67" s="21"/>
      <c r="BM67" s="21"/>
      <c r="BN67" s="182"/>
      <c r="BO67" s="24"/>
      <c r="BP67" s="21"/>
      <c r="BQ67" s="21"/>
      <c r="BR67" s="23"/>
      <c r="BS67" s="23"/>
      <c r="BT67" s="24"/>
      <c r="BU67" s="25"/>
    </row>
    <row r="68" spans="1:73" s="22" customFormat="1" ht="180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2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0"/>
      <c r="BC68" s="20"/>
      <c r="BD68" s="199"/>
      <c r="BE68" s="20"/>
      <c r="BF68" s="20"/>
      <c r="BG68" s="21"/>
      <c r="BH68" s="20"/>
      <c r="BI68" s="23"/>
      <c r="BJ68" s="23"/>
      <c r="BK68" s="21"/>
      <c r="BL68" s="21"/>
      <c r="BM68" s="21"/>
      <c r="BN68" s="182"/>
      <c r="BO68" s="24"/>
      <c r="BP68" s="21"/>
      <c r="BQ68" s="21"/>
      <c r="BR68" s="23"/>
      <c r="BS68" s="23"/>
      <c r="BT68" s="24"/>
      <c r="BU68" s="25"/>
    </row>
    <row r="69" spans="1:73" s="22" customFormat="1" ht="180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2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9"/>
      <c r="BE69" s="21"/>
      <c r="BF69" s="20"/>
      <c r="BG69" s="21"/>
      <c r="BH69" s="20"/>
      <c r="BI69" s="23"/>
      <c r="BJ69" s="23"/>
      <c r="BK69" s="21"/>
      <c r="BL69" s="21"/>
      <c r="BM69" s="21"/>
      <c r="BN69" s="182"/>
      <c r="BO69" s="24"/>
      <c r="BP69" s="21"/>
      <c r="BQ69" s="21"/>
      <c r="BR69" s="23"/>
      <c r="BS69" s="23"/>
      <c r="BT69" s="24"/>
      <c r="BU69" s="25"/>
    </row>
    <row r="70" spans="1:73" s="22" customFormat="1" ht="180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2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9"/>
      <c r="BE70" s="21"/>
      <c r="BF70" s="20"/>
      <c r="BG70" s="21"/>
      <c r="BH70" s="20"/>
      <c r="BI70" s="23"/>
      <c r="BJ70" s="23"/>
      <c r="BK70" s="21"/>
      <c r="BL70" s="21"/>
      <c r="BM70" s="21"/>
      <c r="BN70" s="182"/>
      <c r="BO70" s="24"/>
      <c r="BP70" s="21"/>
      <c r="BQ70" s="21"/>
      <c r="BR70" s="23"/>
      <c r="BS70" s="23"/>
      <c r="BT70" s="24"/>
      <c r="BU70" s="25"/>
    </row>
    <row r="71" spans="1:73" s="22" customFormat="1" ht="226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9"/>
      <c r="P71" s="29"/>
      <c r="Q71" s="29"/>
      <c r="R71" s="29"/>
      <c r="S71" s="29"/>
      <c r="T71" s="29"/>
      <c r="U71" s="29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2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9"/>
      <c r="BE71" s="21"/>
      <c r="BF71" s="199"/>
      <c r="BG71" s="29"/>
      <c r="BH71" s="29"/>
      <c r="BI71" s="23"/>
      <c r="BJ71" s="23"/>
      <c r="BK71" s="21"/>
      <c r="BL71" s="21"/>
      <c r="BM71" s="21"/>
      <c r="BN71" s="182"/>
      <c r="BO71" s="24"/>
      <c r="BP71" s="21"/>
      <c r="BQ71" s="21"/>
      <c r="BR71" s="23"/>
      <c r="BS71" s="23"/>
      <c r="BT71" s="24"/>
      <c r="BU71" s="25"/>
    </row>
    <row r="72" spans="1:73" s="22" customFormat="1" ht="174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9"/>
      <c r="P72" s="29"/>
      <c r="Q72" s="29"/>
      <c r="R72" s="29"/>
      <c r="S72" s="29"/>
      <c r="T72" s="29"/>
      <c r="U72" s="29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2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0"/>
      <c r="BC72" s="20"/>
      <c r="BD72" s="199"/>
      <c r="BE72" s="20"/>
      <c r="BF72" s="20"/>
      <c r="BG72" s="21"/>
      <c r="BH72" s="20"/>
      <c r="BI72" s="23"/>
      <c r="BJ72" s="23"/>
      <c r="BK72" s="21"/>
      <c r="BL72" s="21"/>
      <c r="BM72" s="21"/>
      <c r="BN72" s="182"/>
      <c r="BO72" s="24"/>
      <c r="BP72" s="21"/>
      <c r="BQ72" s="21"/>
      <c r="BR72" s="23"/>
      <c r="BS72" s="23"/>
      <c r="BT72" s="24"/>
      <c r="BU72" s="25"/>
    </row>
    <row r="73" spans="1:73" s="22" customFormat="1" ht="174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2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9"/>
      <c r="BE73" s="182"/>
      <c r="BF73" s="21"/>
      <c r="BG73" s="21"/>
      <c r="BH73" s="20"/>
      <c r="BI73" s="23"/>
      <c r="BJ73" s="23"/>
      <c r="BK73" s="21"/>
      <c r="BL73" s="21"/>
      <c r="BM73" s="21"/>
      <c r="BN73" s="182"/>
      <c r="BO73" s="24"/>
      <c r="BP73" s="21"/>
      <c r="BQ73" s="21"/>
      <c r="BR73" s="23"/>
      <c r="BS73" s="23"/>
      <c r="BT73" s="24"/>
      <c r="BU73" s="25"/>
    </row>
    <row r="74" spans="1:73" s="22" customFormat="1" ht="174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2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9"/>
      <c r="BE74" s="182"/>
      <c r="BF74" s="21"/>
      <c r="BG74" s="21"/>
      <c r="BH74" s="20"/>
      <c r="BI74" s="23"/>
      <c r="BJ74" s="23"/>
      <c r="BK74" s="21"/>
      <c r="BL74" s="21"/>
      <c r="BM74" s="21"/>
      <c r="BN74" s="182"/>
      <c r="BO74" s="24"/>
      <c r="BP74" s="21"/>
      <c r="BQ74" s="21"/>
      <c r="BR74" s="23"/>
      <c r="BS74" s="23"/>
      <c r="BT74" s="24"/>
      <c r="BU74" s="25"/>
    </row>
    <row r="75" spans="1:73" s="22" customFormat="1" ht="189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2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82"/>
      <c r="BE75" s="182"/>
      <c r="BF75" s="21"/>
      <c r="BG75" s="21"/>
      <c r="BH75" s="20"/>
      <c r="BI75" s="23"/>
      <c r="BJ75" s="23"/>
      <c r="BK75" s="21"/>
      <c r="BL75" s="21"/>
      <c r="BM75" s="21"/>
      <c r="BN75" s="182"/>
      <c r="BO75" s="24"/>
      <c r="BP75" s="21"/>
      <c r="BQ75" s="21"/>
      <c r="BR75" s="23"/>
      <c r="BS75" s="23"/>
      <c r="BT75" s="24"/>
      <c r="BU75" s="25"/>
    </row>
    <row r="76" spans="1:73" s="22" customFormat="1" ht="409.6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1"/>
      <c r="AJ76" s="20"/>
      <c r="AK76" s="21"/>
      <c r="AL76" s="199"/>
      <c r="AM76" s="20"/>
      <c r="AN76" s="20"/>
      <c r="AO76" s="21"/>
      <c r="AP76" s="21"/>
      <c r="AQ76" s="21"/>
      <c r="AR76" s="21"/>
      <c r="AS76" s="21"/>
      <c r="AT76" s="199"/>
      <c r="AU76" s="20"/>
      <c r="AV76" s="20"/>
      <c r="AW76" s="21"/>
      <c r="AX76" s="21"/>
      <c r="AY76" s="21"/>
      <c r="AZ76" s="21"/>
      <c r="BA76" s="21"/>
      <c r="BB76" s="21"/>
      <c r="BC76" s="21"/>
      <c r="BD76" s="199"/>
      <c r="BE76" s="20"/>
      <c r="BF76" s="20"/>
      <c r="BG76" s="21"/>
      <c r="BH76" s="20"/>
      <c r="BI76" s="23"/>
      <c r="BJ76" s="23"/>
      <c r="BK76" s="21"/>
      <c r="BL76" s="21"/>
      <c r="BM76" s="21"/>
      <c r="BN76" s="182"/>
      <c r="BO76" s="24"/>
      <c r="BP76" s="21"/>
      <c r="BQ76" s="21"/>
      <c r="BR76" s="23"/>
      <c r="BS76" s="23"/>
      <c r="BT76" s="24"/>
      <c r="BU76" s="25"/>
    </row>
    <row r="77" spans="1:73" s="22" customFormat="1" ht="139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0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2"/>
      <c r="AM77" s="21"/>
      <c r="AN77" s="21"/>
      <c r="AO77" s="21"/>
      <c r="AP77" s="21"/>
      <c r="AQ77" s="21"/>
      <c r="AR77" s="21"/>
      <c r="AS77" s="21"/>
      <c r="AT77" s="20"/>
      <c r="AU77" s="21"/>
      <c r="AV77" s="20"/>
      <c r="AW77" s="21"/>
      <c r="AX77" s="21"/>
      <c r="AY77" s="21"/>
      <c r="AZ77" s="21"/>
      <c r="BA77" s="21"/>
      <c r="BB77" s="21"/>
      <c r="BC77" s="21"/>
      <c r="BD77" s="199"/>
      <c r="BE77" s="182"/>
      <c r="BF77" s="20"/>
      <c r="BG77" s="21"/>
      <c r="BH77" s="20"/>
      <c r="BI77" s="23"/>
      <c r="BJ77" s="23"/>
      <c r="BK77" s="21"/>
      <c r="BL77" s="21"/>
      <c r="BM77" s="21"/>
      <c r="BN77" s="182"/>
      <c r="BO77" s="24"/>
      <c r="BP77" s="21"/>
      <c r="BQ77" s="21"/>
      <c r="BR77" s="23"/>
      <c r="BS77" s="23"/>
      <c r="BT77" s="24"/>
      <c r="BU77" s="25"/>
    </row>
    <row r="78" spans="1:73" s="22" customFormat="1" ht="13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2"/>
      <c r="AM78" s="21"/>
      <c r="AN78" s="21"/>
      <c r="AO78" s="21"/>
      <c r="AP78" s="21"/>
      <c r="AQ78" s="21"/>
      <c r="AR78" s="21"/>
      <c r="AS78" s="21"/>
      <c r="AT78" s="20"/>
      <c r="AU78" s="21"/>
      <c r="AV78" s="20"/>
      <c r="AW78" s="21"/>
      <c r="AX78" s="21"/>
      <c r="AY78" s="21"/>
      <c r="AZ78" s="21"/>
      <c r="BA78" s="21"/>
      <c r="BB78" s="21"/>
      <c r="BC78" s="21"/>
      <c r="BD78" s="199"/>
      <c r="BE78" s="182"/>
      <c r="BF78" s="20"/>
      <c r="BG78" s="21"/>
      <c r="BH78" s="20"/>
      <c r="BI78" s="23"/>
      <c r="BJ78" s="23"/>
      <c r="BK78" s="21"/>
      <c r="BL78" s="21"/>
      <c r="BM78" s="21"/>
      <c r="BN78" s="182"/>
      <c r="BO78" s="24"/>
      <c r="BP78" s="21"/>
      <c r="BQ78" s="21"/>
      <c r="BR78" s="23"/>
      <c r="BS78" s="23"/>
      <c r="BT78" s="24"/>
      <c r="BU78" s="25"/>
    </row>
    <row r="79" spans="1:73" s="22" customFormat="1" ht="139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2"/>
      <c r="AM79" s="21"/>
      <c r="AN79" s="21"/>
      <c r="AO79" s="21"/>
      <c r="AP79" s="21"/>
      <c r="AQ79" s="21"/>
      <c r="AR79" s="21"/>
      <c r="AS79" s="21"/>
      <c r="AT79" s="20"/>
      <c r="AU79" s="21"/>
      <c r="AV79" s="20"/>
      <c r="AW79" s="21"/>
      <c r="AX79" s="21"/>
      <c r="AY79" s="21"/>
      <c r="AZ79" s="21"/>
      <c r="BA79" s="21"/>
      <c r="BB79" s="21"/>
      <c r="BC79" s="21"/>
      <c r="BD79" s="199"/>
      <c r="BE79" s="182"/>
      <c r="BF79" s="20"/>
      <c r="BG79" s="21"/>
      <c r="BH79" s="20"/>
      <c r="BI79" s="23"/>
      <c r="BJ79" s="23"/>
      <c r="BK79" s="21"/>
      <c r="BL79" s="21"/>
      <c r="BM79" s="21"/>
      <c r="BN79" s="182"/>
      <c r="BO79" s="24"/>
      <c r="BP79" s="21"/>
      <c r="BQ79" s="21"/>
      <c r="BR79" s="23"/>
      <c r="BS79" s="23"/>
      <c r="BT79" s="24"/>
      <c r="BU79" s="25"/>
    </row>
    <row r="80" spans="1:73" s="22" customFormat="1" ht="139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2"/>
      <c r="AM80" s="21"/>
      <c r="AN80" s="21"/>
      <c r="AO80" s="21"/>
      <c r="AP80" s="21"/>
      <c r="AQ80" s="21"/>
      <c r="AR80" s="21"/>
      <c r="AS80" s="21"/>
      <c r="AT80" s="20"/>
      <c r="AU80" s="21"/>
      <c r="AV80" s="20"/>
      <c r="AW80" s="21"/>
      <c r="AX80" s="21"/>
      <c r="AY80" s="21"/>
      <c r="AZ80" s="21"/>
      <c r="BA80" s="21"/>
      <c r="BB80" s="21"/>
      <c r="BC80" s="21"/>
      <c r="BD80" s="199"/>
      <c r="BE80" s="182"/>
      <c r="BF80" s="20"/>
      <c r="BG80" s="21"/>
      <c r="BH80" s="20"/>
      <c r="BI80" s="23"/>
      <c r="BJ80" s="23"/>
      <c r="BK80" s="21"/>
      <c r="BL80" s="21"/>
      <c r="BM80" s="21"/>
      <c r="BN80" s="182"/>
      <c r="BO80" s="24"/>
      <c r="BP80" s="21"/>
      <c r="BQ80" s="21"/>
      <c r="BR80" s="23"/>
      <c r="BS80" s="23"/>
      <c r="BT80" s="24"/>
      <c r="BU80" s="25"/>
    </row>
    <row r="81" spans="1:73" s="22" customFormat="1" ht="167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2"/>
      <c r="AM81" s="21"/>
      <c r="AN81" s="21"/>
      <c r="AO81" s="21"/>
      <c r="AP81" s="21"/>
      <c r="AQ81" s="21"/>
      <c r="AR81" s="21"/>
      <c r="AS81" s="21"/>
      <c r="AT81" s="20"/>
      <c r="AU81" s="21"/>
      <c r="AV81" s="20"/>
      <c r="AW81" s="21"/>
      <c r="AX81" s="21"/>
      <c r="AY81" s="21"/>
      <c r="AZ81" s="21"/>
      <c r="BA81" s="21"/>
      <c r="BB81" s="21"/>
      <c r="BC81" s="21"/>
      <c r="BD81" s="199"/>
      <c r="BE81" s="20"/>
      <c r="BF81" s="20"/>
      <c r="BG81" s="21"/>
      <c r="BH81" s="20"/>
      <c r="BI81" s="23"/>
      <c r="BJ81" s="23"/>
      <c r="BK81" s="21"/>
      <c r="BL81" s="21"/>
      <c r="BM81" s="21"/>
      <c r="BN81" s="182"/>
      <c r="BO81" s="24"/>
      <c r="BP81" s="21"/>
      <c r="BQ81" s="21"/>
      <c r="BR81" s="23"/>
      <c r="BS81" s="23"/>
      <c r="BT81" s="24"/>
      <c r="BU81" s="25"/>
    </row>
    <row r="82" spans="1:73" s="22" customFormat="1" ht="167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2"/>
      <c r="AM82" s="21"/>
      <c r="AN82" s="21"/>
      <c r="AO82" s="21"/>
      <c r="AP82" s="21"/>
      <c r="AQ82" s="21"/>
      <c r="AR82" s="21"/>
      <c r="AS82" s="21"/>
      <c r="AT82" s="20"/>
      <c r="AU82" s="21"/>
      <c r="AV82" s="20"/>
      <c r="AW82" s="21"/>
      <c r="AX82" s="21"/>
      <c r="AY82" s="21"/>
      <c r="AZ82" s="21"/>
      <c r="BA82" s="21"/>
      <c r="BB82" s="21"/>
      <c r="BC82" s="21"/>
      <c r="BD82" s="199"/>
      <c r="BE82" s="182"/>
      <c r="BF82" s="20"/>
      <c r="BG82" s="21"/>
      <c r="BH82" s="20"/>
      <c r="BI82" s="23"/>
      <c r="BJ82" s="23"/>
      <c r="BK82" s="21"/>
      <c r="BL82" s="21"/>
      <c r="BM82" s="21"/>
      <c r="BN82" s="182"/>
      <c r="BO82" s="24"/>
      <c r="BP82" s="21"/>
      <c r="BQ82" s="21"/>
      <c r="BR82" s="23"/>
      <c r="BS82" s="23"/>
      <c r="BT82" s="24"/>
      <c r="BU82" s="25"/>
    </row>
    <row r="83" spans="1:73" s="22" customFormat="1" ht="179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2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21"/>
      <c r="BF83" s="20"/>
      <c r="BG83" s="21"/>
      <c r="BH83" s="20"/>
      <c r="BI83" s="23"/>
      <c r="BJ83" s="23"/>
      <c r="BK83" s="21"/>
      <c r="BL83" s="21"/>
      <c r="BM83" s="21"/>
      <c r="BN83" s="182"/>
      <c r="BO83" s="24"/>
      <c r="BP83" s="21"/>
      <c r="BQ83" s="21"/>
      <c r="BR83" s="23"/>
      <c r="BS83" s="23"/>
      <c r="BT83" s="24"/>
      <c r="BU83" s="25"/>
    </row>
    <row r="84" spans="1:73" s="22" customFormat="1" ht="249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2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21"/>
      <c r="BF84" s="20"/>
      <c r="BG84" s="21"/>
      <c r="BH84" s="20"/>
      <c r="BI84" s="23"/>
      <c r="BJ84" s="23"/>
      <c r="BK84" s="21"/>
      <c r="BL84" s="21"/>
      <c r="BM84" s="21"/>
      <c r="BN84" s="182"/>
      <c r="BO84" s="24"/>
      <c r="BP84" s="21"/>
      <c r="BQ84" s="21"/>
      <c r="BR84" s="23"/>
      <c r="BS84" s="23"/>
      <c r="BT84" s="24"/>
      <c r="BU84" s="25"/>
    </row>
    <row r="85" spans="1:73" s="22" customFormat="1" ht="249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2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82"/>
      <c r="BE85" s="182"/>
      <c r="BF85" s="21"/>
      <c r="BG85" s="21"/>
      <c r="BH85" s="20"/>
      <c r="BI85" s="23"/>
      <c r="BJ85" s="23"/>
      <c r="BK85" s="21"/>
      <c r="BL85" s="21"/>
      <c r="BM85" s="21"/>
      <c r="BN85" s="182"/>
      <c r="BO85" s="24"/>
      <c r="BP85" s="21"/>
      <c r="BQ85" s="21"/>
      <c r="BR85" s="23"/>
      <c r="BS85" s="23"/>
      <c r="BT85" s="24"/>
      <c r="BU85" s="25"/>
    </row>
    <row r="86" spans="1:73" s="22" customFormat="1" ht="207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1"/>
      <c r="R86" s="21"/>
      <c r="S86" s="21"/>
      <c r="T86" s="21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2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9"/>
      <c r="BE86" s="21"/>
      <c r="BF86" s="20"/>
      <c r="BG86" s="21"/>
      <c r="BH86" s="20"/>
      <c r="BI86" s="23"/>
      <c r="BJ86" s="23"/>
      <c r="BK86" s="21"/>
      <c r="BL86" s="21"/>
      <c r="BM86" s="21"/>
      <c r="BN86" s="182"/>
      <c r="BO86" s="24"/>
      <c r="BP86" s="21"/>
      <c r="BQ86" s="21"/>
      <c r="BR86" s="23"/>
      <c r="BS86" s="23"/>
      <c r="BT86" s="24"/>
      <c r="BU86" s="25"/>
    </row>
    <row r="87" spans="1:73" s="22" customFormat="1" ht="207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2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9"/>
      <c r="BE87" s="182"/>
      <c r="BF87" s="20"/>
      <c r="BG87" s="21"/>
      <c r="BH87" s="20"/>
      <c r="BI87" s="23"/>
      <c r="BJ87" s="23"/>
      <c r="BK87" s="21"/>
      <c r="BL87" s="21"/>
      <c r="BM87" s="21"/>
      <c r="BN87" s="182"/>
      <c r="BO87" s="24"/>
      <c r="BP87" s="21"/>
      <c r="BQ87" s="21"/>
      <c r="BR87" s="23"/>
      <c r="BS87" s="23"/>
      <c r="BT87" s="24"/>
      <c r="BU87" s="25"/>
    </row>
    <row r="88" spans="1:73" s="22" customFormat="1" ht="154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2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0"/>
      <c r="BC88" s="21"/>
      <c r="BD88" s="199"/>
      <c r="BE88" s="21"/>
      <c r="BF88" s="20"/>
      <c r="BG88" s="21"/>
      <c r="BH88" s="20"/>
      <c r="BI88" s="23"/>
      <c r="BJ88" s="23"/>
      <c r="BK88" s="21"/>
      <c r="BL88" s="21"/>
      <c r="BM88" s="21"/>
      <c r="BN88" s="182"/>
      <c r="BO88" s="24"/>
      <c r="BP88" s="21"/>
      <c r="BQ88" s="21"/>
      <c r="BR88" s="23"/>
      <c r="BS88" s="23"/>
      <c r="BT88" s="24"/>
      <c r="BU88" s="25"/>
    </row>
    <row r="89" spans="1:73" s="22" customFormat="1" ht="154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0"/>
      <c r="R89" s="20"/>
      <c r="S89" s="20"/>
      <c r="T89" s="20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2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82"/>
      <c r="BE89" s="182"/>
      <c r="BF89" s="21"/>
      <c r="BG89" s="21"/>
      <c r="BH89" s="20"/>
      <c r="BI89" s="23"/>
      <c r="BJ89" s="23"/>
      <c r="BK89" s="21"/>
      <c r="BL89" s="21"/>
      <c r="BM89" s="21"/>
      <c r="BN89" s="182"/>
      <c r="BO89" s="24"/>
      <c r="BP89" s="21"/>
      <c r="BQ89" s="21"/>
      <c r="BR89" s="23"/>
      <c r="BS89" s="23"/>
      <c r="BT89" s="24"/>
      <c r="BU89" s="25"/>
    </row>
    <row r="90" spans="1:73" s="22" customFormat="1" ht="154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2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82"/>
      <c r="BE90" s="182"/>
      <c r="BF90" s="21"/>
      <c r="BG90" s="21"/>
      <c r="BH90" s="20"/>
      <c r="BI90" s="23"/>
      <c r="BJ90" s="23"/>
      <c r="BK90" s="21"/>
      <c r="BL90" s="21"/>
      <c r="BM90" s="21"/>
      <c r="BN90" s="182"/>
      <c r="BO90" s="24"/>
      <c r="BP90" s="21"/>
      <c r="BQ90" s="21"/>
      <c r="BR90" s="23"/>
      <c r="BS90" s="23"/>
      <c r="BT90" s="24"/>
      <c r="BU90" s="25"/>
    </row>
    <row r="91" spans="1:73" s="22" customFormat="1" ht="193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2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9"/>
      <c r="BE91" s="21"/>
      <c r="BF91" s="21"/>
      <c r="BG91" s="21"/>
      <c r="BH91" s="20"/>
      <c r="BI91" s="23"/>
      <c r="BJ91" s="20"/>
      <c r="BK91" s="21"/>
      <c r="BL91" s="21"/>
      <c r="BM91" s="21"/>
      <c r="BN91" s="182"/>
      <c r="BO91" s="24"/>
      <c r="BP91" s="21"/>
      <c r="BQ91" s="21"/>
      <c r="BR91" s="23"/>
      <c r="BS91" s="23"/>
      <c r="BT91" s="24"/>
      <c r="BU91" s="25"/>
    </row>
    <row r="92" spans="1:73" s="22" customFormat="1" ht="193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2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9"/>
      <c r="BE92" s="21"/>
      <c r="BF92" s="21"/>
      <c r="BG92" s="21"/>
      <c r="BH92" s="20"/>
      <c r="BI92" s="23"/>
      <c r="BJ92" s="23"/>
      <c r="BK92" s="21"/>
      <c r="BL92" s="21"/>
      <c r="BM92" s="21"/>
      <c r="BN92" s="182"/>
      <c r="BO92" s="24"/>
      <c r="BP92" s="21"/>
      <c r="BQ92" s="21"/>
      <c r="BR92" s="23"/>
      <c r="BS92" s="23"/>
      <c r="BT92" s="24"/>
      <c r="BU92" s="25"/>
    </row>
    <row r="93" spans="1:73" s="22" customFormat="1" ht="193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1"/>
      <c r="R93" s="21"/>
      <c r="S93" s="21"/>
      <c r="T93" s="21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2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9"/>
      <c r="BE93" s="20"/>
      <c r="BF93" s="20"/>
      <c r="BG93" s="21"/>
      <c r="BH93" s="20"/>
      <c r="BI93" s="23"/>
      <c r="BJ93" s="23"/>
      <c r="BK93" s="21"/>
      <c r="BL93" s="21"/>
      <c r="BM93" s="21"/>
      <c r="BN93" s="182"/>
      <c r="BO93" s="24"/>
      <c r="BP93" s="21"/>
      <c r="BQ93" s="21"/>
      <c r="BR93" s="23"/>
      <c r="BS93" s="23"/>
      <c r="BT93" s="24"/>
      <c r="BU93" s="25"/>
    </row>
    <row r="94" spans="1:73" s="22" customFormat="1" ht="193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1"/>
      <c r="R94" s="21"/>
      <c r="S94" s="21"/>
      <c r="T94" s="21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2"/>
      <c r="AM94" s="21"/>
      <c r="AN94" s="21"/>
      <c r="AO94" s="21"/>
      <c r="AP94" s="21"/>
      <c r="AQ94" s="21"/>
      <c r="AR94" s="21"/>
      <c r="AS94" s="21"/>
      <c r="AT94" s="182"/>
      <c r="AU94" s="21"/>
      <c r="AV94" s="21"/>
      <c r="AW94" s="21"/>
      <c r="AX94" s="21"/>
      <c r="AY94" s="21"/>
      <c r="AZ94" s="21"/>
      <c r="BA94" s="21"/>
      <c r="BB94" s="21"/>
      <c r="BC94" s="21"/>
      <c r="BD94" s="199"/>
      <c r="BE94" s="182"/>
      <c r="BF94" s="21"/>
      <c r="BG94" s="21"/>
      <c r="BH94" s="20"/>
      <c r="BI94" s="23"/>
      <c r="BJ94" s="23"/>
      <c r="BK94" s="21"/>
      <c r="BL94" s="21"/>
      <c r="BM94" s="21"/>
      <c r="BN94" s="182"/>
      <c r="BO94" s="24"/>
      <c r="BP94" s="21"/>
      <c r="BQ94" s="21"/>
      <c r="BR94" s="23"/>
      <c r="BS94" s="23"/>
      <c r="BT94" s="24"/>
      <c r="BU94" s="25"/>
    </row>
    <row r="95" spans="1:73" s="22" customFormat="1" ht="201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9"/>
      <c r="AM95" s="20"/>
      <c r="AN95" s="20"/>
      <c r="AO95" s="21"/>
      <c r="AP95" s="21"/>
      <c r="AQ95" s="21"/>
      <c r="AR95" s="21"/>
      <c r="AS95" s="21"/>
      <c r="AT95" s="199"/>
      <c r="AU95" s="20"/>
      <c r="AV95" s="21"/>
      <c r="AW95" s="21"/>
      <c r="AX95" s="21"/>
      <c r="AY95" s="21"/>
      <c r="AZ95" s="21"/>
      <c r="BA95" s="21"/>
      <c r="BB95" s="21"/>
      <c r="BC95" s="21"/>
      <c r="BD95" s="199"/>
      <c r="BE95" s="21"/>
      <c r="BF95" s="21"/>
      <c r="BG95" s="21"/>
      <c r="BH95" s="20"/>
      <c r="BI95" s="23"/>
      <c r="BJ95" s="20"/>
      <c r="BK95" s="21"/>
      <c r="BL95" s="21"/>
      <c r="BM95" s="21"/>
      <c r="BN95" s="182"/>
      <c r="BO95" s="24"/>
      <c r="BP95" s="21"/>
      <c r="BQ95" s="21"/>
      <c r="BR95" s="23"/>
      <c r="BS95" s="23"/>
      <c r="BT95" s="24"/>
      <c r="BU95" s="25"/>
    </row>
    <row r="96" spans="1:73" s="22" customFormat="1" ht="201.7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9"/>
      <c r="AM96" s="20"/>
      <c r="AN96" s="20"/>
      <c r="AO96" s="21"/>
      <c r="AP96" s="21"/>
      <c r="AQ96" s="21"/>
      <c r="AR96" s="21"/>
      <c r="AS96" s="21"/>
      <c r="AT96" s="199"/>
      <c r="AU96" s="20"/>
      <c r="AV96" s="21"/>
      <c r="AW96" s="21"/>
      <c r="AX96" s="21"/>
      <c r="AY96" s="21"/>
      <c r="AZ96" s="21"/>
      <c r="BA96" s="21"/>
      <c r="BB96" s="21"/>
      <c r="BC96" s="21"/>
      <c r="BD96" s="199"/>
      <c r="BE96" s="182"/>
      <c r="BF96" s="21"/>
      <c r="BG96" s="21"/>
      <c r="BH96" s="20"/>
      <c r="BI96" s="23"/>
      <c r="BJ96" s="23"/>
      <c r="BK96" s="21"/>
      <c r="BL96" s="21"/>
      <c r="BM96" s="21"/>
      <c r="BN96" s="182"/>
      <c r="BO96" s="24"/>
      <c r="BP96" s="21"/>
      <c r="BQ96" s="21"/>
      <c r="BR96" s="23"/>
      <c r="BS96" s="23"/>
      <c r="BT96" s="24"/>
      <c r="BU96" s="25"/>
    </row>
    <row r="97" spans="1:73" s="22" customFormat="1" ht="147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1"/>
      <c r="R97" s="21"/>
      <c r="S97" s="21"/>
      <c r="T97" s="21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2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9"/>
      <c r="BE97" s="20"/>
      <c r="BF97" s="20"/>
      <c r="BG97" s="21"/>
      <c r="BH97" s="20"/>
      <c r="BI97" s="23"/>
      <c r="BJ97" s="23"/>
      <c r="BK97" s="21"/>
      <c r="BL97" s="21"/>
      <c r="BM97" s="21"/>
      <c r="BN97" s="182"/>
      <c r="BO97" s="24"/>
      <c r="BP97" s="21"/>
      <c r="BQ97" s="21"/>
      <c r="BR97" s="23"/>
      <c r="BS97" s="23"/>
      <c r="BT97" s="24"/>
      <c r="BU97" s="25"/>
    </row>
    <row r="98" spans="1:73" s="22" customFormat="1" ht="147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1"/>
      <c r="R98" s="21"/>
      <c r="S98" s="21"/>
      <c r="T98" s="21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2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9"/>
      <c r="BE98" s="182"/>
      <c r="BF98" s="20"/>
      <c r="BG98" s="21"/>
      <c r="BH98" s="20"/>
      <c r="BI98" s="23"/>
      <c r="BJ98" s="23"/>
      <c r="BK98" s="21"/>
      <c r="BL98" s="21"/>
      <c r="BM98" s="21"/>
      <c r="BN98" s="182"/>
      <c r="BO98" s="24"/>
      <c r="BP98" s="21"/>
      <c r="BQ98" s="21"/>
      <c r="BR98" s="23"/>
      <c r="BS98" s="23"/>
      <c r="BT98" s="24"/>
      <c r="BU98" s="25"/>
    </row>
    <row r="99" spans="1:73" s="22" customFormat="1" ht="147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2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9"/>
      <c r="BE99" s="21"/>
      <c r="BF99" s="20"/>
      <c r="BG99" s="21"/>
      <c r="BH99" s="20"/>
      <c r="BI99" s="23"/>
      <c r="BJ99" s="23"/>
      <c r="BK99" s="21"/>
      <c r="BL99" s="21"/>
      <c r="BM99" s="21"/>
      <c r="BN99" s="182"/>
      <c r="BO99" s="24"/>
      <c r="BP99" s="21"/>
      <c r="BQ99" s="21"/>
      <c r="BR99" s="23"/>
      <c r="BS99" s="23"/>
      <c r="BT99" s="24"/>
      <c r="BU99" s="25"/>
    </row>
    <row r="100" spans="1:73" s="22" customFormat="1" ht="147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2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9"/>
      <c r="BE100" s="182"/>
      <c r="BF100" s="20"/>
      <c r="BG100" s="21"/>
      <c r="BH100" s="20"/>
      <c r="BI100" s="23"/>
      <c r="BJ100" s="23"/>
      <c r="BK100" s="21"/>
      <c r="BL100" s="21"/>
      <c r="BM100" s="21"/>
      <c r="BN100" s="182"/>
      <c r="BO100" s="24"/>
      <c r="BP100" s="21"/>
      <c r="BQ100" s="21"/>
      <c r="BR100" s="23"/>
      <c r="BS100" s="23"/>
      <c r="BT100" s="24"/>
      <c r="BU100" s="25"/>
    </row>
    <row r="101" spans="1:73" s="22" customFormat="1" ht="147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2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1"/>
      <c r="BF101" s="20"/>
      <c r="BG101" s="21"/>
      <c r="BH101" s="20"/>
      <c r="BI101" s="23"/>
      <c r="BJ101" s="23"/>
      <c r="BK101" s="21"/>
      <c r="BL101" s="21"/>
      <c r="BM101" s="21"/>
      <c r="BN101" s="182"/>
      <c r="BO101" s="24"/>
      <c r="BP101" s="21"/>
      <c r="BQ101" s="21"/>
      <c r="BR101" s="23"/>
      <c r="BS101" s="23"/>
      <c r="BT101" s="24"/>
      <c r="BU101" s="25"/>
    </row>
    <row r="102" spans="1:73" s="22" customFormat="1" ht="14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2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9"/>
      <c r="BE102" s="182"/>
      <c r="BF102" s="20"/>
      <c r="BG102" s="21"/>
      <c r="BH102" s="20"/>
      <c r="BI102" s="23"/>
      <c r="BJ102" s="23"/>
      <c r="BK102" s="21"/>
      <c r="BL102" s="21"/>
      <c r="BM102" s="21"/>
      <c r="BN102" s="182"/>
      <c r="BO102" s="24"/>
      <c r="BP102" s="21"/>
      <c r="BQ102" s="21"/>
      <c r="BR102" s="23"/>
      <c r="BS102" s="23"/>
      <c r="BT102" s="24"/>
      <c r="BU102" s="25"/>
    </row>
    <row r="103" spans="1:73" s="22" customFormat="1" ht="147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2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9"/>
      <c r="BE103" s="21"/>
      <c r="BF103" s="20"/>
      <c r="BG103" s="21"/>
      <c r="BH103" s="20"/>
      <c r="BI103" s="23"/>
      <c r="BJ103" s="23"/>
      <c r="BK103" s="21"/>
      <c r="BL103" s="21"/>
      <c r="BM103" s="21"/>
      <c r="BN103" s="182"/>
      <c r="BO103" s="24"/>
      <c r="BP103" s="21"/>
      <c r="BQ103" s="21"/>
      <c r="BR103" s="23"/>
      <c r="BS103" s="23"/>
      <c r="BT103" s="24"/>
      <c r="BU103" s="25"/>
    </row>
    <row r="104" spans="1:73" s="22" customFormat="1" ht="147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2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9"/>
      <c r="BE104" s="182"/>
      <c r="BF104" s="20"/>
      <c r="BG104" s="21"/>
      <c r="BH104" s="20"/>
      <c r="BI104" s="23"/>
      <c r="BJ104" s="23"/>
      <c r="BK104" s="21"/>
      <c r="BL104" s="21"/>
      <c r="BM104" s="21"/>
      <c r="BN104" s="182"/>
      <c r="BO104" s="24"/>
      <c r="BP104" s="21"/>
      <c r="BQ104" s="21"/>
      <c r="BR104" s="23"/>
      <c r="BS104" s="23"/>
      <c r="BT104" s="24"/>
      <c r="BU104" s="25"/>
    </row>
    <row r="105" spans="1:73" s="22" customFormat="1" ht="193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2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9"/>
      <c r="BE105" s="21"/>
      <c r="BF105" s="20"/>
      <c r="BG105" s="21"/>
      <c r="BH105" s="20"/>
      <c r="BI105" s="23"/>
      <c r="BJ105" s="23"/>
      <c r="BK105" s="21"/>
      <c r="BL105" s="21"/>
      <c r="BM105" s="21"/>
      <c r="BN105" s="182"/>
      <c r="BO105" s="24"/>
      <c r="BP105" s="21"/>
      <c r="BQ105" s="21"/>
      <c r="BR105" s="23"/>
      <c r="BS105" s="23"/>
      <c r="BT105" s="24"/>
      <c r="BU105" s="25"/>
    </row>
    <row r="106" spans="1:73" s="22" customFormat="1" ht="193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2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9"/>
      <c r="BE106" s="182"/>
      <c r="BF106" s="20"/>
      <c r="BG106" s="21"/>
      <c r="BH106" s="20"/>
      <c r="BI106" s="23"/>
      <c r="BJ106" s="23"/>
      <c r="BK106" s="21"/>
      <c r="BL106" s="21"/>
      <c r="BM106" s="21"/>
      <c r="BN106" s="182"/>
      <c r="BO106" s="24"/>
      <c r="BP106" s="21"/>
      <c r="BQ106" s="21"/>
      <c r="BR106" s="23"/>
      <c r="BS106" s="23"/>
      <c r="BT106" s="24"/>
      <c r="BU106" s="25"/>
    </row>
    <row r="107" spans="1:73" s="22" customFormat="1" ht="193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2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9"/>
      <c r="BE107" s="21"/>
      <c r="BF107" s="20"/>
      <c r="BG107" s="21"/>
      <c r="BH107" s="20"/>
      <c r="BI107" s="23"/>
      <c r="BJ107" s="23"/>
      <c r="BK107" s="21"/>
      <c r="BL107" s="21"/>
      <c r="BM107" s="21"/>
      <c r="BN107" s="182"/>
      <c r="BO107" s="24"/>
      <c r="BP107" s="21"/>
      <c r="BQ107" s="21"/>
      <c r="BR107" s="23"/>
      <c r="BS107" s="23"/>
      <c r="BT107" s="24"/>
      <c r="BU107" s="25"/>
    </row>
    <row r="108" spans="1:73" s="22" customFormat="1" ht="193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2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82"/>
      <c r="BE108" s="182"/>
      <c r="BF108" s="21"/>
      <c r="BG108" s="21"/>
      <c r="BH108" s="20"/>
      <c r="BI108" s="23"/>
      <c r="BJ108" s="23"/>
      <c r="BK108" s="21"/>
      <c r="BL108" s="21"/>
      <c r="BM108" s="21"/>
      <c r="BN108" s="182"/>
      <c r="BO108" s="24"/>
      <c r="BP108" s="21"/>
      <c r="BQ108" s="21"/>
      <c r="BR108" s="23"/>
      <c r="BS108" s="23"/>
      <c r="BT108" s="24"/>
      <c r="BU108" s="25"/>
    </row>
    <row r="109" spans="1:73" s="22" customFormat="1" ht="239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9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1"/>
      <c r="BF109" s="20"/>
      <c r="BG109" s="20"/>
      <c r="BH109" s="20"/>
      <c r="BI109" s="23"/>
      <c r="BJ109" s="23"/>
      <c r="BK109" s="20"/>
      <c r="BL109" s="23"/>
      <c r="BM109" s="21"/>
      <c r="BN109" s="182"/>
      <c r="BO109" s="24"/>
      <c r="BP109" s="21"/>
      <c r="BQ109" s="21"/>
      <c r="BR109" s="23"/>
      <c r="BS109" s="23"/>
      <c r="BT109" s="24"/>
      <c r="BU109" s="25"/>
    </row>
    <row r="110" spans="1:73" s="22" customFormat="1" ht="239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9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9"/>
      <c r="BE110" s="21"/>
      <c r="BF110" s="20"/>
      <c r="BG110" s="20"/>
      <c r="BH110" s="20"/>
      <c r="BI110" s="23"/>
      <c r="BJ110" s="23"/>
      <c r="BK110" s="20"/>
      <c r="BL110" s="23"/>
      <c r="BM110" s="21"/>
      <c r="BN110" s="182"/>
      <c r="BO110" s="24"/>
      <c r="BP110" s="21"/>
      <c r="BQ110" s="21"/>
      <c r="BR110" s="23"/>
      <c r="BS110" s="23"/>
      <c r="BT110" s="24"/>
      <c r="BU110" s="25"/>
    </row>
    <row r="111" spans="1:73" s="22" customFormat="1" ht="40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0"/>
      <c r="Q111" s="21"/>
      <c r="R111" s="21"/>
      <c r="S111" s="20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9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1"/>
      <c r="BF111" s="21"/>
      <c r="BG111" s="20"/>
      <c r="BH111" s="20"/>
      <c r="BI111" s="23"/>
      <c r="BJ111" s="23"/>
      <c r="BK111" s="20"/>
      <c r="BL111" s="23"/>
      <c r="BM111" s="21"/>
      <c r="BN111" s="182"/>
      <c r="BO111" s="24"/>
      <c r="BP111" s="21"/>
      <c r="BQ111" s="21"/>
      <c r="BR111" s="23"/>
      <c r="BS111" s="23"/>
      <c r="BT111" s="24"/>
      <c r="BU111" s="25"/>
    </row>
    <row r="112" spans="1:73" s="22" customFormat="1" ht="22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9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9"/>
      <c r="BE112" s="21"/>
      <c r="BF112" s="20"/>
      <c r="BG112" s="20"/>
      <c r="BH112" s="20"/>
      <c r="BI112" s="23"/>
      <c r="BJ112" s="23"/>
      <c r="BK112" s="20"/>
      <c r="BL112" s="23"/>
      <c r="BM112" s="21"/>
      <c r="BN112" s="182"/>
      <c r="BO112" s="24"/>
      <c r="BP112" s="21"/>
      <c r="BQ112" s="21"/>
      <c r="BR112" s="23"/>
      <c r="BS112" s="23"/>
      <c r="BT112" s="24"/>
      <c r="BU112" s="25"/>
    </row>
    <row r="113" spans="1:73" s="22" customFormat="1" ht="229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9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1"/>
      <c r="BF113" s="20"/>
      <c r="BG113" s="20"/>
      <c r="BH113" s="20"/>
      <c r="BI113" s="23"/>
      <c r="BJ113" s="23"/>
      <c r="BK113" s="20"/>
      <c r="BL113" s="23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229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9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9"/>
      <c r="BE114" s="21"/>
      <c r="BF114" s="20"/>
      <c r="BG114" s="20"/>
      <c r="BH114" s="20"/>
      <c r="BI114" s="23"/>
      <c r="BJ114" s="23"/>
      <c r="BK114" s="20"/>
      <c r="BL114" s="23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229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9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9"/>
      <c r="BE115" s="21"/>
      <c r="BF115" s="20"/>
      <c r="BG115" s="20"/>
      <c r="BH115" s="20"/>
      <c r="BI115" s="23"/>
      <c r="BJ115" s="23"/>
      <c r="BK115" s="20"/>
      <c r="BL115" s="23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194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9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9"/>
      <c r="BE116" s="21"/>
      <c r="BF116" s="20"/>
      <c r="BG116" s="20"/>
      <c r="BH116" s="20"/>
      <c r="BI116" s="23"/>
      <c r="BJ116" s="23"/>
      <c r="BK116" s="20"/>
      <c r="BL116" s="23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409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0"/>
      <c r="Q117" s="21"/>
      <c r="R117" s="21"/>
      <c r="S117" s="20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199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9"/>
      <c r="BE117" s="23"/>
      <c r="BF117" s="23"/>
      <c r="BG117" s="20"/>
      <c r="BH117" s="20"/>
      <c r="BI117" s="23"/>
      <c r="BJ117" s="23"/>
      <c r="BK117" s="20"/>
      <c r="BL117" s="23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40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9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9"/>
      <c r="BE118" s="21"/>
      <c r="BF118" s="20"/>
      <c r="BG118" s="20"/>
      <c r="BH118" s="20"/>
      <c r="BI118" s="23"/>
      <c r="BJ118" s="23"/>
      <c r="BK118" s="20"/>
      <c r="BL118" s="23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409.6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199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9"/>
      <c r="BE119" s="21"/>
      <c r="BF119" s="20"/>
      <c r="BG119" s="20"/>
      <c r="BH119" s="20"/>
      <c r="BI119" s="23"/>
      <c r="BJ119" s="23"/>
      <c r="BK119" s="20"/>
      <c r="BL119" s="23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18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199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9"/>
      <c r="BE120" s="23"/>
      <c r="BF120" s="23"/>
      <c r="BG120" s="20"/>
      <c r="BH120" s="20"/>
      <c r="BI120" s="23"/>
      <c r="BJ120" s="23"/>
      <c r="BK120" s="20"/>
      <c r="BL120" s="23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221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199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0"/>
      <c r="BC121" s="20"/>
      <c r="BD121" s="199"/>
      <c r="BE121" s="21"/>
      <c r="BF121" s="20"/>
      <c r="BG121" s="20"/>
      <c r="BH121" s="20"/>
      <c r="BI121" s="23"/>
      <c r="BJ121" s="23"/>
      <c r="BK121" s="20"/>
      <c r="BL121" s="23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156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0"/>
      <c r="Q122" s="21"/>
      <c r="R122" s="21"/>
      <c r="S122" s="20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199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0"/>
      <c r="BC122" s="20"/>
      <c r="BD122" s="199"/>
      <c r="BE122" s="23"/>
      <c r="BF122" s="23"/>
      <c r="BG122" s="20"/>
      <c r="BH122" s="20"/>
      <c r="BI122" s="23"/>
      <c r="BJ122" s="23"/>
      <c r="BK122" s="20"/>
      <c r="BL122" s="23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216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199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9"/>
      <c r="BE123" s="21"/>
      <c r="BF123" s="20"/>
      <c r="BG123" s="20"/>
      <c r="BH123" s="20"/>
      <c r="BI123" s="23"/>
      <c r="BJ123" s="23"/>
      <c r="BK123" s="20"/>
      <c r="BL123" s="23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216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0"/>
      <c r="Q124" s="21"/>
      <c r="R124" s="21"/>
      <c r="S124" s="20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199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1"/>
      <c r="BF124" s="20"/>
      <c r="BG124" s="20"/>
      <c r="BH124" s="20"/>
      <c r="BI124" s="23"/>
      <c r="BJ124" s="23"/>
      <c r="BK124" s="20"/>
      <c r="BL124" s="23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17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199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9"/>
      <c r="BE125" s="21"/>
      <c r="BF125" s="20"/>
      <c r="BG125" s="20"/>
      <c r="BH125" s="20"/>
      <c r="BI125" s="23"/>
      <c r="BJ125" s="23"/>
      <c r="BK125" s="20"/>
      <c r="BL125" s="23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171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0"/>
      <c r="Q126" s="21"/>
      <c r="R126" s="21"/>
      <c r="S126" s="20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199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9"/>
      <c r="BE126" s="23"/>
      <c r="BF126" s="23"/>
      <c r="BG126" s="20"/>
      <c r="BH126" s="20"/>
      <c r="BI126" s="23"/>
      <c r="BJ126" s="23"/>
      <c r="BK126" s="20"/>
      <c r="BL126" s="23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171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0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199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9"/>
      <c r="BE127" s="23"/>
      <c r="BF127" s="23"/>
      <c r="BG127" s="20"/>
      <c r="BH127" s="20"/>
      <c r="BI127" s="23"/>
      <c r="BJ127" s="23"/>
      <c r="BK127" s="20"/>
      <c r="BL127" s="23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227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1"/>
      <c r="R128" s="21"/>
      <c r="S128" s="21"/>
      <c r="T128" s="21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199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9"/>
      <c r="BE128" s="20"/>
      <c r="BF128" s="20"/>
      <c r="BG128" s="20"/>
      <c r="BH128" s="20"/>
      <c r="BI128" s="23"/>
      <c r="BJ128" s="23"/>
      <c r="BK128" s="20"/>
      <c r="BL128" s="23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154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1"/>
      <c r="R129" s="21"/>
      <c r="S129" s="21"/>
      <c r="T129" s="21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199"/>
      <c r="AM129" s="20"/>
      <c r="AN129" s="20"/>
      <c r="AO129" s="21"/>
      <c r="AP129" s="21"/>
      <c r="AQ129" s="21"/>
      <c r="AR129" s="21"/>
      <c r="AS129" s="21"/>
      <c r="AT129" s="182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9"/>
      <c r="BE129" s="23"/>
      <c r="BF129" s="23"/>
      <c r="BG129" s="20"/>
      <c r="BH129" s="20"/>
      <c r="BI129" s="23"/>
      <c r="BJ129" s="23"/>
      <c r="BK129" s="20"/>
      <c r="BL129" s="23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69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1"/>
      <c r="R130" s="21"/>
      <c r="S130" s="21"/>
      <c r="T130" s="21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199"/>
      <c r="AM130" s="21"/>
      <c r="AN130" s="20"/>
      <c r="AO130" s="21"/>
      <c r="AP130" s="21"/>
      <c r="AQ130" s="21"/>
      <c r="AR130" s="21"/>
      <c r="AS130" s="21"/>
      <c r="AT130" s="199"/>
      <c r="AU130" s="21"/>
      <c r="AV130" s="21"/>
      <c r="AW130" s="21"/>
      <c r="AX130" s="21"/>
      <c r="AY130" s="21"/>
      <c r="AZ130" s="21"/>
      <c r="BA130" s="21"/>
      <c r="BB130" s="20"/>
      <c r="BC130" s="20"/>
      <c r="BD130" s="199"/>
      <c r="BE130" s="20"/>
      <c r="BF130" s="20"/>
      <c r="BG130" s="20"/>
      <c r="BH130" s="20"/>
      <c r="BI130" s="23"/>
      <c r="BJ130" s="23"/>
      <c r="BK130" s="20"/>
      <c r="BL130" s="23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17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1"/>
      <c r="R131" s="21"/>
      <c r="S131" s="21"/>
      <c r="T131" s="21"/>
      <c r="U131" s="20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199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0"/>
      <c r="BD131" s="199"/>
      <c r="BE131" s="23"/>
      <c r="BF131" s="23"/>
      <c r="BG131" s="20"/>
      <c r="BH131" s="20"/>
      <c r="BI131" s="23"/>
      <c r="BJ131" s="23"/>
      <c r="BK131" s="20"/>
      <c r="BL131" s="23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171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199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0"/>
      <c r="BC132" s="20"/>
      <c r="BD132" s="199"/>
      <c r="BE132" s="23"/>
      <c r="BF132" s="23"/>
      <c r="BG132" s="20"/>
      <c r="BH132" s="20"/>
      <c r="BI132" s="23"/>
      <c r="BJ132" s="23"/>
      <c r="BK132" s="20"/>
      <c r="BL132" s="23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171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199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0"/>
      <c r="BD133" s="199"/>
      <c r="BE133" s="23"/>
      <c r="BF133" s="23"/>
      <c r="BG133" s="20"/>
      <c r="BH133" s="20"/>
      <c r="BI133" s="23"/>
      <c r="BJ133" s="23"/>
      <c r="BK133" s="20"/>
      <c r="BL133" s="23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171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199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0"/>
      <c r="BC134" s="20"/>
      <c r="BD134" s="199"/>
      <c r="BE134" s="23"/>
      <c r="BF134" s="23"/>
      <c r="BG134" s="20"/>
      <c r="BH134" s="20"/>
      <c r="BI134" s="23"/>
      <c r="BJ134" s="23"/>
      <c r="BK134" s="20"/>
      <c r="BL134" s="23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171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199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0"/>
      <c r="BC135" s="20"/>
      <c r="BD135" s="199"/>
      <c r="BE135" s="23"/>
      <c r="BF135" s="23"/>
      <c r="BG135" s="20"/>
      <c r="BH135" s="20"/>
      <c r="BI135" s="23"/>
      <c r="BJ135" s="23"/>
      <c r="BK135" s="20"/>
      <c r="BL135" s="23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171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199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9"/>
      <c r="BE136" s="21"/>
      <c r="BF136" s="21"/>
      <c r="BG136" s="20"/>
      <c r="BH136" s="20"/>
      <c r="BI136" s="23"/>
      <c r="BJ136" s="23"/>
      <c r="BK136" s="20"/>
      <c r="BL136" s="23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171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199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199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9"/>
      <c r="BE137" s="23"/>
      <c r="BF137" s="23"/>
      <c r="BG137" s="20"/>
      <c r="BH137" s="20"/>
      <c r="BI137" s="23"/>
      <c r="BJ137" s="23"/>
      <c r="BK137" s="20"/>
      <c r="BL137" s="23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171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75"/>
      <c r="K138" s="18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199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1"/>
      <c r="BD138" s="20"/>
      <c r="BE138" s="23"/>
      <c r="BF138" s="23"/>
      <c r="BG138" s="20"/>
      <c r="BH138" s="20"/>
      <c r="BI138" s="23"/>
      <c r="BJ138" s="23"/>
      <c r="BK138" s="20"/>
      <c r="BL138" s="23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197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199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199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21"/>
      <c r="BF139" s="21"/>
      <c r="BG139" s="20"/>
      <c r="BH139" s="20"/>
      <c r="BI139" s="23"/>
      <c r="BJ139" s="20"/>
      <c r="BK139" s="23"/>
      <c r="BL139" s="23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197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199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199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183"/>
      <c r="BF140" s="23"/>
      <c r="BG140" s="20"/>
      <c r="BH140" s="20"/>
      <c r="BI140" s="23"/>
      <c r="BJ140" s="20"/>
      <c r="BK140" s="20"/>
      <c r="BL140" s="23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197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199"/>
      <c r="O141" s="21"/>
      <c r="P141" s="20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199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183"/>
      <c r="BF141" s="23"/>
      <c r="BG141" s="20"/>
      <c r="BH141" s="20"/>
      <c r="BI141" s="23"/>
      <c r="BJ141" s="20"/>
      <c r="BK141" s="20"/>
      <c r="BL141" s="23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197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199"/>
      <c r="O142" s="23"/>
      <c r="P142" s="20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199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183"/>
      <c r="BF142" s="23"/>
      <c r="BG142" s="20"/>
      <c r="BH142" s="20"/>
      <c r="BI142" s="23"/>
      <c r="BJ142" s="20"/>
      <c r="BK142" s="20"/>
      <c r="BL142" s="23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171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199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0"/>
      <c r="BC143" s="21"/>
      <c r="BD143" s="20"/>
      <c r="BE143" s="23"/>
      <c r="BF143" s="23"/>
      <c r="BG143" s="20"/>
      <c r="BH143" s="20"/>
      <c r="BI143" s="23"/>
      <c r="BJ143" s="23"/>
      <c r="BK143" s="20"/>
      <c r="BL143" s="23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197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199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9"/>
      <c r="BE144" s="21"/>
      <c r="BF144" s="21"/>
      <c r="BG144" s="20"/>
      <c r="BH144" s="20"/>
      <c r="BI144" s="23"/>
      <c r="BJ144" s="20"/>
      <c r="BK144" s="20"/>
      <c r="BL144" s="23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197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199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199"/>
      <c r="AM145" s="20"/>
      <c r="AN145" s="20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183"/>
      <c r="BF145" s="23"/>
      <c r="BG145" s="20"/>
      <c r="BH145" s="20"/>
      <c r="BI145" s="23"/>
      <c r="BJ145" s="20"/>
      <c r="BK145" s="20"/>
      <c r="BL145" s="23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197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199"/>
      <c r="AM146" s="20"/>
      <c r="AN146" s="20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9"/>
      <c r="BE146" s="21"/>
      <c r="BF146" s="21"/>
      <c r="BG146" s="20"/>
      <c r="BH146" s="20"/>
      <c r="BI146" s="23"/>
      <c r="BJ146" s="20"/>
      <c r="BK146" s="20"/>
      <c r="BL146" s="23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197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199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199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9"/>
      <c r="BE147" s="182"/>
      <c r="BF147" s="21"/>
      <c r="BG147" s="20"/>
      <c r="BH147" s="20"/>
      <c r="BI147" s="23"/>
      <c r="BJ147" s="20"/>
      <c r="BK147" s="20"/>
      <c r="BL147" s="23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197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199"/>
      <c r="AM148" s="20"/>
      <c r="AN148" s="20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9"/>
      <c r="BE148" s="21"/>
      <c r="BF148" s="21"/>
      <c r="BG148" s="20"/>
      <c r="BH148" s="20"/>
      <c r="BI148" s="23"/>
      <c r="BJ148" s="20"/>
      <c r="BK148" s="20"/>
      <c r="BL148" s="23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197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199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199"/>
      <c r="AM149" s="20"/>
      <c r="AN149" s="20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183"/>
      <c r="BF149" s="23"/>
      <c r="BG149" s="20"/>
      <c r="BH149" s="20"/>
      <c r="BI149" s="23"/>
      <c r="BJ149" s="20"/>
      <c r="BK149" s="20"/>
      <c r="BL149" s="23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25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199"/>
      <c r="AM150" s="23"/>
      <c r="AN150" s="23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9"/>
      <c r="BE150" s="21"/>
      <c r="BF150" s="20"/>
      <c r="BG150" s="20"/>
      <c r="BH150" s="20"/>
      <c r="BI150" s="23"/>
      <c r="BJ150" s="20"/>
      <c r="BK150" s="20"/>
      <c r="BL150" s="23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25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199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199"/>
      <c r="AM151" s="23"/>
      <c r="AN151" s="23"/>
      <c r="AO151" s="21"/>
      <c r="AP151" s="21"/>
      <c r="AQ151" s="21"/>
      <c r="AR151" s="21"/>
      <c r="AS151" s="21"/>
      <c r="AT151" s="182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9"/>
      <c r="BE151" s="182"/>
      <c r="BF151" s="21"/>
      <c r="BG151" s="20"/>
      <c r="BH151" s="20"/>
      <c r="BI151" s="23"/>
      <c r="BJ151" s="20"/>
      <c r="BK151" s="20"/>
      <c r="BL151" s="23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2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199"/>
      <c r="AM152" s="23"/>
      <c r="AN152" s="23"/>
      <c r="AO152" s="21"/>
      <c r="AP152" s="21"/>
      <c r="AQ152" s="21"/>
      <c r="AR152" s="21"/>
      <c r="AS152" s="21"/>
      <c r="AT152" s="182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9"/>
      <c r="BE152" s="199"/>
      <c r="BF152" s="20"/>
      <c r="BG152" s="20"/>
      <c r="BH152" s="20"/>
      <c r="BI152" s="23"/>
      <c r="BJ152" s="20"/>
      <c r="BK152" s="20"/>
      <c r="BL152" s="23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209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0"/>
      <c r="AK153" s="21"/>
      <c r="AL153" s="199"/>
      <c r="AM153" s="23"/>
      <c r="AN153" s="20"/>
      <c r="AO153" s="21"/>
      <c r="AP153" s="20"/>
      <c r="AQ153" s="23"/>
      <c r="AR153" s="20"/>
      <c r="AS153" s="21"/>
      <c r="AT153" s="199"/>
      <c r="AU153" s="23"/>
      <c r="AV153" s="21"/>
      <c r="AW153" s="21"/>
      <c r="AX153" s="21"/>
      <c r="AY153" s="21"/>
      <c r="AZ153" s="21"/>
      <c r="BA153" s="21"/>
      <c r="BB153" s="21"/>
      <c r="BC153" s="21"/>
      <c r="BD153" s="20"/>
      <c r="BE153" s="21"/>
      <c r="BF153" s="21"/>
      <c r="BG153" s="20"/>
      <c r="BH153" s="20"/>
      <c r="BI153" s="23"/>
      <c r="BJ153" s="20"/>
      <c r="BK153" s="20"/>
      <c r="BL153" s="23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136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199"/>
      <c r="AM154" s="20"/>
      <c r="AN154" s="20"/>
      <c r="AO154" s="21"/>
      <c r="AP154" s="21"/>
      <c r="AQ154" s="21"/>
      <c r="AR154" s="21"/>
      <c r="AS154" s="21"/>
      <c r="AT154" s="182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9"/>
      <c r="BE154" s="182"/>
      <c r="BF154" s="21"/>
      <c r="BG154" s="20"/>
      <c r="BH154" s="20"/>
      <c r="BI154" s="23"/>
      <c r="BJ154" s="20"/>
      <c r="BK154" s="20"/>
      <c r="BL154" s="23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136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199"/>
      <c r="AM155" s="20"/>
      <c r="AN155" s="20"/>
      <c r="AO155" s="21"/>
      <c r="AP155" s="21"/>
      <c r="AQ155" s="21"/>
      <c r="AR155" s="21"/>
      <c r="AS155" s="21"/>
      <c r="AT155" s="182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9"/>
      <c r="BE155" s="182"/>
      <c r="BF155" s="21"/>
      <c r="BG155" s="20"/>
      <c r="BH155" s="20"/>
      <c r="BI155" s="23"/>
      <c r="BJ155" s="20"/>
      <c r="BK155" s="20"/>
      <c r="BL155" s="23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136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0"/>
      <c r="R156" s="20"/>
      <c r="S156" s="20"/>
      <c r="T156" s="20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199"/>
      <c r="AM156" s="20"/>
      <c r="AN156" s="20"/>
      <c r="AO156" s="21"/>
      <c r="AP156" s="21"/>
      <c r="AQ156" s="21"/>
      <c r="AR156" s="21"/>
      <c r="AS156" s="21"/>
      <c r="AT156" s="182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182"/>
      <c r="BF156" s="21"/>
      <c r="BG156" s="20"/>
      <c r="BH156" s="20"/>
      <c r="BI156" s="23"/>
      <c r="BJ156" s="20"/>
      <c r="BK156" s="20"/>
      <c r="BL156" s="23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136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199"/>
      <c r="N157" s="20"/>
      <c r="O157" s="23"/>
      <c r="P157" s="20"/>
      <c r="Q157" s="20"/>
      <c r="R157" s="20"/>
      <c r="S157" s="20"/>
      <c r="T157" s="20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199"/>
      <c r="AM157" s="20"/>
      <c r="AN157" s="20"/>
      <c r="AO157" s="21"/>
      <c r="AP157" s="21"/>
      <c r="AQ157" s="21"/>
      <c r="AR157" s="21"/>
      <c r="AS157" s="21"/>
      <c r="AT157" s="182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9"/>
      <c r="BE157" s="182"/>
      <c r="BF157" s="21"/>
      <c r="BG157" s="20"/>
      <c r="BH157" s="20"/>
      <c r="BI157" s="23"/>
      <c r="BJ157" s="20"/>
      <c r="BK157" s="20"/>
      <c r="BL157" s="23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209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199"/>
      <c r="AM158" s="20"/>
      <c r="AN158" s="20"/>
      <c r="AO158" s="21"/>
      <c r="AP158" s="21"/>
      <c r="AQ158" s="21"/>
      <c r="AR158" s="21"/>
      <c r="AS158" s="21"/>
      <c r="AT158" s="182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9"/>
      <c r="BE158" s="21"/>
      <c r="BF158" s="20"/>
      <c r="BG158" s="20"/>
      <c r="BH158" s="20"/>
      <c r="BI158" s="23"/>
      <c r="BJ158" s="20"/>
      <c r="BK158" s="20"/>
      <c r="BL158" s="23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5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199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199"/>
      <c r="AM159" s="20"/>
      <c r="AN159" s="20"/>
      <c r="AO159" s="21"/>
      <c r="AP159" s="21"/>
      <c r="AQ159" s="21"/>
      <c r="AR159" s="21"/>
      <c r="AS159" s="21"/>
      <c r="AT159" s="182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9"/>
      <c r="BE159" s="199"/>
      <c r="BF159" s="20"/>
      <c r="BG159" s="20"/>
      <c r="BH159" s="20"/>
      <c r="BI159" s="23"/>
      <c r="BJ159" s="20"/>
      <c r="BK159" s="20"/>
      <c r="BL159" s="23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249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199"/>
      <c r="AM160" s="20"/>
      <c r="AN160" s="20"/>
      <c r="AO160" s="21"/>
      <c r="AP160" s="21"/>
      <c r="AQ160" s="21"/>
      <c r="AR160" s="21"/>
      <c r="AS160" s="21"/>
      <c r="AT160" s="182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9"/>
      <c r="BE160" s="23"/>
      <c r="BF160" s="23"/>
      <c r="BG160" s="20"/>
      <c r="BH160" s="20"/>
      <c r="BI160" s="23"/>
      <c r="BJ160" s="20"/>
      <c r="BK160" s="20"/>
      <c r="BL160" s="23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152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0"/>
      <c r="AJ161" s="20"/>
      <c r="AK161" s="21"/>
      <c r="AL161" s="199"/>
      <c r="AM161" s="20"/>
      <c r="AN161" s="20"/>
      <c r="AO161" s="21"/>
      <c r="AP161" s="21"/>
      <c r="AQ161" s="21"/>
      <c r="AR161" s="21"/>
      <c r="AS161" s="21"/>
      <c r="AT161" s="182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9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152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199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0"/>
      <c r="AJ162" s="20"/>
      <c r="AK162" s="21"/>
      <c r="AL162" s="199"/>
      <c r="AM162" s="20"/>
      <c r="AN162" s="20"/>
      <c r="AO162" s="21"/>
      <c r="AP162" s="21"/>
      <c r="AQ162" s="21"/>
      <c r="AR162" s="21"/>
      <c r="AS162" s="21"/>
      <c r="AT162" s="182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9"/>
      <c r="BE162" s="199"/>
      <c r="BF162" s="20"/>
      <c r="BG162" s="20"/>
      <c r="BH162" s="20"/>
      <c r="BI162" s="23"/>
      <c r="BJ162" s="20"/>
      <c r="BK162" s="20"/>
      <c r="BL162" s="23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1"/>
      <c r="AJ163" s="20"/>
      <c r="AK163" s="21"/>
      <c r="AL163" s="199"/>
      <c r="AM163" s="21"/>
      <c r="AN163" s="20"/>
      <c r="AO163" s="21"/>
      <c r="AP163" s="21"/>
      <c r="AQ163" s="21"/>
      <c r="AR163" s="21"/>
      <c r="AS163" s="21"/>
      <c r="AT163" s="199"/>
      <c r="AU163" s="21"/>
      <c r="AV163" s="21"/>
      <c r="AW163" s="21"/>
      <c r="AX163" s="21"/>
      <c r="AY163" s="21"/>
      <c r="AZ163" s="21"/>
      <c r="BA163" s="21"/>
      <c r="BB163" s="20"/>
      <c r="BC163" s="21"/>
      <c r="BD163" s="20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129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0"/>
      <c r="P164" s="20"/>
      <c r="Q164" s="20"/>
      <c r="R164" s="20"/>
      <c r="S164" s="20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1"/>
      <c r="AJ164" s="20"/>
      <c r="AK164" s="21"/>
      <c r="AL164" s="199"/>
      <c r="AM164" s="21"/>
      <c r="AN164" s="20"/>
      <c r="AO164" s="21"/>
      <c r="AP164" s="21"/>
      <c r="AQ164" s="21"/>
      <c r="AR164" s="21"/>
      <c r="AS164" s="21"/>
      <c r="AT164" s="199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21"/>
      <c r="BF164" s="21"/>
      <c r="BG164" s="20"/>
      <c r="BH164" s="20"/>
      <c r="BI164" s="23"/>
      <c r="BJ164" s="20"/>
      <c r="BK164" s="20"/>
      <c r="BL164" s="23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15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199"/>
      <c r="AM165" s="20"/>
      <c r="AN165" s="20"/>
      <c r="AO165" s="21"/>
      <c r="AP165" s="21"/>
      <c r="AQ165" s="21"/>
      <c r="AR165" s="21"/>
      <c r="AS165" s="21"/>
      <c r="AT165" s="199"/>
      <c r="AU165" s="20"/>
      <c r="AV165" s="21"/>
      <c r="AW165" s="21"/>
      <c r="AX165" s="21"/>
      <c r="AY165" s="21"/>
      <c r="AZ165" s="21"/>
      <c r="BA165" s="21"/>
      <c r="BB165" s="21"/>
      <c r="BC165" s="21"/>
      <c r="BD165" s="199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154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199"/>
      <c r="AM166" s="20"/>
      <c r="AN166" s="20"/>
      <c r="AO166" s="21"/>
      <c r="AP166" s="21"/>
      <c r="AQ166" s="21"/>
      <c r="AR166" s="21"/>
      <c r="AS166" s="21"/>
      <c r="AT166" s="199"/>
      <c r="AU166" s="20"/>
      <c r="AV166" s="21"/>
      <c r="AW166" s="21"/>
      <c r="AX166" s="21"/>
      <c r="AY166" s="21"/>
      <c r="AZ166" s="21"/>
      <c r="BA166" s="21"/>
      <c r="BB166" s="21"/>
      <c r="BC166" s="21"/>
      <c r="BD166" s="199"/>
      <c r="BE166" s="21"/>
      <c r="BF166" s="20"/>
      <c r="BG166" s="20"/>
      <c r="BH166" s="20"/>
      <c r="BI166" s="23"/>
      <c r="BJ166" s="20"/>
      <c r="BK166" s="20"/>
      <c r="BL166" s="23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154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199"/>
      <c r="AM167" s="20"/>
      <c r="AN167" s="20"/>
      <c r="AO167" s="21"/>
      <c r="AP167" s="21"/>
      <c r="AQ167" s="21"/>
      <c r="AR167" s="21"/>
      <c r="AS167" s="21"/>
      <c r="AT167" s="199"/>
      <c r="AU167" s="20"/>
      <c r="AV167" s="21"/>
      <c r="AW167" s="21"/>
      <c r="AX167" s="21"/>
      <c r="AY167" s="21"/>
      <c r="AZ167" s="21"/>
      <c r="BA167" s="21"/>
      <c r="BB167" s="21"/>
      <c r="BC167" s="21"/>
      <c r="BD167" s="199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15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199"/>
      <c r="AM168" s="20"/>
      <c r="AN168" s="20"/>
      <c r="AO168" s="21"/>
      <c r="AP168" s="21"/>
      <c r="AQ168" s="21"/>
      <c r="AR168" s="21"/>
      <c r="AS168" s="21"/>
      <c r="AT168" s="199"/>
      <c r="AU168" s="20"/>
      <c r="AV168" s="21"/>
      <c r="AW168" s="21"/>
      <c r="AX168" s="21"/>
      <c r="AY168" s="21"/>
      <c r="AZ168" s="21"/>
      <c r="BA168" s="21"/>
      <c r="BB168" s="21"/>
      <c r="BC168" s="21"/>
      <c r="BD168" s="199"/>
      <c r="BE168" s="21"/>
      <c r="BF168" s="20"/>
      <c r="BG168" s="20"/>
      <c r="BH168" s="20"/>
      <c r="BI168" s="23"/>
      <c r="BJ168" s="20"/>
      <c r="BK168" s="20"/>
      <c r="BL168" s="23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5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199"/>
      <c r="AM169" s="20"/>
      <c r="AN169" s="20"/>
      <c r="AO169" s="21"/>
      <c r="AP169" s="21"/>
      <c r="AQ169" s="21"/>
      <c r="AR169" s="21"/>
      <c r="AS169" s="21"/>
      <c r="AT169" s="199"/>
      <c r="AU169" s="20"/>
      <c r="AV169" s="21"/>
      <c r="AW169" s="21"/>
      <c r="AX169" s="21"/>
      <c r="AY169" s="21"/>
      <c r="AZ169" s="21"/>
      <c r="BA169" s="21"/>
      <c r="BB169" s="21"/>
      <c r="BC169" s="21"/>
      <c r="BD169" s="199"/>
      <c r="BE169" s="23"/>
      <c r="BF169" s="23"/>
      <c r="BG169" s="20"/>
      <c r="BH169" s="20"/>
      <c r="BI169" s="23"/>
      <c r="BJ169" s="20"/>
      <c r="BK169" s="20"/>
      <c r="BL169" s="23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154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3"/>
      <c r="AK170" s="21"/>
      <c r="AL170" s="199"/>
      <c r="AM170" s="20"/>
      <c r="AN170" s="20"/>
      <c r="AO170" s="21"/>
      <c r="AP170" s="21"/>
      <c r="AQ170" s="21"/>
      <c r="AR170" s="21"/>
      <c r="AS170" s="21"/>
      <c r="AT170" s="199"/>
      <c r="AU170" s="20"/>
      <c r="AV170" s="21"/>
      <c r="AW170" s="21"/>
      <c r="AX170" s="21"/>
      <c r="AY170" s="21"/>
      <c r="AZ170" s="21"/>
      <c r="BA170" s="21"/>
      <c r="BB170" s="21"/>
      <c r="BC170" s="21"/>
      <c r="BD170" s="199"/>
      <c r="BE170" s="21"/>
      <c r="BF170" s="21"/>
      <c r="BG170" s="20"/>
      <c r="BH170" s="20"/>
      <c r="BI170" s="23"/>
      <c r="BJ170" s="20"/>
      <c r="BK170" s="20"/>
      <c r="BL170" s="23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154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199"/>
      <c r="AM171" s="20"/>
      <c r="AN171" s="20"/>
      <c r="AO171" s="21"/>
      <c r="AP171" s="21"/>
      <c r="AQ171" s="21"/>
      <c r="AR171" s="21"/>
      <c r="AS171" s="21"/>
      <c r="AT171" s="199"/>
      <c r="AU171" s="20"/>
      <c r="AV171" s="21"/>
      <c r="AW171" s="21"/>
      <c r="AX171" s="21"/>
      <c r="AY171" s="21"/>
      <c r="AZ171" s="21"/>
      <c r="BA171" s="21"/>
      <c r="BB171" s="21"/>
      <c r="BC171" s="21"/>
      <c r="BD171" s="199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249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3"/>
      <c r="AK172" s="21"/>
      <c r="AL172" s="199"/>
      <c r="AM172" s="23"/>
      <c r="AN172" s="23"/>
      <c r="AO172" s="21"/>
      <c r="AP172" s="21"/>
      <c r="AQ172" s="21"/>
      <c r="AR172" s="21"/>
      <c r="AS172" s="21"/>
      <c r="AT172" s="199"/>
      <c r="AU172" s="23"/>
      <c r="AV172" s="21"/>
      <c r="AW172" s="21"/>
      <c r="AX172" s="21"/>
      <c r="AY172" s="21"/>
      <c r="AZ172" s="21"/>
      <c r="BA172" s="21"/>
      <c r="BB172" s="21"/>
      <c r="BC172" s="21"/>
      <c r="BD172" s="199"/>
      <c r="BE172" s="21"/>
      <c r="BF172" s="20"/>
      <c r="BG172" s="21"/>
      <c r="BH172" s="21"/>
      <c r="BI172" s="23"/>
      <c r="BJ172" s="20"/>
      <c r="BK172" s="20"/>
      <c r="BL172" s="23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12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3"/>
      <c r="AK173" s="21"/>
      <c r="AL173" s="199"/>
      <c r="AM173" s="20"/>
      <c r="AN173" s="20"/>
      <c r="AO173" s="21"/>
      <c r="AP173" s="21"/>
      <c r="AQ173" s="21"/>
      <c r="AR173" s="21"/>
      <c r="AS173" s="21"/>
      <c r="AT173" s="199"/>
      <c r="AU173" s="20"/>
      <c r="AV173" s="21"/>
      <c r="AW173" s="21"/>
      <c r="AX173" s="21"/>
      <c r="AY173" s="21"/>
      <c r="AZ173" s="21"/>
      <c r="BA173" s="21"/>
      <c r="BB173" s="21"/>
      <c r="BC173" s="21"/>
      <c r="BD173" s="199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12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3"/>
      <c r="AJ174" s="23"/>
      <c r="AK174" s="21"/>
      <c r="AL174" s="199"/>
      <c r="AM174" s="20"/>
      <c r="AN174" s="20"/>
      <c r="AO174" s="21"/>
      <c r="AP174" s="21"/>
      <c r="AQ174" s="21"/>
      <c r="AR174" s="21"/>
      <c r="AS174" s="21"/>
      <c r="AT174" s="199"/>
      <c r="AU174" s="20"/>
      <c r="AV174" s="21"/>
      <c r="AW174" s="21"/>
      <c r="AX174" s="21"/>
      <c r="AY174" s="21"/>
      <c r="AZ174" s="21"/>
      <c r="BA174" s="21"/>
      <c r="BB174" s="21"/>
      <c r="BC174" s="21"/>
      <c r="BD174" s="199"/>
      <c r="BE174" s="21"/>
      <c r="BF174" s="21"/>
      <c r="BG174" s="20"/>
      <c r="BH174" s="20"/>
      <c r="BI174" s="23"/>
      <c r="BJ174" s="20"/>
      <c r="BK174" s="20"/>
      <c r="BL174" s="23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124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3"/>
      <c r="AK175" s="21"/>
      <c r="AL175" s="199"/>
      <c r="AM175" s="20"/>
      <c r="AN175" s="20"/>
      <c r="AO175" s="21"/>
      <c r="AP175" s="21"/>
      <c r="AQ175" s="21"/>
      <c r="AR175" s="21"/>
      <c r="AS175" s="21"/>
      <c r="AT175" s="199"/>
      <c r="AU175" s="20"/>
      <c r="AV175" s="21"/>
      <c r="AW175" s="21"/>
      <c r="AX175" s="21"/>
      <c r="AY175" s="21"/>
      <c r="AZ175" s="21"/>
      <c r="BA175" s="21"/>
      <c r="BB175" s="21"/>
      <c r="BC175" s="21"/>
      <c r="BD175" s="199"/>
      <c r="BE175" s="21"/>
      <c r="BF175" s="21"/>
      <c r="BG175" s="20"/>
      <c r="BH175" s="20"/>
      <c r="BI175" s="23"/>
      <c r="BJ175" s="20"/>
      <c r="BK175" s="20"/>
      <c r="BL175" s="23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12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199"/>
      <c r="AM176" s="20"/>
      <c r="AN176" s="20"/>
      <c r="AO176" s="21"/>
      <c r="AP176" s="21"/>
      <c r="AQ176" s="21"/>
      <c r="AR176" s="21"/>
      <c r="AS176" s="21"/>
      <c r="AT176" s="199"/>
      <c r="AU176" s="20"/>
      <c r="AV176" s="21"/>
      <c r="AW176" s="21"/>
      <c r="AX176" s="21"/>
      <c r="AY176" s="21"/>
      <c r="AZ176" s="21"/>
      <c r="BA176" s="21"/>
      <c r="BB176" s="21"/>
      <c r="BC176" s="21"/>
      <c r="BD176" s="199"/>
      <c r="BE176" s="21"/>
      <c r="BF176" s="21"/>
      <c r="BG176" s="20"/>
      <c r="BH176" s="20"/>
      <c r="BI176" s="23"/>
      <c r="BJ176" s="20"/>
      <c r="BK176" s="20"/>
      <c r="BL176" s="23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124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3"/>
      <c r="AK177" s="21"/>
      <c r="AL177" s="199"/>
      <c r="AM177" s="20"/>
      <c r="AN177" s="20"/>
      <c r="AO177" s="21"/>
      <c r="AP177" s="21"/>
      <c r="AQ177" s="21"/>
      <c r="AR177" s="21"/>
      <c r="AS177" s="21"/>
      <c r="AT177" s="199"/>
      <c r="AU177" s="20"/>
      <c r="AV177" s="21"/>
      <c r="AW177" s="21"/>
      <c r="AX177" s="21"/>
      <c r="AY177" s="21"/>
      <c r="AZ177" s="21"/>
      <c r="BA177" s="21"/>
      <c r="BB177" s="21"/>
      <c r="BC177" s="21"/>
      <c r="BD177" s="199"/>
      <c r="BE177" s="21"/>
      <c r="BF177" s="21"/>
      <c r="BG177" s="20"/>
      <c r="BH177" s="20"/>
      <c r="BI177" s="23"/>
      <c r="BJ177" s="20"/>
      <c r="BK177" s="20"/>
      <c r="BL177" s="23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409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3"/>
      <c r="AK178" s="21"/>
      <c r="AL178" s="199"/>
      <c r="AM178" s="20"/>
      <c r="AN178" s="20"/>
      <c r="AO178" s="21"/>
      <c r="AP178" s="21"/>
      <c r="AQ178" s="21"/>
      <c r="AR178" s="21"/>
      <c r="AS178" s="21"/>
      <c r="AT178" s="199"/>
      <c r="AU178" s="20"/>
      <c r="AV178" s="21"/>
      <c r="AW178" s="21"/>
      <c r="AX178" s="21"/>
      <c r="AY178" s="21"/>
      <c r="AZ178" s="21"/>
      <c r="BA178" s="21"/>
      <c r="BB178" s="21"/>
      <c r="BC178" s="21"/>
      <c r="BD178" s="199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237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21"/>
      <c r="BF179" s="20"/>
      <c r="BG179" s="20"/>
      <c r="BH179" s="20"/>
      <c r="BI179" s="23"/>
      <c r="BJ179" s="20"/>
      <c r="BK179" s="21"/>
      <c r="BL179" s="20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139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9"/>
      <c r="BE180" s="23"/>
      <c r="BF180" s="23"/>
      <c r="BG180" s="20"/>
      <c r="BH180" s="20"/>
      <c r="BI180" s="23"/>
      <c r="BJ180" s="20"/>
      <c r="BK180" s="21"/>
      <c r="BL180" s="20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237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3"/>
      <c r="AK181" s="21"/>
      <c r="AL181" s="199"/>
      <c r="AM181" s="23"/>
      <c r="AN181" s="23"/>
      <c r="AO181" s="21"/>
      <c r="AP181" s="21"/>
      <c r="AQ181" s="21"/>
      <c r="AR181" s="21"/>
      <c r="AS181" s="21"/>
      <c r="AT181" s="199"/>
      <c r="AU181" s="23"/>
      <c r="AV181" s="21"/>
      <c r="AW181" s="21"/>
      <c r="AX181" s="21"/>
      <c r="AY181" s="21"/>
      <c r="AZ181" s="21"/>
      <c r="BA181" s="21"/>
      <c r="BB181" s="21"/>
      <c r="BC181" s="21"/>
      <c r="BD181" s="199"/>
      <c r="BE181" s="23"/>
      <c r="BF181" s="20"/>
      <c r="BG181" s="21"/>
      <c r="BH181" s="20"/>
      <c r="BI181" s="23"/>
      <c r="BJ181" s="20"/>
      <c r="BK181" s="20"/>
      <c r="BL181" s="23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122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9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122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9"/>
      <c r="BE183" s="23"/>
      <c r="BF183" s="23"/>
      <c r="BG183" s="20"/>
      <c r="BH183" s="20"/>
      <c r="BI183" s="23"/>
      <c r="BJ183" s="20"/>
      <c r="BK183" s="20"/>
      <c r="BL183" s="23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122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122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122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9"/>
      <c r="BE186" s="23"/>
      <c r="BF186" s="23"/>
      <c r="BG186" s="20"/>
      <c r="BH186" s="20"/>
      <c r="BI186" s="23"/>
      <c r="BJ186" s="20"/>
      <c r="BK186" s="20"/>
      <c r="BL186" s="23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25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9"/>
      <c r="BE187" s="21"/>
      <c r="BF187" s="21"/>
      <c r="BG187" s="20"/>
      <c r="BH187" s="20"/>
      <c r="BI187" s="23"/>
      <c r="BJ187" s="20"/>
      <c r="BK187" s="20"/>
      <c r="BL187" s="23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155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9"/>
      <c r="BE188" s="23"/>
      <c r="BF188" s="23"/>
      <c r="BG188" s="20"/>
      <c r="BH188" s="20"/>
      <c r="BI188" s="23"/>
      <c r="BJ188" s="20"/>
      <c r="BK188" s="20"/>
      <c r="BL188" s="23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25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0"/>
      <c r="P189" s="20"/>
      <c r="Q189" s="21"/>
      <c r="R189" s="21"/>
      <c r="S189" s="21"/>
      <c r="T189" s="21"/>
      <c r="U189" s="20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0"/>
      <c r="BC189" s="21"/>
      <c r="BD189" s="199"/>
      <c r="BE189" s="21"/>
      <c r="BF189" s="21"/>
      <c r="BG189" s="20"/>
      <c r="BH189" s="20"/>
      <c r="BI189" s="23"/>
      <c r="BJ189" s="20"/>
      <c r="BK189" s="20"/>
      <c r="BL189" s="23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162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0"/>
      <c r="P190" s="20"/>
      <c r="Q190" s="20"/>
      <c r="R190" s="20"/>
      <c r="S190" s="20"/>
      <c r="T190" s="20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9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162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9"/>
      <c r="BE191" s="23"/>
      <c r="BF191" s="23"/>
      <c r="BG191" s="20"/>
      <c r="BH191" s="20"/>
      <c r="BI191" s="23"/>
      <c r="BJ191" s="20"/>
      <c r="BK191" s="20"/>
      <c r="BL191" s="23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294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199"/>
      <c r="AM192" s="23"/>
      <c r="AN192" s="23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9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2"/>
      <c r="BO192" s="24"/>
      <c r="BP192" s="21"/>
      <c r="BQ192" s="21"/>
      <c r="BR192" s="23"/>
      <c r="BS192" s="23"/>
      <c r="BT192" s="24"/>
      <c r="BU192" s="25"/>
    </row>
    <row r="193" spans="1:73" s="22" customFormat="1" ht="142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9"/>
      <c r="BE193" s="23"/>
      <c r="BF193" s="23"/>
      <c r="BG193" s="20"/>
      <c r="BH193" s="20"/>
      <c r="BI193" s="23"/>
      <c r="BJ193" s="20"/>
      <c r="BK193" s="20"/>
      <c r="BL193" s="23"/>
      <c r="BM193" s="21"/>
      <c r="BN193" s="182"/>
      <c r="BO193" s="24"/>
      <c r="BP193" s="21"/>
      <c r="BQ193" s="21"/>
      <c r="BR193" s="23"/>
      <c r="BS193" s="23"/>
      <c r="BT193" s="24"/>
      <c r="BU193" s="25"/>
    </row>
    <row r="194" spans="1:73" s="22" customFormat="1" ht="142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9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2"/>
      <c r="BO194" s="24"/>
      <c r="BP194" s="21"/>
      <c r="BQ194" s="21"/>
      <c r="BR194" s="23"/>
      <c r="BS194" s="23"/>
      <c r="BT194" s="24"/>
      <c r="BU194" s="25"/>
    </row>
    <row r="195" spans="1:73" s="22" customFormat="1" ht="187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0"/>
      <c r="AQ195" s="23"/>
      <c r="AR195" s="20"/>
      <c r="AS195" s="21"/>
      <c r="AT195" s="21"/>
      <c r="AU195" s="21"/>
      <c r="AV195" s="21"/>
      <c r="AW195" s="21"/>
      <c r="AX195" s="21"/>
      <c r="AY195" s="21"/>
      <c r="AZ195" s="21"/>
      <c r="BA195" s="21"/>
      <c r="BB195" s="20"/>
      <c r="BC195" s="23"/>
      <c r="BD195" s="20"/>
      <c r="BE195" s="23"/>
      <c r="BF195" s="20"/>
      <c r="BG195" s="20"/>
      <c r="BH195" s="20"/>
      <c r="BI195" s="23"/>
      <c r="BJ195" s="20"/>
      <c r="BK195" s="20"/>
      <c r="BL195" s="23"/>
      <c r="BM195" s="21"/>
      <c r="BN195" s="182"/>
      <c r="BO195" s="24"/>
      <c r="BP195" s="21"/>
      <c r="BQ195" s="21"/>
      <c r="BR195" s="23"/>
      <c r="BS195" s="23"/>
      <c r="BT195" s="24"/>
      <c r="BU195" s="25"/>
    </row>
    <row r="196" spans="1:73" s="22" customFormat="1" ht="187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0"/>
      <c r="BC196" s="20"/>
      <c r="BD196" s="199"/>
      <c r="BE196" s="183"/>
      <c r="BF196" s="20"/>
      <c r="BG196" s="20"/>
      <c r="BH196" s="20"/>
      <c r="BI196" s="23"/>
      <c r="BJ196" s="20"/>
      <c r="BK196" s="20"/>
      <c r="BL196" s="23"/>
      <c r="BM196" s="21"/>
      <c r="BN196" s="182"/>
      <c r="BO196" s="24"/>
      <c r="BP196" s="21"/>
      <c r="BQ196" s="21"/>
      <c r="BR196" s="23"/>
      <c r="BS196" s="23"/>
      <c r="BT196" s="24"/>
      <c r="BU196" s="25"/>
    </row>
    <row r="197" spans="1:73" s="22" customFormat="1" ht="187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0"/>
      <c r="P197" s="20"/>
      <c r="Q197" s="20"/>
      <c r="R197" s="20"/>
      <c r="S197" s="20"/>
      <c r="T197" s="20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0"/>
      <c r="BC197" s="20"/>
      <c r="BD197" s="199"/>
      <c r="BE197" s="183"/>
      <c r="BF197" s="20"/>
      <c r="BG197" s="20"/>
      <c r="BH197" s="20"/>
      <c r="BI197" s="23"/>
      <c r="BJ197" s="20"/>
      <c r="BK197" s="20"/>
      <c r="BL197" s="23"/>
      <c r="BM197" s="21"/>
      <c r="BN197" s="182"/>
      <c r="BO197" s="24"/>
      <c r="BP197" s="21"/>
      <c r="BQ197" s="21"/>
      <c r="BR197" s="23"/>
      <c r="BS197" s="23"/>
      <c r="BT197" s="24"/>
      <c r="BU197" s="25"/>
    </row>
    <row r="198" spans="1:73" s="22" customFormat="1" ht="187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23"/>
      <c r="BF198" s="23"/>
      <c r="BG198" s="20"/>
      <c r="BH198" s="20"/>
      <c r="BI198" s="23"/>
      <c r="BJ198" s="20"/>
      <c r="BK198" s="20"/>
      <c r="BL198" s="23"/>
      <c r="BM198" s="21"/>
      <c r="BN198" s="182"/>
      <c r="BO198" s="24"/>
      <c r="BP198" s="21"/>
      <c r="BQ198" s="21"/>
      <c r="BR198" s="23"/>
      <c r="BS198" s="23"/>
      <c r="BT198" s="24"/>
      <c r="BU198" s="25"/>
    </row>
    <row r="199" spans="1:73" s="22" customFormat="1" ht="187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199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199"/>
      <c r="BF199" s="20"/>
      <c r="BG199" s="20"/>
      <c r="BH199" s="20"/>
      <c r="BI199" s="23"/>
      <c r="BJ199" s="20"/>
      <c r="BK199" s="20"/>
      <c r="BL199" s="23"/>
      <c r="BM199" s="21"/>
      <c r="BN199" s="182"/>
      <c r="BO199" s="24"/>
      <c r="BP199" s="21"/>
      <c r="BQ199" s="21"/>
      <c r="BR199" s="23"/>
      <c r="BS199" s="23"/>
      <c r="BT199" s="24"/>
      <c r="BU199" s="25"/>
    </row>
    <row r="200" spans="1:73" s="22" customFormat="1" ht="349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199"/>
      <c r="BF200" s="20"/>
      <c r="BG200" s="20"/>
      <c r="BH200" s="20"/>
      <c r="BI200" s="23"/>
      <c r="BJ200" s="23"/>
      <c r="BK200" s="20"/>
      <c r="BL200" s="23"/>
      <c r="BM200" s="21"/>
      <c r="BN200" s="182"/>
      <c r="BO200" s="24"/>
      <c r="BP200" s="21"/>
      <c r="BQ200" s="21"/>
      <c r="BR200" s="23"/>
      <c r="BS200" s="23"/>
      <c r="BT200" s="24"/>
      <c r="BU200" s="25"/>
    </row>
    <row r="201" spans="1:73" s="22" customFormat="1" ht="167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82"/>
      <c r="AM201" s="21"/>
      <c r="AN201" s="21"/>
      <c r="AO201" s="21"/>
      <c r="AP201" s="21"/>
      <c r="AQ201" s="21"/>
      <c r="AR201" s="21"/>
      <c r="AS201" s="21"/>
      <c r="AT201" s="182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199"/>
      <c r="BF201" s="20"/>
      <c r="BG201" s="20"/>
      <c r="BH201" s="20"/>
      <c r="BI201" s="23"/>
      <c r="BJ201" s="20"/>
      <c r="BK201" s="20"/>
      <c r="BL201" s="23"/>
      <c r="BM201" s="21"/>
      <c r="BN201" s="182"/>
      <c r="BO201" s="24"/>
      <c r="BP201" s="21"/>
      <c r="BQ201" s="21"/>
      <c r="BR201" s="23"/>
      <c r="BS201" s="23"/>
      <c r="BT201" s="24"/>
      <c r="BU201" s="25"/>
    </row>
    <row r="202" spans="1:73" s="22" customFormat="1" ht="409.6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0"/>
      <c r="AK202" s="21"/>
      <c r="AL202" s="199"/>
      <c r="AM202" s="23"/>
      <c r="AN202" s="20"/>
      <c r="AO202" s="23"/>
      <c r="AP202" s="20"/>
      <c r="AQ202" s="21"/>
      <c r="AR202" s="21"/>
      <c r="AS202" s="21"/>
      <c r="AT202" s="199"/>
      <c r="AU202" s="23"/>
      <c r="AV202" s="21"/>
      <c r="AW202" s="21"/>
      <c r="AX202" s="21"/>
      <c r="AY202" s="21"/>
      <c r="AZ202" s="21"/>
      <c r="BA202" s="21"/>
      <c r="BB202" s="21"/>
      <c r="BC202" s="21"/>
      <c r="BD202" s="199"/>
      <c r="BE202" s="23"/>
      <c r="BF202" s="20"/>
      <c r="BG202" s="23"/>
      <c r="BH202" s="20"/>
      <c r="BI202" s="23"/>
      <c r="BJ202" s="20"/>
      <c r="BK202" s="23"/>
      <c r="BL202" s="23"/>
      <c r="BM202" s="21"/>
      <c r="BN202" s="182"/>
      <c r="BO202" s="24"/>
      <c r="BP202" s="21"/>
      <c r="BQ202" s="21"/>
      <c r="BR202" s="23"/>
      <c r="BS202" s="23"/>
      <c r="BT202" s="24"/>
      <c r="BU202" s="25"/>
    </row>
    <row r="203" spans="1:73" s="22" customFormat="1" ht="134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0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0"/>
      <c r="AK203" s="21"/>
      <c r="AL203" s="199"/>
      <c r="AM203" s="20"/>
      <c r="AN203" s="20"/>
      <c r="AO203" s="21"/>
      <c r="AP203" s="21"/>
      <c r="AQ203" s="21"/>
      <c r="AR203" s="21"/>
      <c r="AS203" s="21"/>
      <c r="AT203" s="199"/>
      <c r="AU203" s="20"/>
      <c r="AV203" s="21"/>
      <c r="AW203" s="21"/>
      <c r="AX203" s="21"/>
      <c r="AY203" s="21"/>
      <c r="AZ203" s="21"/>
      <c r="BA203" s="21"/>
      <c r="BB203" s="21"/>
      <c r="BC203" s="21"/>
      <c r="BD203" s="199"/>
      <c r="BE203" s="23"/>
      <c r="BF203" s="20"/>
      <c r="BG203" s="23"/>
      <c r="BH203" s="20"/>
      <c r="BI203" s="23"/>
      <c r="BJ203" s="20"/>
      <c r="BK203" s="23"/>
      <c r="BL203" s="23"/>
      <c r="BM203" s="21"/>
      <c r="BN203" s="182"/>
      <c r="BO203" s="24"/>
      <c r="BP203" s="21"/>
      <c r="BQ203" s="21"/>
      <c r="BR203" s="23"/>
      <c r="BS203" s="23"/>
      <c r="BT203" s="24"/>
      <c r="BU203" s="25"/>
    </row>
    <row r="204" spans="1:73" s="22" customFormat="1" ht="134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0"/>
      <c r="AK204" s="21"/>
      <c r="AL204" s="199"/>
      <c r="AM204" s="20"/>
      <c r="AN204" s="20"/>
      <c r="AO204" s="21"/>
      <c r="AP204" s="21"/>
      <c r="AQ204" s="21"/>
      <c r="AR204" s="21"/>
      <c r="AS204" s="21"/>
      <c r="AT204" s="199"/>
      <c r="AU204" s="20"/>
      <c r="AV204" s="21"/>
      <c r="AW204" s="21"/>
      <c r="AX204" s="21"/>
      <c r="AY204" s="21"/>
      <c r="AZ204" s="21"/>
      <c r="BA204" s="21"/>
      <c r="BB204" s="21"/>
      <c r="BC204" s="21"/>
      <c r="BD204" s="199"/>
      <c r="BE204" s="23"/>
      <c r="BF204" s="20"/>
      <c r="BG204" s="23"/>
      <c r="BH204" s="20"/>
      <c r="BI204" s="23"/>
      <c r="BJ204" s="20"/>
      <c r="BK204" s="23"/>
      <c r="BL204" s="23"/>
      <c r="BM204" s="21"/>
      <c r="BN204" s="182"/>
      <c r="BO204" s="24"/>
      <c r="BP204" s="21"/>
      <c r="BQ204" s="21"/>
      <c r="BR204" s="23"/>
      <c r="BS204" s="23"/>
      <c r="BT204" s="24"/>
      <c r="BU204" s="25"/>
    </row>
    <row r="205" spans="1:73" s="22" customFormat="1" ht="134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0"/>
      <c r="AK205" s="21"/>
      <c r="AL205" s="199"/>
      <c r="AM205" s="20"/>
      <c r="AN205" s="20"/>
      <c r="AO205" s="21"/>
      <c r="AP205" s="21"/>
      <c r="AQ205" s="21"/>
      <c r="AR205" s="21"/>
      <c r="AS205" s="21"/>
      <c r="AT205" s="199"/>
      <c r="AU205" s="20"/>
      <c r="AV205" s="21"/>
      <c r="AW205" s="21"/>
      <c r="AX205" s="21"/>
      <c r="AY205" s="21"/>
      <c r="AZ205" s="21"/>
      <c r="BA205" s="21"/>
      <c r="BB205" s="21"/>
      <c r="BC205" s="21"/>
      <c r="BD205" s="199"/>
      <c r="BE205" s="23"/>
      <c r="BF205" s="20"/>
      <c r="BG205" s="23"/>
      <c r="BH205" s="20"/>
      <c r="BI205" s="23"/>
      <c r="BJ205" s="20"/>
      <c r="BK205" s="23"/>
      <c r="BL205" s="23"/>
      <c r="BM205" s="21"/>
      <c r="BN205" s="182"/>
      <c r="BO205" s="24"/>
      <c r="BP205" s="21"/>
      <c r="BQ205" s="21"/>
      <c r="BR205" s="23"/>
      <c r="BS205" s="23"/>
      <c r="BT205" s="24"/>
      <c r="BU205" s="25"/>
    </row>
    <row r="206" spans="1:73" s="22" customFormat="1" ht="134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0"/>
      <c r="Q206" s="20"/>
      <c r="R206" s="20"/>
      <c r="S206" s="20"/>
      <c r="T206" s="20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0"/>
      <c r="AK206" s="21"/>
      <c r="AL206" s="199"/>
      <c r="AM206" s="20"/>
      <c r="AN206" s="20"/>
      <c r="AO206" s="21"/>
      <c r="AP206" s="21"/>
      <c r="AQ206" s="21"/>
      <c r="AR206" s="21"/>
      <c r="AS206" s="21"/>
      <c r="AT206" s="199"/>
      <c r="AU206" s="20"/>
      <c r="AV206" s="21"/>
      <c r="AW206" s="21"/>
      <c r="AX206" s="21"/>
      <c r="AY206" s="21"/>
      <c r="AZ206" s="21"/>
      <c r="BA206" s="21"/>
      <c r="BB206" s="21"/>
      <c r="BC206" s="21"/>
      <c r="BD206" s="199"/>
      <c r="BE206" s="23"/>
      <c r="BF206" s="20"/>
      <c r="BG206" s="23"/>
      <c r="BH206" s="20"/>
      <c r="BI206" s="23"/>
      <c r="BJ206" s="20"/>
      <c r="BK206" s="23"/>
      <c r="BL206" s="23"/>
      <c r="BM206" s="21"/>
      <c r="BN206" s="182"/>
      <c r="BO206" s="24"/>
      <c r="BP206" s="21"/>
      <c r="BQ206" s="21"/>
      <c r="BR206" s="23"/>
      <c r="BS206" s="23"/>
      <c r="BT206" s="24"/>
      <c r="BU206" s="25"/>
    </row>
    <row r="207" spans="1:73" s="22" customFormat="1" ht="134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0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3"/>
      <c r="AJ207" s="20"/>
      <c r="AK207" s="21"/>
      <c r="AL207" s="199"/>
      <c r="AM207" s="20"/>
      <c r="AN207" s="20"/>
      <c r="AO207" s="21"/>
      <c r="AP207" s="21"/>
      <c r="AQ207" s="21"/>
      <c r="AR207" s="21"/>
      <c r="AS207" s="21"/>
      <c r="AT207" s="199"/>
      <c r="AU207" s="20"/>
      <c r="AV207" s="21"/>
      <c r="AW207" s="21"/>
      <c r="AX207" s="21"/>
      <c r="AY207" s="21"/>
      <c r="AZ207" s="21"/>
      <c r="BA207" s="21"/>
      <c r="BB207" s="21"/>
      <c r="BC207" s="21"/>
      <c r="BD207" s="199"/>
      <c r="BE207" s="23"/>
      <c r="BF207" s="20"/>
      <c r="BG207" s="23"/>
      <c r="BH207" s="20"/>
      <c r="BI207" s="23"/>
      <c r="BJ207" s="20"/>
      <c r="BK207" s="23"/>
      <c r="BL207" s="23"/>
      <c r="BM207" s="21"/>
      <c r="BN207" s="182"/>
      <c r="BO207" s="24"/>
      <c r="BP207" s="21"/>
      <c r="BQ207" s="21"/>
      <c r="BR207" s="23"/>
      <c r="BS207" s="23"/>
      <c r="BT207" s="24"/>
      <c r="BU207" s="25"/>
    </row>
    <row r="208" spans="1:73" s="22" customFormat="1" ht="409.6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3"/>
      <c r="AK208" s="21"/>
      <c r="AL208" s="199"/>
      <c r="AM208" s="23"/>
      <c r="AN208" s="23"/>
      <c r="AO208" s="21"/>
      <c r="AP208" s="21"/>
      <c r="AQ208" s="21"/>
      <c r="AR208" s="21"/>
      <c r="AS208" s="21"/>
      <c r="AT208" s="199"/>
      <c r="AU208" s="23"/>
      <c r="AV208" s="21"/>
      <c r="AW208" s="21"/>
      <c r="AX208" s="21"/>
      <c r="AY208" s="21"/>
      <c r="AZ208" s="21"/>
      <c r="BA208" s="21"/>
      <c r="BB208" s="21"/>
      <c r="BC208" s="21"/>
      <c r="BD208" s="199"/>
      <c r="BE208" s="23"/>
      <c r="BF208" s="23"/>
      <c r="BG208" s="20"/>
      <c r="BH208" s="20"/>
      <c r="BI208" s="23"/>
      <c r="BJ208" s="20"/>
      <c r="BK208" s="20"/>
      <c r="BL208" s="23"/>
      <c r="BM208" s="21"/>
      <c r="BN208" s="182"/>
      <c r="BO208" s="24"/>
      <c r="BP208" s="21"/>
      <c r="BQ208" s="21"/>
      <c r="BR208" s="23"/>
      <c r="BS208" s="23"/>
      <c r="BT208" s="24"/>
      <c r="BU208" s="25"/>
    </row>
    <row r="209" spans="1:73" s="22" customFormat="1" ht="134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9"/>
      <c r="BE209" s="199"/>
      <c r="BF209" s="20"/>
      <c r="BG209" s="20"/>
      <c r="BH209" s="20"/>
      <c r="BI209" s="23"/>
      <c r="BJ209" s="20"/>
      <c r="BK209" s="20"/>
      <c r="BL209" s="23"/>
      <c r="BM209" s="21"/>
      <c r="BN209" s="182"/>
      <c r="BO209" s="24"/>
      <c r="BP209" s="21"/>
      <c r="BQ209" s="21"/>
      <c r="BR209" s="23"/>
      <c r="BS209" s="23"/>
      <c r="BT209" s="24"/>
      <c r="BU209" s="25"/>
    </row>
    <row r="210" spans="1:73" s="22" customFormat="1" ht="134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9"/>
      <c r="BE210" s="199"/>
      <c r="BF210" s="20"/>
      <c r="BG210" s="20"/>
      <c r="BH210" s="20"/>
      <c r="BI210" s="23"/>
      <c r="BJ210" s="20"/>
      <c r="BK210" s="20"/>
      <c r="BL210" s="23"/>
      <c r="BM210" s="21"/>
      <c r="BN210" s="182"/>
      <c r="BO210" s="24"/>
      <c r="BP210" s="21"/>
      <c r="BQ210" s="21"/>
      <c r="BR210" s="23"/>
      <c r="BS210" s="23"/>
      <c r="BT210" s="24"/>
      <c r="BU210" s="25"/>
    </row>
    <row r="211" spans="1:73" s="22" customFormat="1" ht="134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0"/>
      <c r="Q211" s="20"/>
      <c r="R211" s="20"/>
      <c r="S211" s="20"/>
      <c r="T211" s="20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199"/>
      <c r="BF211" s="20"/>
      <c r="BG211" s="20"/>
      <c r="BH211" s="20"/>
      <c r="BI211" s="23"/>
      <c r="BJ211" s="20"/>
      <c r="BK211" s="20"/>
      <c r="BL211" s="23"/>
      <c r="BM211" s="21"/>
      <c r="BN211" s="182"/>
      <c r="BO211" s="24"/>
      <c r="BP211" s="21"/>
      <c r="BQ211" s="21"/>
      <c r="BR211" s="23"/>
      <c r="BS211" s="23"/>
      <c r="BT211" s="24"/>
      <c r="BU211" s="25"/>
    </row>
    <row r="212" spans="1:73" s="22" customFormat="1" ht="134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9"/>
      <c r="BE212" s="199"/>
      <c r="BF212" s="20"/>
      <c r="BG212" s="20"/>
      <c r="BH212" s="20"/>
      <c r="BI212" s="23"/>
      <c r="BJ212" s="20"/>
      <c r="BK212" s="20"/>
      <c r="BL212" s="23"/>
      <c r="BM212" s="21"/>
      <c r="BN212" s="182"/>
      <c r="BO212" s="24"/>
      <c r="BP212" s="21"/>
      <c r="BQ212" s="21"/>
      <c r="BR212" s="23"/>
      <c r="BS212" s="23"/>
      <c r="BT212" s="24"/>
      <c r="BU212" s="25"/>
    </row>
    <row r="213" spans="1:73" s="22" customFormat="1" ht="409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0"/>
      <c r="AK213" s="23"/>
      <c r="AL213" s="20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9"/>
      <c r="BE213" s="23"/>
      <c r="BF213" s="23"/>
      <c r="BG213" s="20"/>
      <c r="BH213" s="20"/>
      <c r="BI213" s="23"/>
      <c r="BJ213" s="20"/>
      <c r="BK213" s="20"/>
      <c r="BL213" s="23"/>
      <c r="BM213" s="21"/>
      <c r="BN213" s="182"/>
      <c r="BO213" s="24"/>
      <c r="BP213" s="21"/>
      <c r="BQ213" s="21"/>
      <c r="BR213" s="23"/>
      <c r="BS213" s="23"/>
      <c r="BT213" s="24"/>
      <c r="BU213" s="25"/>
    </row>
    <row r="214" spans="1:73" s="22" customFormat="1" ht="13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199"/>
      <c r="BF214" s="20"/>
      <c r="BG214" s="20"/>
      <c r="BH214" s="20"/>
      <c r="BI214" s="23"/>
      <c r="BJ214" s="20"/>
      <c r="BK214" s="20"/>
      <c r="BL214" s="23"/>
      <c r="BM214" s="21"/>
      <c r="BN214" s="182"/>
      <c r="BO214" s="24"/>
      <c r="BP214" s="21"/>
      <c r="BQ214" s="21"/>
      <c r="BR214" s="23"/>
      <c r="BS214" s="23"/>
      <c r="BT214" s="24"/>
      <c r="BU214" s="25"/>
    </row>
    <row r="215" spans="1:73" s="22" customFormat="1" ht="13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9"/>
      <c r="BE215" s="199"/>
      <c r="BF215" s="20"/>
      <c r="BG215" s="20"/>
      <c r="BH215" s="20"/>
      <c r="BI215" s="23"/>
      <c r="BJ215" s="20"/>
      <c r="BK215" s="20"/>
      <c r="BL215" s="23"/>
      <c r="BM215" s="21"/>
      <c r="BN215" s="182"/>
      <c r="BO215" s="24"/>
      <c r="BP215" s="21"/>
      <c r="BQ215" s="21"/>
      <c r="BR215" s="23"/>
      <c r="BS215" s="23"/>
      <c r="BT215" s="24"/>
      <c r="BU215" s="25"/>
    </row>
    <row r="216" spans="1:73" s="22" customFormat="1" ht="409.6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23"/>
      <c r="BF216" s="23"/>
      <c r="BG216" s="20"/>
      <c r="BH216" s="20"/>
      <c r="BI216" s="23"/>
      <c r="BJ216" s="20"/>
      <c r="BK216" s="20"/>
      <c r="BL216" s="23"/>
      <c r="BM216" s="21"/>
      <c r="BN216" s="182"/>
      <c r="BO216" s="24"/>
      <c r="BP216" s="21"/>
      <c r="BQ216" s="21"/>
      <c r="BR216" s="23"/>
      <c r="BS216" s="23"/>
      <c r="BT216" s="24"/>
      <c r="BU216" s="25"/>
    </row>
    <row r="217" spans="1:73" s="22" customFormat="1" ht="169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99"/>
      <c r="BF217" s="20"/>
      <c r="BG217" s="20"/>
      <c r="BH217" s="20"/>
      <c r="BI217" s="23"/>
      <c r="BJ217" s="20"/>
      <c r="BK217" s="20"/>
      <c r="BL217" s="23"/>
      <c r="BM217" s="21"/>
      <c r="BN217" s="182"/>
      <c r="BO217" s="24"/>
      <c r="BP217" s="21"/>
      <c r="BQ217" s="21"/>
      <c r="BR217" s="23"/>
      <c r="BS217" s="23"/>
      <c r="BT217" s="24"/>
      <c r="BU217" s="25"/>
    </row>
    <row r="218" spans="1:73" s="22" customFormat="1" ht="16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199"/>
      <c r="BF218" s="20"/>
      <c r="BG218" s="20"/>
      <c r="BH218" s="20"/>
      <c r="BI218" s="23"/>
      <c r="BJ218" s="20"/>
      <c r="BK218" s="23"/>
      <c r="BL218" s="23"/>
      <c r="BM218" s="21"/>
      <c r="BN218" s="182"/>
      <c r="BO218" s="24"/>
      <c r="BP218" s="21"/>
      <c r="BQ218" s="21"/>
      <c r="BR218" s="23"/>
      <c r="BS218" s="23"/>
      <c r="BT218" s="24"/>
      <c r="BU218" s="25"/>
    </row>
    <row r="219" spans="1:73" s="22" customFormat="1" ht="16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199"/>
      <c r="BF219" s="20"/>
      <c r="BG219" s="20"/>
      <c r="BH219" s="20"/>
      <c r="BI219" s="23"/>
      <c r="BJ219" s="20"/>
      <c r="BK219" s="20"/>
      <c r="BL219" s="23"/>
      <c r="BM219" s="21"/>
      <c r="BN219" s="182"/>
      <c r="BO219" s="24"/>
      <c r="BP219" s="21"/>
      <c r="BQ219" s="21"/>
      <c r="BR219" s="23"/>
      <c r="BS219" s="23"/>
      <c r="BT219" s="24"/>
      <c r="BU219" s="25"/>
    </row>
    <row r="220" spans="1:73" s="22" customFormat="1" ht="409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23"/>
      <c r="BF220" s="23"/>
      <c r="BG220" s="20"/>
      <c r="BH220" s="20"/>
      <c r="BI220" s="23"/>
      <c r="BJ220" s="20"/>
      <c r="BK220" s="20"/>
      <c r="BL220" s="23"/>
      <c r="BM220" s="21"/>
      <c r="BN220" s="182"/>
      <c r="BO220" s="24"/>
      <c r="BP220" s="21"/>
      <c r="BQ220" s="21"/>
      <c r="BR220" s="23"/>
      <c r="BS220" s="23"/>
      <c r="BT220" s="24"/>
      <c r="BU220" s="25"/>
    </row>
    <row r="221" spans="1:73" s="22" customFormat="1" ht="154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199"/>
      <c r="BF221" s="20"/>
      <c r="BG221" s="20"/>
      <c r="BH221" s="20"/>
      <c r="BI221" s="23"/>
      <c r="BJ221" s="20"/>
      <c r="BK221" s="20"/>
      <c r="BL221" s="23"/>
      <c r="BM221" s="21"/>
      <c r="BN221" s="182"/>
      <c r="BO221" s="24"/>
      <c r="BP221" s="21"/>
      <c r="BQ221" s="21"/>
      <c r="BR221" s="23"/>
      <c r="BS221" s="23"/>
      <c r="BT221" s="24"/>
      <c r="BU221" s="25"/>
    </row>
    <row r="222" spans="1:73" s="22" customFormat="1" ht="186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199"/>
      <c r="BF222" s="20"/>
      <c r="BG222" s="20"/>
      <c r="BH222" s="20"/>
      <c r="BI222" s="23"/>
      <c r="BJ222" s="20"/>
      <c r="BK222" s="20"/>
      <c r="BL222" s="23"/>
      <c r="BM222" s="21"/>
      <c r="BN222" s="182"/>
      <c r="BO222" s="24"/>
      <c r="BP222" s="21"/>
      <c r="BQ222" s="21"/>
      <c r="BR222" s="23"/>
      <c r="BS222" s="23"/>
      <c r="BT222" s="24"/>
      <c r="BU222" s="25"/>
    </row>
    <row r="223" spans="1:73" s="22" customFormat="1" ht="177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9"/>
      <c r="BE223" s="23"/>
      <c r="BF223" s="23"/>
      <c r="BG223" s="20"/>
      <c r="BH223" s="20"/>
      <c r="BI223" s="23"/>
      <c r="BJ223" s="20"/>
      <c r="BK223" s="20"/>
      <c r="BL223" s="23"/>
      <c r="BM223" s="21"/>
      <c r="BN223" s="182"/>
      <c r="BO223" s="24"/>
      <c r="BP223" s="21"/>
      <c r="BQ223" s="21"/>
      <c r="BR223" s="23"/>
      <c r="BS223" s="23"/>
      <c r="BT223" s="24"/>
      <c r="BU223" s="25"/>
    </row>
    <row r="224" spans="1:73" s="22" customFormat="1" ht="177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183"/>
      <c r="BF224" s="23"/>
      <c r="BG224" s="20"/>
      <c r="BH224" s="20"/>
      <c r="BI224" s="23"/>
      <c r="BJ224" s="20"/>
      <c r="BK224" s="20"/>
      <c r="BL224" s="23"/>
      <c r="BM224" s="21"/>
      <c r="BN224" s="182"/>
      <c r="BO224" s="24"/>
      <c r="BP224" s="21"/>
      <c r="BQ224" s="21"/>
      <c r="BR224" s="23"/>
      <c r="BS224" s="23"/>
      <c r="BT224" s="24"/>
      <c r="BU224" s="25"/>
    </row>
    <row r="225" spans="1:73" s="22" customFormat="1" ht="244.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84"/>
      <c r="BE225" s="23"/>
      <c r="BF225" s="23"/>
      <c r="BG225" s="20"/>
      <c r="BH225" s="20"/>
      <c r="BI225" s="23"/>
      <c r="BJ225" s="20"/>
      <c r="BK225" s="20"/>
      <c r="BL225" s="23"/>
      <c r="BM225" s="21"/>
      <c r="BN225" s="182"/>
      <c r="BO225" s="24"/>
      <c r="BP225" s="21"/>
      <c r="BQ225" s="21"/>
      <c r="BR225" s="23"/>
      <c r="BS225" s="23"/>
      <c r="BT225" s="24"/>
      <c r="BU225" s="25"/>
    </row>
    <row r="226" spans="1:73" s="22" customFormat="1" ht="244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0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183"/>
      <c r="BF226" s="23"/>
      <c r="BG226" s="20"/>
      <c r="BH226" s="20"/>
      <c r="BI226" s="23"/>
      <c r="BJ226" s="20"/>
      <c r="BK226" s="20"/>
      <c r="BL226" s="23"/>
      <c r="BM226" s="21"/>
      <c r="BN226" s="182"/>
      <c r="BO226" s="24"/>
      <c r="BP226" s="21"/>
      <c r="BQ226" s="21"/>
      <c r="BR226" s="23"/>
      <c r="BS226" s="23"/>
      <c r="BT226" s="24"/>
      <c r="BU226" s="25"/>
    </row>
    <row r="227" spans="1:73" s="22" customFormat="1" ht="231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23"/>
      <c r="BF227" s="23"/>
      <c r="BG227" s="20"/>
      <c r="BH227" s="20"/>
      <c r="BI227" s="23"/>
      <c r="BJ227" s="20"/>
      <c r="BK227" s="20"/>
      <c r="BL227" s="23"/>
      <c r="BM227" s="21"/>
      <c r="BN227" s="182"/>
      <c r="BO227" s="24"/>
      <c r="BP227" s="21"/>
      <c r="BQ227" s="21"/>
      <c r="BR227" s="23"/>
      <c r="BS227" s="23"/>
      <c r="BT227" s="24"/>
      <c r="BU227" s="25"/>
    </row>
    <row r="228" spans="1:73" s="22" customFormat="1" ht="231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0"/>
      <c r="P228" s="20"/>
      <c r="Q228" s="20"/>
      <c r="R228" s="21"/>
      <c r="S228" s="20"/>
      <c r="T228" s="21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0"/>
      <c r="AQ228" s="20"/>
      <c r="AR228" s="20"/>
      <c r="AS228" s="21"/>
      <c r="AT228" s="21"/>
      <c r="AU228" s="21"/>
      <c r="AV228" s="21"/>
      <c r="AW228" s="21"/>
      <c r="AX228" s="21"/>
      <c r="AY228" s="21"/>
      <c r="AZ228" s="21"/>
      <c r="BA228" s="21"/>
      <c r="BB228" s="20"/>
      <c r="BC228" s="20"/>
      <c r="BD228" s="20"/>
      <c r="BE228" s="199"/>
      <c r="BF228" s="20"/>
      <c r="BG228" s="20"/>
      <c r="BH228" s="20"/>
      <c r="BI228" s="23"/>
      <c r="BJ228" s="20"/>
      <c r="BK228" s="20"/>
      <c r="BL228" s="23"/>
      <c r="BM228" s="21"/>
      <c r="BN228" s="182"/>
      <c r="BO228" s="24"/>
      <c r="BP228" s="21"/>
      <c r="BQ228" s="21"/>
      <c r="BR228" s="23"/>
      <c r="BS228" s="23"/>
      <c r="BT228" s="24"/>
      <c r="BU228" s="25"/>
    </row>
    <row r="229" spans="1:73" s="22" customFormat="1" ht="159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0"/>
      <c r="R229" s="21"/>
      <c r="S229" s="20"/>
      <c r="T229" s="21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199"/>
      <c r="BF229" s="20"/>
      <c r="BG229" s="20"/>
      <c r="BH229" s="20"/>
      <c r="BI229" s="23"/>
      <c r="BJ229" s="20"/>
      <c r="BK229" s="20"/>
      <c r="BL229" s="23"/>
      <c r="BM229" s="21"/>
      <c r="BN229" s="182"/>
      <c r="BO229" s="24"/>
      <c r="BP229" s="21"/>
      <c r="BQ229" s="21"/>
      <c r="BR229" s="23"/>
      <c r="BS229" s="23"/>
      <c r="BT229" s="24"/>
      <c r="BU229" s="25"/>
    </row>
    <row r="230" spans="1:73" s="22" customFormat="1" ht="159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199"/>
      <c r="BF230" s="20"/>
      <c r="BG230" s="20"/>
      <c r="BH230" s="20"/>
      <c r="BI230" s="23"/>
      <c r="BJ230" s="20"/>
      <c r="BK230" s="20"/>
      <c r="BL230" s="23"/>
      <c r="BM230" s="21"/>
      <c r="BN230" s="182"/>
      <c r="BO230" s="24"/>
      <c r="BP230" s="21"/>
      <c r="BQ230" s="21"/>
      <c r="BR230" s="23"/>
      <c r="BS230" s="23"/>
      <c r="BT230" s="24"/>
      <c r="BU230" s="25"/>
    </row>
    <row r="231" spans="1:73" s="22" customFormat="1" ht="408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0"/>
      <c r="AJ231" s="20"/>
      <c r="AK231" s="21"/>
      <c r="AL231" s="199"/>
      <c r="AM231" s="21"/>
      <c r="AN231" s="20"/>
      <c r="AO231" s="21"/>
      <c r="AP231" s="20"/>
      <c r="AQ231" s="21"/>
      <c r="AR231" s="21"/>
      <c r="AS231" s="21"/>
      <c r="AT231" s="199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9"/>
      <c r="BE231" s="21"/>
      <c r="BF231" s="20"/>
      <c r="BG231" s="20"/>
      <c r="BH231" s="20"/>
      <c r="BI231" s="23"/>
      <c r="BJ231" s="20"/>
      <c r="BK231" s="20"/>
      <c r="BL231" s="23"/>
      <c r="BM231" s="21"/>
      <c r="BN231" s="182"/>
      <c r="BO231" s="24"/>
      <c r="BP231" s="21"/>
      <c r="BQ231" s="21"/>
      <c r="BR231" s="23"/>
      <c r="BS231" s="23"/>
      <c r="BT231" s="24"/>
      <c r="BU231" s="25"/>
    </row>
    <row r="232" spans="1:73" s="22" customFormat="1" ht="138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0"/>
      <c r="P232" s="20"/>
      <c r="Q232" s="21"/>
      <c r="R232" s="21"/>
      <c r="S232" s="21"/>
      <c r="T232" s="21"/>
      <c r="U232" s="20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2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9"/>
      <c r="BE232" s="199"/>
      <c r="BF232" s="20"/>
      <c r="BG232" s="20"/>
      <c r="BH232" s="20"/>
      <c r="BI232" s="23"/>
      <c r="BJ232" s="20"/>
      <c r="BK232" s="20"/>
      <c r="BL232" s="23"/>
      <c r="BM232" s="21"/>
      <c r="BN232" s="182"/>
      <c r="BO232" s="24"/>
      <c r="BP232" s="21"/>
      <c r="BQ232" s="21"/>
      <c r="BR232" s="23"/>
      <c r="BS232" s="23"/>
      <c r="BT232" s="24"/>
      <c r="BU232" s="25"/>
    </row>
    <row r="233" spans="1:73" s="22" customFormat="1" ht="138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2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9"/>
      <c r="BE233" s="199"/>
      <c r="BF233" s="20"/>
      <c r="BG233" s="20"/>
      <c r="BH233" s="20"/>
      <c r="BI233" s="23"/>
      <c r="BJ233" s="20"/>
      <c r="BK233" s="20"/>
      <c r="BL233" s="23"/>
      <c r="BM233" s="21"/>
      <c r="BN233" s="182"/>
      <c r="BO233" s="24"/>
      <c r="BP233" s="21"/>
      <c r="BQ233" s="21"/>
      <c r="BR233" s="23"/>
      <c r="BS233" s="23"/>
      <c r="BT233" s="24"/>
      <c r="BU233" s="25"/>
    </row>
    <row r="234" spans="1:73" s="22" customFormat="1" ht="138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2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9"/>
      <c r="BE234" s="199"/>
      <c r="BF234" s="20"/>
      <c r="BG234" s="20"/>
      <c r="BH234" s="20"/>
      <c r="BI234" s="23"/>
      <c r="BJ234" s="20"/>
      <c r="BK234" s="20"/>
      <c r="BL234" s="23"/>
      <c r="BM234" s="21"/>
      <c r="BN234" s="182"/>
      <c r="BO234" s="24"/>
      <c r="BP234" s="21"/>
      <c r="BQ234" s="21"/>
      <c r="BR234" s="23"/>
      <c r="BS234" s="23"/>
      <c r="BT234" s="24"/>
      <c r="BU234" s="25"/>
    </row>
    <row r="235" spans="1:73" s="22" customFormat="1" ht="138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2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9"/>
      <c r="BE235" s="199"/>
      <c r="BF235" s="20"/>
      <c r="BG235" s="20"/>
      <c r="BH235" s="20"/>
      <c r="BI235" s="23"/>
      <c r="BJ235" s="20"/>
      <c r="BK235" s="20"/>
      <c r="BL235" s="23"/>
      <c r="BM235" s="21"/>
      <c r="BN235" s="182"/>
      <c r="BO235" s="24"/>
      <c r="BP235" s="21"/>
      <c r="BQ235" s="21"/>
      <c r="BR235" s="23"/>
      <c r="BS235" s="23"/>
      <c r="BT235" s="24"/>
      <c r="BU235" s="25"/>
    </row>
    <row r="236" spans="1:73" s="22" customFormat="1" ht="138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2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9"/>
      <c r="BE236" s="199"/>
      <c r="BF236" s="20"/>
      <c r="BG236" s="20"/>
      <c r="BH236" s="20"/>
      <c r="BI236" s="23"/>
      <c r="BJ236" s="20"/>
      <c r="BK236" s="20"/>
      <c r="BL236" s="23"/>
      <c r="BM236" s="21"/>
      <c r="BN236" s="182"/>
      <c r="BO236" s="24"/>
      <c r="BP236" s="21"/>
      <c r="BQ236" s="21"/>
      <c r="BR236" s="23"/>
      <c r="BS236" s="23"/>
      <c r="BT236" s="24"/>
      <c r="BU236" s="25"/>
    </row>
    <row r="237" spans="1:73" s="22" customFormat="1" ht="282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1"/>
      <c r="AJ237" s="20"/>
      <c r="AK237" s="21"/>
      <c r="AL237" s="199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0"/>
      <c r="BC237" s="20"/>
      <c r="BD237" s="20"/>
      <c r="BE237" s="23"/>
      <c r="BF237" s="23"/>
      <c r="BG237" s="20"/>
      <c r="BH237" s="20"/>
      <c r="BI237" s="21"/>
      <c r="BJ237" s="20"/>
      <c r="BK237" s="23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37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9"/>
      <c r="BE238" s="23"/>
      <c r="BF238" s="23"/>
      <c r="BG238" s="20"/>
      <c r="BH238" s="20"/>
      <c r="BI238" s="23"/>
      <c r="BJ238" s="20"/>
      <c r="BK238" s="23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22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9"/>
      <c r="BE239" s="23"/>
      <c r="BF239" s="23"/>
      <c r="BG239" s="20"/>
      <c r="BH239" s="20"/>
      <c r="BI239" s="23"/>
      <c r="BJ239" s="20"/>
      <c r="BK239" s="23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22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198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9"/>
      <c r="BE240" s="23"/>
      <c r="BF240" s="23"/>
      <c r="BG240" s="20"/>
      <c r="BH240" s="20"/>
      <c r="BI240" s="23"/>
      <c r="BJ240" s="20"/>
      <c r="BK240" s="23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2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9"/>
      <c r="BE241" s="23"/>
      <c r="BF241" s="23"/>
      <c r="BG241" s="20"/>
      <c r="BH241" s="20"/>
      <c r="BI241" s="23"/>
      <c r="BJ241" s="20"/>
      <c r="BK241" s="23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84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9"/>
      <c r="BE242" s="21"/>
      <c r="BF242" s="21"/>
      <c r="BG242" s="20"/>
      <c r="BH242" s="20"/>
      <c r="BI242" s="23"/>
      <c r="BJ242" s="20"/>
      <c r="BK242" s="23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84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23"/>
      <c r="BF243" s="23"/>
      <c r="BG243" s="20"/>
      <c r="BH243" s="20"/>
      <c r="BI243" s="23"/>
      <c r="BJ243" s="20"/>
      <c r="BK243" s="23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409.6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9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04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0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9"/>
      <c r="BE245" s="20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01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2"/>
      <c r="AM246" s="21"/>
      <c r="AN246" s="21"/>
      <c r="AO246" s="21"/>
      <c r="AP246" s="21"/>
      <c r="AQ246" s="21"/>
      <c r="AR246" s="21"/>
      <c r="AS246" s="21"/>
      <c r="AT246" s="182"/>
      <c r="AU246" s="21"/>
      <c r="AV246" s="182"/>
      <c r="AW246" s="21"/>
      <c r="AX246" s="21"/>
      <c r="AY246" s="21"/>
      <c r="AZ246" s="21"/>
      <c r="BA246" s="21"/>
      <c r="BB246" s="21"/>
      <c r="BC246" s="21"/>
      <c r="BD246" s="199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409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1"/>
      <c r="AJ247" s="21"/>
      <c r="AK247" s="21"/>
      <c r="AL247" s="199"/>
      <c r="AM247" s="21"/>
      <c r="AN247" s="20"/>
      <c r="AO247" s="21"/>
      <c r="AP247" s="21"/>
      <c r="AQ247" s="21"/>
      <c r="AR247" s="21"/>
      <c r="AS247" s="21"/>
      <c r="AT247" s="199"/>
      <c r="AU247" s="21"/>
      <c r="AV247" s="182"/>
      <c r="AW247" s="21"/>
      <c r="AX247" s="21"/>
      <c r="AY247" s="21"/>
      <c r="AZ247" s="21"/>
      <c r="BA247" s="21"/>
      <c r="BB247" s="21"/>
      <c r="BC247" s="21"/>
      <c r="BD247" s="199"/>
      <c r="BE247" s="21"/>
      <c r="BF247" s="21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2"/>
      <c r="AM248" s="21"/>
      <c r="AN248" s="21"/>
      <c r="AO248" s="21"/>
      <c r="AP248" s="21"/>
      <c r="AQ248" s="21"/>
      <c r="AR248" s="21"/>
      <c r="AS248" s="21"/>
      <c r="AT248" s="182"/>
      <c r="AU248" s="21"/>
      <c r="AV248" s="182"/>
      <c r="AW248" s="21"/>
      <c r="AX248" s="21"/>
      <c r="AY248" s="21"/>
      <c r="AZ248" s="21"/>
      <c r="BA248" s="21"/>
      <c r="BB248" s="21"/>
      <c r="BC248" s="21"/>
      <c r="BD248" s="199"/>
      <c r="BE248" s="18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2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2"/>
      <c r="AM249" s="21"/>
      <c r="AN249" s="21"/>
      <c r="AO249" s="21"/>
      <c r="AP249" s="21"/>
      <c r="AQ249" s="21"/>
      <c r="AR249" s="21"/>
      <c r="AS249" s="21"/>
      <c r="AT249" s="182"/>
      <c r="AU249" s="21"/>
      <c r="AV249" s="182"/>
      <c r="AW249" s="21"/>
      <c r="AX249" s="21"/>
      <c r="AY249" s="21"/>
      <c r="AZ249" s="21"/>
      <c r="BA249" s="21"/>
      <c r="BB249" s="21"/>
      <c r="BC249" s="21"/>
      <c r="BD249" s="199"/>
      <c r="BE249" s="18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2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2"/>
      <c r="AM250" s="21"/>
      <c r="AN250" s="21"/>
      <c r="AO250" s="21"/>
      <c r="AP250" s="21"/>
      <c r="AQ250" s="21"/>
      <c r="AR250" s="21"/>
      <c r="AS250" s="21"/>
      <c r="AT250" s="182"/>
      <c r="AU250" s="21"/>
      <c r="AV250" s="182"/>
      <c r="AW250" s="21"/>
      <c r="AX250" s="21"/>
      <c r="AY250" s="21"/>
      <c r="AZ250" s="21"/>
      <c r="BA250" s="21"/>
      <c r="BB250" s="21"/>
      <c r="BC250" s="21"/>
      <c r="BD250" s="199"/>
      <c r="BE250" s="18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2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2"/>
      <c r="AM251" s="21"/>
      <c r="AN251" s="21"/>
      <c r="AO251" s="21"/>
      <c r="AP251" s="21"/>
      <c r="AQ251" s="21"/>
      <c r="AR251" s="21"/>
      <c r="AS251" s="21"/>
      <c r="AT251" s="182"/>
      <c r="AU251" s="21"/>
      <c r="AV251" s="182"/>
      <c r="AW251" s="21"/>
      <c r="AX251" s="21"/>
      <c r="AY251" s="21"/>
      <c r="AZ251" s="21"/>
      <c r="BA251" s="21"/>
      <c r="BB251" s="21"/>
      <c r="BC251" s="21"/>
      <c r="BD251" s="199"/>
      <c r="BE251" s="18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2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2"/>
      <c r="AM252" s="21"/>
      <c r="AN252" s="21"/>
      <c r="AO252" s="21"/>
      <c r="AP252" s="21"/>
      <c r="AQ252" s="21"/>
      <c r="AR252" s="21"/>
      <c r="AS252" s="21"/>
      <c r="AT252" s="182"/>
      <c r="AU252" s="21"/>
      <c r="AV252" s="182"/>
      <c r="AW252" s="21"/>
      <c r="AX252" s="21"/>
      <c r="AY252" s="21"/>
      <c r="AZ252" s="21"/>
      <c r="BA252" s="21"/>
      <c r="BB252" s="21"/>
      <c r="BC252" s="21"/>
      <c r="BD252" s="199"/>
      <c r="BE252" s="18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409.6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1"/>
      <c r="AJ253" s="21"/>
      <c r="AK253" s="21"/>
      <c r="AL253" s="199"/>
      <c r="AM253" s="21"/>
      <c r="AN253" s="21"/>
      <c r="AO253" s="21"/>
      <c r="AP253" s="21"/>
      <c r="AQ253" s="21"/>
      <c r="AR253" s="21"/>
      <c r="AS253" s="21"/>
      <c r="AT253" s="199"/>
      <c r="AU253" s="21"/>
      <c r="AV253" s="199"/>
      <c r="AW253" s="23"/>
      <c r="AX253" s="21"/>
      <c r="AY253" s="21"/>
      <c r="AZ253" s="21"/>
      <c r="BA253" s="21"/>
      <c r="BB253" s="21"/>
      <c r="BC253" s="21"/>
      <c r="BD253" s="199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2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0"/>
      <c r="AI254" s="23"/>
      <c r="AJ254" s="20"/>
      <c r="AK254" s="21"/>
      <c r="AL254" s="199"/>
      <c r="AM254" s="23"/>
      <c r="AN254" s="20"/>
      <c r="AO254" s="21"/>
      <c r="AP254" s="21"/>
      <c r="AQ254" s="21"/>
      <c r="AR254" s="21"/>
      <c r="AS254" s="21"/>
      <c r="AT254" s="199"/>
      <c r="AU254" s="23"/>
      <c r="AV254" s="199"/>
      <c r="AW254" s="23"/>
      <c r="AX254" s="21"/>
      <c r="AY254" s="21"/>
      <c r="AZ254" s="21"/>
      <c r="BA254" s="21"/>
      <c r="BB254" s="21"/>
      <c r="BC254" s="21"/>
      <c r="BD254" s="199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0"/>
      <c r="AI255" s="23"/>
      <c r="AJ255" s="20"/>
      <c r="AK255" s="21"/>
      <c r="AL255" s="199"/>
      <c r="AM255" s="23"/>
      <c r="AN255" s="20"/>
      <c r="AO255" s="21"/>
      <c r="AP255" s="21"/>
      <c r="AQ255" s="21"/>
      <c r="AR255" s="21"/>
      <c r="AS255" s="21"/>
      <c r="AT255" s="199"/>
      <c r="AU255" s="23"/>
      <c r="AV255" s="199"/>
      <c r="AW255" s="23"/>
      <c r="AX255" s="21"/>
      <c r="AY255" s="21"/>
      <c r="AZ255" s="21"/>
      <c r="BA255" s="21"/>
      <c r="BB255" s="21"/>
      <c r="BC255" s="21"/>
      <c r="BD255" s="199"/>
      <c r="BE255" s="2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2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3"/>
      <c r="AJ256" s="20"/>
      <c r="AK256" s="21"/>
      <c r="AL256" s="199"/>
      <c r="AM256" s="23"/>
      <c r="AN256" s="20"/>
      <c r="AO256" s="21"/>
      <c r="AP256" s="21"/>
      <c r="AQ256" s="21"/>
      <c r="AR256" s="21"/>
      <c r="AS256" s="21"/>
      <c r="AT256" s="199"/>
      <c r="AU256" s="23"/>
      <c r="AV256" s="199"/>
      <c r="AW256" s="23"/>
      <c r="AX256" s="21"/>
      <c r="AY256" s="21"/>
      <c r="AZ256" s="21"/>
      <c r="BA256" s="21"/>
      <c r="BB256" s="21"/>
      <c r="BC256" s="21"/>
      <c r="BD256" s="199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52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0"/>
      <c r="AI257" s="23"/>
      <c r="AJ257" s="20"/>
      <c r="AK257" s="21"/>
      <c r="AL257" s="199"/>
      <c r="AM257" s="23"/>
      <c r="AN257" s="20"/>
      <c r="AO257" s="21"/>
      <c r="AP257" s="21"/>
      <c r="AQ257" s="21"/>
      <c r="AR257" s="21"/>
      <c r="AS257" s="21"/>
      <c r="AT257" s="199"/>
      <c r="AU257" s="23"/>
      <c r="AV257" s="199"/>
      <c r="AW257" s="23"/>
      <c r="AX257" s="21"/>
      <c r="AY257" s="21"/>
      <c r="AZ257" s="21"/>
      <c r="BA257" s="21"/>
      <c r="BB257" s="21"/>
      <c r="BC257" s="21"/>
      <c r="BD257" s="199"/>
      <c r="BE257" s="2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349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0"/>
      <c r="AI258" s="23"/>
      <c r="AJ258" s="23"/>
      <c r="AK258" s="21"/>
      <c r="AL258" s="199"/>
      <c r="AM258" s="20"/>
      <c r="AN258" s="20"/>
      <c r="AO258" s="21"/>
      <c r="AP258" s="21"/>
      <c r="AQ258" s="21"/>
      <c r="AR258" s="21"/>
      <c r="AS258" s="21"/>
      <c r="AT258" s="199"/>
      <c r="AU258" s="23"/>
      <c r="AV258" s="199"/>
      <c r="AW258" s="20"/>
      <c r="AX258" s="21"/>
      <c r="AY258" s="21"/>
      <c r="AZ258" s="21"/>
      <c r="BA258" s="21"/>
      <c r="BB258" s="21"/>
      <c r="BC258" s="21"/>
      <c r="BD258" s="199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37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0"/>
      <c r="P259" s="20"/>
      <c r="Q259" s="23"/>
      <c r="R259" s="23"/>
      <c r="S259" s="20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18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409.6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0"/>
      <c r="BC260" s="20"/>
      <c r="BD260" s="199"/>
      <c r="BE260" s="2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80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21"/>
      <c r="BF261" s="21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80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183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80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21"/>
      <c r="BF263" s="20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80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183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409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21"/>
      <c r="BF265" s="21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44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18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336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18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0"/>
      <c r="BC268" s="20"/>
      <c r="BD268" s="20"/>
      <c r="BE268" s="183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18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29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21"/>
      <c r="BF270" s="21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52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2"/>
      <c r="AM271" s="21"/>
      <c r="AN271" s="21"/>
      <c r="AO271" s="21"/>
      <c r="AP271" s="21"/>
      <c r="AQ271" s="21"/>
      <c r="AR271" s="21"/>
      <c r="AS271" s="21"/>
      <c r="AT271" s="182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18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49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3"/>
      <c r="AJ272" s="23"/>
      <c r="AK272" s="21"/>
      <c r="AL272" s="199"/>
      <c r="AM272" s="23"/>
      <c r="AN272" s="20"/>
      <c r="AO272" s="21"/>
      <c r="AP272" s="21"/>
      <c r="AQ272" s="21"/>
      <c r="AR272" s="21"/>
      <c r="AS272" s="21"/>
      <c r="AT272" s="199"/>
      <c r="AU272" s="23"/>
      <c r="AV272" s="21"/>
      <c r="AW272" s="21"/>
      <c r="AX272" s="21"/>
      <c r="AY272" s="21"/>
      <c r="AZ272" s="21"/>
      <c r="BA272" s="21"/>
      <c r="BB272" s="21"/>
      <c r="BC272" s="21"/>
      <c r="BD272" s="199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49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0"/>
      <c r="AI273" s="23"/>
      <c r="AJ273" s="23"/>
      <c r="AK273" s="21"/>
      <c r="AL273" s="199"/>
      <c r="AM273" s="23"/>
      <c r="AN273" s="20"/>
      <c r="AO273" s="21"/>
      <c r="AP273" s="21"/>
      <c r="AQ273" s="21"/>
      <c r="AR273" s="21"/>
      <c r="AS273" s="21"/>
      <c r="AT273" s="199"/>
      <c r="AU273" s="23"/>
      <c r="AV273" s="21"/>
      <c r="AW273" s="21"/>
      <c r="AX273" s="21"/>
      <c r="AY273" s="21"/>
      <c r="AZ273" s="21"/>
      <c r="BA273" s="21"/>
      <c r="BB273" s="21"/>
      <c r="BC273" s="21"/>
      <c r="BD273" s="199"/>
      <c r="BE273" s="18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34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47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9"/>
      <c r="BE275" s="18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409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9"/>
      <c r="BE276" s="21"/>
      <c r="BF276" s="21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52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9"/>
      <c r="BE277" s="18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409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9"/>
      <c r="BE278" s="21"/>
      <c r="BF278" s="21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44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9"/>
      <c r="BE279" s="18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41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9"/>
      <c r="BE280" s="21"/>
      <c r="BF280" s="20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1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9"/>
      <c r="BE281" s="18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01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0"/>
      <c r="BC282" s="20"/>
      <c r="BD282" s="199"/>
      <c r="BE282" s="21"/>
      <c r="BF282" s="21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24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8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24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9"/>
      <c r="BE284" s="18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9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9"/>
      <c r="BE285" s="21"/>
      <c r="BF285" s="21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9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18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409.6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9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41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18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37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9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74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9"/>
      <c r="BE290" s="183"/>
      <c r="BF290" s="20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9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0"/>
      <c r="BC291" s="20"/>
      <c r="BD291" s="199"/>
      <c r="BE291" s="21"/>
      <c r="BF291" s="21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9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9"/>
      <c r="BE292" s="18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59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9"/>
      <c r="BE293" s="183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49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9"/>
      <c r="BE294" s="23"/>
      <c r="BF294" s="23"/>
      <c r="BG294" s="20"/>
      <c r="BH294" s="20"/>
      <c r="BI294" s="23"/>
      <c r="BJ294" s="20"/>
      <c r="BK294" s="23"/>
      <c r="BL294" s="20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27.2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0"/>
      <c r="AQ295" s="23"/>
      <c r="AR295" s="20"/>
      <c r="AS295" s="21"/>
      <c r="AT295" s="21"/>
      <c r="AU295" s="21"/>
      <c r="AV295" s="21"/>
      <c r="AW295" s="21"/>
      <c r="AX295" s="21"/>
      <c r="AY295" s="21"/>
      <c r="AZ295" s="21"/>
      <c r="BA295" s="21"/>
      <c r="BB295" s="20"/>
      <c r="BC295" s="21"/>
      <c r="BD295" s="199"/>
      <c r="BE295" s="21"/>
      <c r="BF295" s="21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0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0"/>
      <c r="P296" s="20"/>
      <c r="Q296" s="20"/>
      <c r="R296" s="20"/>
      <c r="S296" s="20"/>
      <c r="T296" s="20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0"/>
      <c r="AQ296" s="23"/>
      <c r="AR296" s="20"/>
      <c r="AS296" s="21"/>
      <c r="AT296" s="21"/>
      <c r="AU296" s="21"/>
      <c r="AV296" s="21"/>
      <c r="AW296" s="21"/>
      <c r="AX296" s="21"/>
      <c r="AY296" s="21"/>
      <c r="AZ296" s="21"/>
      <c r="BA296" s="21"/>
      <c r="BB296" s="20"/>
      <c r="BC296" s="20"/>
      <c r="BD296" s="199"/>
      <c r="BE296" s="18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42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0"/>
      <c r="AQ297" s="23"/>
      <c r="AR297" s="20"/>
      <c r="AS297" s="21"/>
      <c r="AT297" s="21"/>
      <c r="AU297" s="21"/>
      <c r="AV297" s="21"/>
      <c r="AW297" s="21"/>
      <c r="AX297" s="21"/>
      <c r="AY297" s="21"/>
      <c r="AZ297" s="21"/>
      <c r="BA297" s="21"/>
      <c r="BB297" s="20"/>
      <c r="BC297" s="20"/>
      <c r="BD297" s="199"/>
      <c r="BE297" s="18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59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199"/>
      <c r="AU298" s="20"/>
      <c r="AV298" s="21"/>
      <c r="AW298" s="21"/>
      <c r="AX298" s="21"/>
      <c r="AY298" s="21"/>
      <c r="AZ298" s="21"/>
      <c r="BA298" s="21"/>
      <c r="BB298" s="21"/>
      <c r="BC298" s="21"/>
      <c r="BD298" s="199"/>
      <c r="BE298" s="18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59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43"/>
      <c r="N299" s="2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9"/>
      <c r="BE299" s="18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59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44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9"/>
      <c r="BE300" s="18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9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9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6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9"/>
      <c r="BE302" s="18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9.6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52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18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09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9"/>
      <c r="BE305" s="21"/>
      <c r="BF305" s="21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09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2"/>
      <c r="AM306" s="21"/>
      <c r="AN306" s="21"/>
      <c r="AO306" s="21"/>
      <c r="AP306" s="21"/>
      <c r="AQ306" s="21"/>
      <c r="AR306" s="21"/>
      <c r="AS306" s="21"/>
      <c r="AT306" s="182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18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89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3"/>
      <c r="AJ307" s="23"/>
      <c r="AK307" s="21"/>
      <c r="AL307" s="199"/>
      <c r="AM307" s="20"/>
      <c r="AN307" s="20"/>
      <c r="AO307" s="21"/>
      <c r="AP307" s="21"/>
      <c r="AQ307" s="21"/>
      <c r="AR307" s="21"/>
      <c r="AS307" s="21"/>
      <c r="AT307" s="199"/>
      <c r="AU307" s="23"/>
      <c r="AV307" s="21"/>
      <c r="AW307" s="21"/>
      <c r="AX307" s="21"/>
      <c r="AY307" s="21"/>
      <c r="AZ307" s="21"/>
      <c r="BA307" s="21"/>
      <c r="BB307" s="21"/>
      <c r="BC307" s="21"/>
      <c r="BD307" s="199"/>
      <c r="BE307" s="21"/>
      <c r="BF307" s="21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89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3"/>
      <c r="AJ308" s="23"/>
      <c r="AK308" s="21"/>
      <c r="AL308" s="199"/>
      <c r="AM308" s="20"/>
      <c r="AN308" s="20"/>
      <c r="AO308" s="21"/>
      <c r="AP308" s="21"/>
      <c r="AQ308" s="21"/>
      <c r="AR308" s="21"/>
      <c r="AS308" s="21"/>
      <c r="AT308" s="199"/>
      <c r="AU308" s="23"/>
      <c r="AV308" s="21"/>
      <c r="AW308" s="21"/>
      <c r="AX308" s="21"/>
      <c r="AY308" s="21"/>
      <c r="AZ308" s="21"/>
      <c r="BA308" s="21"/>
      <c r="BB308" s="21"/>
      <c r="BC308" s="21"/>
      <c r="BD308" s="199"/>
      <c r="BE308" s="2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04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21"/>
      <c r="BF309" s="21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47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18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52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9"/>
      <c r="BE311" s="18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9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18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199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9"/>
      <c r="BE313" s="18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9.6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1"/>
      <c r="AJ314" s="21"/>
      <c r="AK314" s="21"/>
      <c r="AL314" s="199"/>
      <c r="AM314" s="21"/>
      <c r="AN314" s="21"/>
      <c r="AO314" s="21"/>
      <c r="AP314" s="21"/>
      <c r="AQ314" s="21"/>
      <c r="AR314" s="21"/>
      <c r="AS314" s="21"/>
      <c r="AT314" s="199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9"/>
      <c r="BE314" s="21"/>
      <c r="BF314" s="21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9"/>
      <c r="BE315" s="18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9"/>
      <c r="BE316" s="18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9"/>
      <c r="BE317" s="18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9"/>
      <c r="BE318" s="18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9"/>
      <c r="BE319" s="21"/>
      <c r="BF319" s="21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9"/>
      <c r="BE320" s="18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9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9"/>
      <c r="BE321" s="18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9"/>
      <c r="BE322" s="21"/>
      <c r="BF322" s="20"/>
      <c r="BG322" s="20"/>
      <c r="BH322" s="20"/>
      <c r="BI322" s="23"/>
      <c r="BJ322" s="20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9"/>
      <c r="BE323" s="18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0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9"/>
      <c r="BE324" s="18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9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1"/>
      <c r="AJ325" s="21"/>
      <c r="AK325" s="21"/>
      <c r="AL325" s="199"/>
      <c r="AM325" s="21"/>
      <c r="AN325" s="20"/>
      <c r="AO325" s="21"/>
      <c r="AP325" s="21"/>
      <c r="AQ325" s="21"/>
      <c r="AR325" s="21"/>
      <c r="AS325" s="21"/>
      <c r="AT325" s="199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9"/>
      <c r="BE325" s="21"/>
      <c r="BF325" s="21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9"/>
      <c r="BE326" s="18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9"/>
      <c r="BE327" s="18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9"/>
      <c r="BE328" s="18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9"/>
      <c r="BE329" s="18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199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9"/>
      <c r="BE330" s="18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199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9"/>
      <c r="BE331" s="18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99"/>
      <c r="AM332" s="21"/>
      <c r="AN332" s="20"/>
      <c r="AO332" s="21"/>
      <c r="AP332" s="21"/>
      <c r="AQ332" s="21"/>
      <c r="AR332" s="21"/>
      <c r="AS332" s="21"/>
      <c r="AT332" s="199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9"/>
      <c r="BE332" s="21"/>
      <c r="BF332" s="21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9"/>
      <c r="BE333" s="18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9"/>
      <c r="BE334" s="18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9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9"/>
      <c r="BE335" s="18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199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9"/>
      <c r="BE336" s="18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199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9"/>
      <c r="BE337" s="18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9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199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9"/>
      <c r="BE338" s="18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09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9"/>
      <c r="BE339" s="23"/>
      <c r="BF339" s="23"/>
      <c r="BG339" s="20"/>
      <c r="BH339" s="20"/>
      <c r="BI339" s="23"/>
      <c r="BJ339" s="20"/>
      <c r="BK339" s="23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6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9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51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9"/>
      <c r="BE341" s="2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1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9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409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0"/>
      <c r="AI343" s="23"/>
      <c r="AJ343" s="20"/>
      <c r="AK343" s="21"/>
      <c r="AL343" s="199"/>
      <c r="AM343" s="23"/>
      <c r="AN343" s="20"/>
      <c r="AO343" s="21"/>
      <c r="AP343" s="21"/>
      <c r="AQ343" s="21"/>
      <c r="AR343" s="21"/>
      <c r="AS343" s="21"/>
      <c r="AT343" s="199"/>
      <c r="AU343" s="23"/>
      <c r="AV343" s="21"/>
      <c r="AW343" s="21"/>
      <c r="AX343" s="21"/>
      <c r="AY343" s="21"/>
      <c r="AZ343" s="21"/>
      <c r="BA343" s="21"/>
      <c r="BB343" s="21"/>
      <c r="BC343" s="21"/>
      <c r="BD343" s="199"/>
      <c r="BE343" s="2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26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9"/>
      <c r="BE344" s="18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26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9"/>
      <c r="BE345" s="18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26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66"/>
      <c r="M346" s="66"/>
      <c r="N346" s="66"/>
      <c r="O346" s="28"/>
      <c r="P346" s="66"/>
      <c r="Q346" s="66"/>
      <c r="R346" s="66"/>
      <c r="S346" s="66"/>
      <c r="T346" s="66"/>
      <c r="U346" s="28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9"/>
      <c r="BE346" s="18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26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9"/>
      <c r="BE347" s="18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39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9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54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2"/>
      <c r="AM349" s="21"/>
      <c r="AN349" s="21"/>
      <c r="AO349" s="21"/>
      <c r="AP349" s="21"/>
      <c r="AQ349" s="21"/>
      <c r="AR349" s="21"/>
      <c r="AS349" s="21"/>
      <c r="AT349" s="182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9"/>
      <c r="BE349" s="18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19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3"/>
      <c r="AJ350" s="23"/>
      <c r="AK350" s="21"/>
      <c r="AL350" s="199"/>
      <c r="AM350" s="20"/>
      <c r="AN350" s="20"/>
      <c r="AO350" s="21"/>
      <c r="AP350" s="21"/>
      <c r="AQ350" s="21"/>
      <c r="AR350" s="21"/>
      <c r="AS350" s="21"/>
      <c r="AT350" s="199"/>
      <c r="AU350" s="23"/>
      <c r="AV350" s="21"/>
      <c r="AW350" s="21"/>
      <c r="AX350" s="21"/>
      <c r="AY350" s="21"/>
      <c r="AZ350" s="21"/>
      <c r="BA350" s="21"/>
      <c r="BB350" s="21"/>
      <c r="BC350" s="21"/>
      <c r="BD350" s="199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9.6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0"/>
      <c r="AI351" s="21"/>
      <c r="AJ351" s="21"/>
      <c r="AK351" s="21"/>
      <c r="AL351" s="199"/>
      <c r="AM351" s="21"/>
      <c r="AN351" s="21"/>
      <c r="AO351" s="21"/>
      <c r="AP351" s="21"/>
      <c r="AQ351" s="21"/>
      <c r="AR351" s="21"/>
      <c r="AS351" s="21"/>
      <c r="AT351" s="199"/>
      <c r="AU351" s="21"/>
      <c r="AV351" s="21"/>
      <c r="AW351" s="21"/>
      <c r="AX351" s="21"/>
      <c r="AY351" s="21"/>
      <c r="AZ351" s="21"/>
      <c r="BA351" s="21"/>
      <c r="BB351" s="21"/>
      <c r="BC351" s="21"/>
      <c r="BD351" s="199"/>
      <c r="BE351" s="21"/>
      <c r="BF351" s="21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6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9"/>
      <c r="BE352" s="2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51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9"/>
      <c r="BE353" s="18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36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9"/>
      <c r="BE354" s="23"/>
      <c r="BF354" s="23"/>
      <c r="BG354" s="20"/>
      <c r="BH354" s="20"/>
      <c r="BI354" s="23"/>
      <c r="BJ354" s="20"/>
      <c r="BK354" s="23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49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99"/>
      <c r="BE355" s="18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11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9"/>
      <c r="BE356" s="18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14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9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9"/>
      <c r="BE357" s="18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89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0"/>
      <c r="BC358" s="20"/>
      <c r="BD358" s="199"/>
      <c r="BE358" s="2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94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199"/>
      <c r="AU359" s="20"/>
      <c r="AV359" s="21"/>
      <c r="AW359" s="21"/>
      <c r="AX359" s="21"/>
      <c r="AY359" s="21"/>
      <c r="AZ359" s="21"/>
      <c r="BA359" s="21"/>
      <c r="BB359" s="21"/>
      <c r="BC359" s="21"/>
      <c r="BD359" s="199"/>
      <c r="BE359" s="18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94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199"/>
      <c r="AU360" s="20"/>
      <c r="AV360" s="21"/>
      <c r="AW360" s="21"/>
      <c r="AX360" s="21"/>
      <c r="AY360" s="21"/>
      <c r="AZ360" s="21"/>
      <c r="BA360" s="21"/>
      <c r="BB360" s="21"/>
      <c r="BC360" s="21"/>
      <c r="BD360" s="199"/>
      <c r="BE360" s="18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64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9"/>
      <c r="BE361" s="183"/>
      <c r="BF361" s="23"/>
      <c r="BG361" s="20"/>
      <c r="BH361" s="20"/>
      <c r="BI361" s="23"/>
      <c r="BJ361" s="20"/>
      <c r="BK361" s="21"/>
      <c r="BL361" s="20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94.2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199"/>
      <c r="AU362" s="20"/>
      <c r="AV362" s="21"/>
      <c r="AW362" s="21"/>
      <c r="AX362" s="21"/>
      <c r="AY362" s="21"/>
      <c r="AZ362" s="21"/>
      <c r="BA362" s="21"/>
      <c r="BB362" s="21"/>
      <c r="BC362" s="21"/>
      <c r="BD362" s="199"/>
      <c r="BE362" s="183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94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9"/>
      <c r="BE363" s="18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3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0"/>
      <c r="BC364" s="20"/>
      <c r="BD364" s="20"/>
      <c r="BE364" s="183"/>
      <c r="BF364" s="23"/>
      <c r="BG364" s="20"/>
      <c r="BH364" s="20"/>
      <c r="BI364" s="29"/>
      <c r="BJ364" s="20"/>
      <c r="BK364" s="29"/>
      <c r="BL364" s="20"/>
      <c r="BM364" s="20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31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9"/>
      <c r="BE365" s="183"/>
      <c r="BF365" s="23"/>
      <c r="BG365" s="20"/>
      <c r="BH365" s="20"/>
      <c r="BI365" s="29"/>
      <c r="BJ365" s="20"/>
      <c r="BK365" s="29"/>
      <c r="BL365" s="20"/>
      <c r="BM365" s="20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82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0"/>
      <c r="BC366" s="20"/>
      <c r="BD366" s="199"/>
      <c r="BE366" s="2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82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2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0"/>
      <c r="BC367" s="20"/>
      <c r="BD367" s="199"/>
      <c r="BE367" s="18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77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2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0"/>
      <c r="BC368" s="20"/>
      <c r="BD368" s="199"/>
      <c r="BE368" s="2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77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2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9"/>
      <c r="BE369" s="183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77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2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9"/>
      <c r="BE370" s="18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67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2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0"/>
      <c r="BC371" s="20"/>
      <c r="BD371" s="199"/>
      <c r="BE371" s="23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67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2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9"/>
      <c r="BE372" s="183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67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2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9"/>
      <c r="BE373" s="18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408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0"/>
      <c r="AI374" s="20"/>
      <c r="AJ374" s="20"/>
      <c r="AK374" s="21"/>
      <c r="AL374" s="199"/>
      <c r="AM374" s="20"/>
      <c r="AN374" s="20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9"/>
      <c r="BE374" s="23"/>
      <c r="BF374" s="20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38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182"/>
      <c r="AE375" s="21"/>
      <c r="AF375" s="21"/>
      <c r="AG375" s="21"/>
      <c r="AH375" s="20"/>
      <c r="AI375" s="20"/>
      <c r="AJ375" s="20"/>
      <c r="AK375" s="21"/>
      <c r="AL375" s="199"/>
      <c r="AM375" s="20"/>
      <c r="AN375" s="20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9"/>
      <c r="BE375" s="23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53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182"/>
      <c r="AE376" s="21"/>
      <c r="AF376" s="21"/>
      <c r="AG376" s="21"/>
      <c r="AH376" s="20"/>
      <c r="AI376" s="20"/>
      <c r="AJ376" s="20"/>
      <c r="AK376" s="21"/>
      <c r="AL376" s="199"/>
      <c r="AM376" s="20"/>
      <c r="AN376" s="20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9"/>
      <c r="BE376" s="18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408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199"/>
      <c r="O377" s="20"/>
      <c r="P377" s="20"/>
      <c r="Q377" s="20"/>
      <c r="R377" s="20"/>
      <c r="S377" s="20"/>
      <c r="T377" s="20"/>
      <c r="U377" s="20"/>
      <c r="V377" s="21"/>
      <c r="W377" s="21"/>
      <c r="X377" s="21"/>
      <c r="Y377" s="21"/>
      <c r="Z377" s="21"/>
      <c r="AA377" s="21"/>
      <c r="AB377" s="21"/>
      <c r="AC377" s="21"/>
      <c r="AD377" s="182"/>
      <c r="AE377" s="21"/>
      <c r="AF377" s="21"/>
      <c r="AG377" s="21"/>
      <c r="AH377" s="21"/>
      <c r="AI377" s="21"/>
      <c r="AJ377" s="21"/>
      <c r="AK377" s="21"/>
      <c r="AL377" s="182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9"/>
      <c r="BE377" s="18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408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199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199"/>
      <c r="AE378" s="23"/>
      <c r="AF378" s="23"/>
      <c r="AG378" s="23"/>
      <c r="AH378" s="20"/>
      <c r="AI378" s="21"/>
      <c r="AJ378" s="21"/>
      <c r="AK378" s="21"/>
      <c r="AL378" s="199"/>
      <c r="AM378" s="20"/>
      <c r="AN378" s="20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9"/>
      <c r="BE378" s="18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408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0"/>
      <c r="BC379" s="20"/>
      <c r="BD379" s="199"/>
      <c r="BE379" s="23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59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9"/>
      <c r="BE380" s="18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59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99"/>
      <c r="BE381" s="18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41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9"/>
      <c r="BE382" s="183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408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199"/>
      <c r="AE383" s="23"/>
      <c r="AF383" s="23"/>
      <c r="AG383" s="23"/>
      <c r="AH383" s="23"/>
      <c r="AI383" s="21"/>
      <c r="AJ383" s="21"/>
      <c r="AK383" s="21"/>
      <c r="AL383" s="199"/>
      <c r="AM383" s="20"/>
      <c r="AN383" s="20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99"/>
      <c r="BE383" s="2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63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9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199"/>
      <c r="AE384" s="23"/>
      <c r="AF384" s="23"/>
      <c r="AG384" s="23"/>
      <c r="AH384" s="23"/>
      <c r="AI384" s="21"/>
      <c r="AJ384" s="21"/>
      <c r="AK384" s="21"/>
      <c r="AL384" s="199"/>
      <c r="AM384" s="20"/>
      <c r="AN384" s="20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9"/>
      <c r="BE384" s="20"/>
      <c r="BF384" s="20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409.6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3"/>
      <c r="AJ385" s="23"/>
      <c r="AK385" s="21"/>
      <c r="AL385" s="199"/>
      <c r="AM385" s="23"/>
      <c r="AN385" s="23"/>
      <c r="AO385" s="21"/>
      <c r="AP385" s="21"/>
      <c r="AQ385" s="21"/>
      <c r="AR385" s="21"/>
      <c r="AS385" s="21"/>
      <c r="AT385" s="199"/>
      <c r="AU385" s="23"/>
      <c r="AV385" s="21"/>
      <c r="AW385" s="21"/>
      <c r="AX385" s="21"/>
      <c r="AY385" s="21"/>
      <c r="AZ385" s="21"/>
      <c r="BA385" s="21"/>
      <c r="BB385" s="21"/>
      <c r="BC385" s="21"/>
      <c r="BD385" s="199"/>
      <c r="BE385" s="20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32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9"/>
      <c r="BE386" s="20"/>
      <c r="BF386" s="20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32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9"/>
      <c r="BE387" s="20"/>
      <c r="BF387" s="20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32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9"/>
      <c r="BE388" s="20"/>
      <c r="BF388" s="20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32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9"/>
      <c r="BE389" s="20"/>
      <c r="BF389" s="20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54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9"/>
      <c r="BE390" s="23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19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9"/>
      <c r="BE391" s="20"/>
      <c r="BF391" s="20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31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9"/>
      <c r="BE392" s="23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49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9"/>
      <c r="BE393" s="23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52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99"/>
      <c r="BE394" s="23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71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99"/>
      <c r="BE395" s="20"/>
      <c r="BF395" s="20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409.6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99"/>
      <c r="BE396" s="23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69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2"/>
      <c r="AM397" s="21"/>
      <c r="AN397" s="21"/>
      <c r="AO397" s="21"/>
      <c r="AP397" s="21"/>
      <c r="AQ397" s="21"/>
      <c r="AR397" s="21"/>
      <c r="AS397" s="21"/>
      <c r="AT397" s="182"/>
      <c r="AU397" s="21"/>
      <c r="AV397" s="182"/>
      <c r="AW397" s="21"/>
      <c r="AX397" s="21"/>
      <c r="AY397" s="21"/>
      <c r="AZ397" s="21"/>
      <c r="BA397" s="21"/>
      <c r="BB397" s="21"/>
      <c r="BC397" s="21"/>
      <c r="BD397" s="199"/>
      <c r="BE397" s="183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34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2"/>
      <c r="AM398" s="21"/>
      <c r="AN398" s="21"/>
      <c r="AO398" s="21"/>
      <c r="AP398" s="21"/>
      <c r="AQ398" s="21"/>
      <c r="AR398" s="21"/>
      <c r="AS398" s="21"/>
      <c r="AT398" s="182"/>
      <c r="AU398" s="21"/>
      <c r="AV398" s="182"/>
      <c r="AW398" s="21"/>
      <c r="AX398" s="21"/>
      <c r="AY398" s="21"/>
      <c r="AZ398" s="21"/>
      <c r="BA398" s="21"/>
      <c r="BB398" s="21"/>
      <c r="BC398" s="21"/>
      <c r="BD398" s="199"/>
      <c r="BE398" s="23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82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2"/>
      <c r="AM399" s="21"/>
      <c r="AN399" s="21"/>
      <c r="AO399" s="21"/>
      <c r="AP399" s="21"/>
      <c r="AQ399" s="21"/>
      <c r="AR399" s="21"/>
      <c r="AS399" s="21"/>
      <c r="AT399" s="182"/>
      <c r="AU399" s="21"/>
      <c r="AV399" s="182"/>
      <c r="AW399" s="21"/>
      <c r="AX399" s="21"/>
      <c r="AY399" s="21"/>
      <c r="AZ399" s="21"/>
      <c r="BA399" s="21"/>
      <c r="BB399" s="21"/>
      <c r="BC399" s="21"/>
      <c r="BD399" s="199"/>
      <c r="BE399" s="199"/>
      <c r="BF399" s="20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57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2"/>
      <c r="AM400" s="21"/>
      <c r="AN400" s="21"/>
      <c r="AO400" s="21"/>
      <c r="AP400" s="21"/>
      <c r="AQ400" s="21"/>
      <c r="AR400" s="21"/>
      <c r="AS400" s="21"/>
      <c r="AT400" s="182"/>
      <c r="AU400" s="21"/>
      <c r="AV400" s="182"/>
      <c r="AW400" s="21"/>
      <c r="AX400" s="21"/>
      <c r="AY400" s="21"/>
      <c r="AZ400" s="21"/>
      <c r="BA400" s="21"/>
      <c r="BB400" s="20"/>
      <c r="BC400" s="20"/>
      <c r="BD400" s="199"/>
      <c r="BE400" s="2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44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2"/>
      <c r="AM401" s="21"/>
      <c r="AN401" s="21"/>
      <c r="AO401" s="21"/>
      <c r="AP401" s="21"/>
      <c r="AQ401" s="21"/>
      <c r="AR401" s="21"/>
      <c r="AS401" s="21"/>
      <c r="AT401" s="182"/>
      <c r="AU401" s="21"/>
      <c r="AV401" s="182"/>
      <c r="AW401" s="21"/>
      <c r="AX401" s="21"/>
      <c r="AY401" s="21"/>
      <c r="AZ401" s="21"/>
      <c r="BA401" s="21"/>
      <c r="BB401" s="20"/>
      <c r="BC401" s="20"/>
      <c r="BD401" s="199"/>
      <c r="BE401" s="199"/>
      <c r="BF401" s="20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52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2"/>
      <c r="AM402" s="21"/>
      <c r="AN402" s="21"/>
      <c r="AO402" s="21"/>
      <c r="AP402" s="21"/>
      <c r="AQ402" s="21"/>
      <c r="AR402" s="21"/>
      <c r="AS402" s="21"/>
      <c r="AT402" s="182"/>
      <c r="AU402" s="21"/>
      <c r="AV402" s="182"/>
      <c r="AW402" s="21"/>
      <c r="AX402" s="21"/>
      <c r="AY402" s="21"/>
      <c r="AZ402" s="21"/>
      <c r="BA402" s="21"/>
      <c r="BB402" s="21"/>
      <c r="BC402" s="21"/>
      <c r="BD402" s="199"/>
      <c r="BE402" s="23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62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2"/>
      <c r="AM403" s="21"/>
      <c r="AN403" s="21"/>
      <c r="AO403" s="21"/>
      <c r="AP403" s="21"/>
      <c r="AQ403" s="21"/>
      <c r="AR403" s="21"/>
      <c r="AS403" s="21"/>
      <c r="AT403" s="182"/>
      <c r="AU403" s="21"/>
      <c r="AV403" s="182"/>
      <c r="AW403" s="21"/>
      <c r="AX403" s="21"/>
      <c r="AY403" s="21"/>
      <c r="AZ403" s="21"/>
      <c r="BA403" s="21"/>
      <c r="BB403" s="21"/>
      <c r="BC403" s="21"/>
      <c r="BD403" s="199"/>
      <c r="BE403" s="183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54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2"/>
      <c r="AM404" s="21"/>
      <c r="AN404" s="21"/>
      <c r="AO404" s="21"/>
      <c r="AP404" s="21"/>
      <c r="AQ404" s="21"/>
      <c r="AR404" s="21"/>
      <c r="AS404" s="21"/>
      <c r="AT404" s="182"/>
      <c r="AU404" s="21"/>
      <c r="AV404" s="182"/>
      <c r="AW404" s="21"/>
      <c r="AX404" s="21"/>
      <c r="AY404" s="21"/>
      <c r="AZ404" s="21"/>
      <c r="BA404" s="21"/>
      <c r="BB404" s="21"/>
      <c r="BC404" s="21"/>
      <c r="BD404" s="199"/>
      <c r="BE404" s="23"/>
      <c r="BF404" s="20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66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2"/>
      <c r="AM405" s="21"/>
      <c r="AN405" s="21"/>
      <c r="AO405" s="21"/>
      <c r="AP405" s="21"/>
      <c r="AQ405" s="21"/>
      <c r="AR405" s="21"/>
      <c r="AS405" s="21"/>
      <c r="AT405" s="182"/>
      <c r="AU405" s="21"/>
      <c r="AV405" s="182"/>
      <c r="AW405" s="21"/>
      <c r="AX405" s="21"/>
      <c r="AY405" s="21"/>
      <c r="AZ405" s="21"/>
      <c r="BA405" s="21"/>
      <c r="BB405" s="21"/>
      <c r="BC405" s="21"/>
      <c r="BD405" s="199"/>
      <c r="BE405" s="183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81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0"/>
      <c r="T406" s="20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2"/>
      <c r="AM406" s="21"/>
      <c r="AN406" s="21"/>
      <c r="AO406" s="21"/>
      <c r="AP406" s="21"/>
      <c r="AQ406" s="21"/>
      <c r="AR406" s="21"/>
      <c r="AS406" s="21"/>
      <c r="AT406" s="182"/>
      <c r="AU406" s="21"/>
      <c r="AV406" s="182"/>
      <c r="AW406" s="21"/>
      <c r="AX406" s="21"/>
      <c r="AY406" s="21"/>
      <c r="AZ406" s="21"/>
      <c r="BA406" s="21"/>
      <c r="BB406" s="21"/>
      <c r="BC406" s="21"/>
      <c r="BD406" s="199"/>
      <c r="BE406" s="183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71" customFormat="1" ht="197.25" customHeight="1" x14ac:dyDescent="0.25">
      <c r="A407" s="17"/>
      <c r="B407" s="18"/>
      <c r="C407" s="18"/>
      <c r="D407" s="19"/>
      <c r="E407" s="19"/>
      <c r="F407" s="66"/>
      <c r="G407" s="18"/>
      <c r="H407" s="18"/>
      <c r="I407" s="18"/>
      <c r="J407" s="18"/>
      <c r="K407" s="18"/>
      <c r="L407" s="66"/>
      <c r="M407" s="66"/>
      <c r="N407" s="66"/>
      <c r="O407" s="19"/>
      <c r="P407" s="19"/>
      <c r="Q407" s="19"/>
      <c r="R407" s="19"/>
      <c r="S407" s="19"/>
      <c r="T407" s="19"/>
      <c r="U407" s="19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27"/>
      <c r="AH407" s="27"/>
      <c r="AI407" s="27"/>
      <c r="AJ407" s="27"/>
      <c r="AK407" s="27"/>
      <c r="AL407" s="27"/>
      <c r="AM407" s="27"/>
      <c r="AN407" s="27"/>
      <c r="AO407" s="27"/>
      <c r="AP407" s="27"/>
      <c r="AQ407" s="27"/>
      <c r="AR407" s="27"/>
      <c r="AS407" s="27"/>
      <c r="AT407" s="27"/>
      <c r="AU407" s="27"/>
      <c r="AV407" s="27"/>
      <c r="AW407" s="27"/>
      <c r="AX407" s="27"/>
      <c r="AY407" s="27"/>
      <c r="AZ407" s="27"/>
      <c r="BA407" s="27"/>
      <c r="BB407" s="27"/>
      <c r="BC407" s="27"/>
      <c r="BD407" s="184"/>
      <c r="BE407" s="184"/>
      <c r="BF407" s="66"/>
      <c r="BG407" s="66"/>
      <c r="BH407" s="66"/>
      <c r="BI407" s="28"/>
      <c r="BJ407" s="66"/>
      <c r="BK407" s="66"/>
      <c r="BL407" s="28"/>
      <c r="BM407" s="27"/>
      <c r="BN407" s="27"/>
      <c r="BO407" s="17"/>
      <c r="BP407" s="27"/>
      <c r="BQ407" s="27"/>
      <c r="BR407" s="28"/>
      <c r="BS407" s="28"/>
      <c r="BT407" s="17"/>
      <c r="BU407" s="70"/>
    </row>
    <row r="408" spans="1:73" s="22" customFormat="1" ht="136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0"/>
      <c r="P408" s="20"/>
      <c r="Q408" s="23"/>
      <c r="R408" s="23"/>
      <c r="S408" s="23"/>
      <c r="T408" s="23"/>
      <c r="U408" s="2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99"/>
      <c r="BE408" s="199"/>
      <c r="BF408" s="20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43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0"/>
      <c r="P409" s="20"/>
      <c r="Q409" s="23"/>
      <c r="R409" s="23"/>
      <c r="S409" s="23"/>
      <c r="T409" s="23"/>
      <c r="U409" s="20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99"/>
      <c r="BE409" s="20"/>
      <c r="BF409" s="20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43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0"/>
      <c r="P410" s="20"/>
      <c r="Q410" s="23"/>
      <c r="R410" s="23"/>
      <c r="S410" s="23"/>
      <c r="T410" s="23"/>
      <c r="U410" s="20"/>
      <c r="V410" s="21"/>
      <c r="W410" s="21"/>
      <c r="X410" s="21"/>
      <c r="Y410" s="21"/>
      <c r="Z410" s="21"/>
      <c r="AA410" s="21"/>
      <c r="AB410" s="21"/>
      <c r="AC410" s="21"/>
      <c r="AD410" s="182"/>
      <c r="AE410" s="21"/>
      <c r="AF410" s="21"/>
      <c r="AG410" s="21"/>
      <c r="AH410" s="21"/>
      <c r="AI410" s="21"/>
      <c r="AJ410" s="21"/>
      <c r="AK410" s="21"/>
      <c r="AL410" s="182"/>
      <c r="AM410" s="21"/>
      <c r="AN410" s="21"/>
      <c r="AO410" s="21"/>
      <c r="AP410" s="21"/>
      <c r="AQ410" s="21"/>
      <c r="AR410" s="21"/>
      <c r="AS410" s="21"/>
      <c r="AT410" s="182"/>
      <c r="AU410" s="21"/>
      <c r="AV410" s="182"/>
      <c r="AW410" s="21"/>
      <c r="AX410" s="21"/>
      <c r="AY410" s="21"/>
      <c r="AZ410" s="21"/>
      <c r="BA410" s="21"/>
      <c r="BB410" s="21"/>
      <c r="BC410" s="21"/>
      <c r="BD410" s="199"/>
      <c r="BE410" s="199"/>
      <c r="BF410" s="20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79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199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182"/>
      <c r="AE411" s="21"/>
      <c r="AF411" s="21"/>
      <c r="AG411" s="21"/>
      <c r="AH411" s="20"/>
      <c r="AI411" s="29"/>
      <c r="AJ411" s="29"/>
      <c r="AK411" s="21"/>
      <c r="AL411" s="199"/>
      <c r="AM411" s="29"/>
      <c r="AN411" s="29"/>
      <c r="AO411" s="21"/>
      <c r="AP411" s="21"/>
      <c r="AQ411" s="21"/>
      <c r="AR411" s="21"/>
      <c r="AS411" s="21"/>
      <c r="AT411" s="199"/>
      <c r="AU411" s="29"/>
      <c r="AV411" s="199"/>
      <c r="AW411" s="29"/>
      <c r="AX411" s="21"/>
      <c r="AY411" s="21"/>
      <c r="AZ411" s="21"/>
      <c r="BA411" s="21"/>
      <c r="BB411" s="20"/>
      <c r="BC411" s="23"/>
      <c r="BD411" s="199"/>
      <c r="BE411" s="29"/>
      <c r="BF411" s="29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64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99"/>
      <c r="BE412" s="199"/>
      <c r="BF412" s="20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49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99"/>
      <c r="BE413" s="183"/>
      <c r="BF413" s="23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46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2"/>
      <c r="AM414" s="21"/>
      <c r="AN414" s="21"/>
      <c r="AO414" s="21"/>
      <c r="AP414" s="21"/>
      <c r="AQ414" s="21"/>
      <c r="AR414" s="21"/>
      <c r="AS414" s="21"/>
      <c r="AT414" s="182"/>
      <c r="AU414" s="21"/>
      <c r="AV414" s="182"/>
      <c r="AW414" s="21"/>
      <c r="AX414" s="21"/>
      <c r="AY414" s="21"/>
      <c r="AZ414" s="21"/>
      <c r="BA414" s="21"/>
      <c r="BB414" s="20"/>
      <c r="BC414" s="29"/>
      <c r="BD414" s="29"/>
      <c r="BE414" s="29"/>
      <c r="BF414" s="29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92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0"/>
      <c r="AE415" s="23"/>
      <c r="AF415" s="23"/>
      <c r="AG415" s="23"/>
      <c r="AH415" s="23"/>
      <c r="AI415" s="29"/>
      <c r="AJ415" s="29"/>
      <c r="AK415" s="21"/>
      <c r="AL415" s="199"/>
      <c r="AM415" s="23"/>
      <c r="AN415" s="23"/>
      <c r="AO415" s="21"/>
      <c r="AP415" s="21"/>
      <c r="AQ415" s="21"/>
      <c r="AR415" s="21"/>
      <c r="AS415" s="21"/>
      <c r="AT415" s="199"/>
      <c r="AU415" s="23"/>
      <c r="AV415" s="199"/>
      <c r="AW415" s="23"/>
      <c r="AX415" s="21"/>
      <c r="AY415" s="21"/>
      <c r="AZ415" s="21"/>
      <c r="BA415" s="21"/>
      <c r="BB415" s="20"/>
      <c r="BC415" s="23"/>
      <c r="BD415" s="199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23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182"/>
      <c r="AE416" s="21"/>
      <c r="AF416" s="21"/>
      <c r="AG416" s="21"/>
      <c r="AH416" s="20"/>
      <c r="AI416" s="29"/>
      <c r="AJ416" s="29"/>
      <c r="AK416" s="21"/>
      <c r="AL416" s="199"/>
      <c r="AM416" s="29"/>
      <c r="AN416" s="29"/>
      <c r="AO416" s="21"/>
      <c r="AP416" s="21"/>
      <c r="AQ416" s="21"/>
      <c r="AR416" s="21"/>
      <c r="AS416" s="21"/>
      <c r="AT416" s="199"/>
      <c r="AU416" s="29"/>
      <c r="AV416" s="199"/>
      <c r="AW416" s="29"/>
      <c r="AX416" s="21"/>
      <c r="AY416" s="21"/>
      <c r="AZ416" s="21"/>
      <c r="BA416" s="21"/>
      <c r="BB416" s="20"/>
      <c r="BC416" s="23"/>
      <c r="BD416" s="199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23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9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182"/>
      <c r="AE417" s="21"/>
      <c r="AF417" s="21"/>
      <c r="AG417" s="21"/>
      <c r="AH417" s="20"/>
      <c r="AI417" s="29"/>
      <c r="AJ417" s="29"/>
      <c r="AK417" s="21"/>
      <c r="AL417" s="199"/>
      <c r="AM417" s="29"/>
      <c r="AN417" s="29"/>
      <c r="AO417" s="21"/>
      <c r="AP417" s="21"/>
      <c r="AQ417" s="21"/>
      <c r="AR417" s="21"/>
      <c r="AS417" s="21"/>
      <c r="AT417" s="199"/>
      <c r="AU417" s="29"/>
      <c r="AV417" s="199"/>
      <c r="AW417" s="29"/>
      <c r="AX417" s="21"/>
      <c r="AY417" s="21"/>
      <c r="AZ417" s="21"/>
      <c r="BA417" s="21"/>
      <c r="BB417" s="20"/>
      <c r="BC417" s="23"/>
      <c r="BD417" s="199"/>
      <c r="BE417" s="29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8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182"/>
      <c r="AE418" s="21"/>
      <c r="AF418" s="21"/>
      <c r="AG418" s="21"/>
      <c r="AH418" s="20"/>
      <c r="AI418" s="29"/>
      <c r="AJ418" s="29"/>
      <c r="AK418" s="21"/>
      <c r="AL418" s="199"/>
      <c r="AM418" s="29"/>
      <c r="AN418" s="29"/>
      <c r="AO418" s="21"/>
      <c r="AP418" s="21"/>
      <c r="AQ418" s="21"/>
      <c r="AR418" s="21"/>
      <c r="AS418" s="21"/>
      <c r="AT418" s="199"/>
      <c r="AU418" s="29"/>
      <c r="AV418" s="199"/>
      <c r="AW418" s="29"/>
      <c r="AX418" s="21"/>
      <c r="AY418" s="21"/>
      <c r="AZ418" s="21"/>
      <c r="BA418" s="21"/>
      <c r="BB418" s="20"/>
      <c r="BC418" s="23"/>
      <c r="BD418" s="199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86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182"/>
      <c r="AE419" s="21"/>
      <c r="AF419" s="21"/>
      <c r="AG419" s="21"/>
      <c r="AH419" s="20"/>
      <c r="AI419" s="29"/>
      <c r="AJ419" s="29"/>
      <c r="AK419" s="21"/>
      <c r="AL419" s="199"/>
      <c r="AM419" s="29"/>
      <c r="AN419" s="29"/>
      <c r="AO419" s="21"/>
      <c r="AP419" s="21"/>
      <c r="AQ419" s="21"/>
      <c r="AR419" s="21"/>
      <c r="AS419" s="21"/>
      <c r="AT419" s="199"/>
      <c r="AU419" s="29"/>
      <c r="AV419" s="199"/>
      <c r="AW419" s="29"/>
      <c r="AX419" s="21"/>
      <c r="AY419" s="21"/>
      <c r="AZ419" s="21"/>
      <c r="BA419" s="21"/>
      <c r="BB419" s="20"/>
      <c r="BC419" s="23"/>
      <c r="BD419" s="199"/>
      <c r="BE419" s="29"/>
      <c r="BF419" s="29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409.6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9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182"/>
      <c r="AE420" s="21"/>
      <c r="AF420" s="21"/>
      <c r="AG420" s="21"/>
      <c r="AH420" s="20"/>
      <c r="AI420" s="29"/>
      <c r="AJ420" s="29"/>
      <c r="AK420" s="21"/>
      <c r="AL420" s="199"/>
      <c r="AM420" s="29"/>
      <c r="AN420" s="29"/>
      <c r="AO420" s="21"/>
      <c r="AP420" s="21"/>
      <c r="AQ420" s="21"/>
      <c r="AR420" s="21"/>
      <c r="AS420" s="21"/>
      <c r="AT420" s="199"/>
      <c r="AU420" s="29"/>
      <c r="AV420" s="199"/>
      <c r="AW420" s="29"/>
      <c r="AX420" s="21"/>
      <c r="AY420" s="21"/>
      <c r="AZ420" s="21"/>
      <c r="BA420" s="21"/>
      <c r="BB420" s="20"/>
      <c r="BC420" s="23"/>
      <c r="BD420" s="199"/>
      <c r="BE420" s="29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16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9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182"/>
      <c r="AE421" s="21"/>
      <c r="AF421" s="21"/>
      <c r="AG421" s="21"/>
      <c r="AH421" s="20"/>
      <c r="AI421" s="29"/>
      <c r="AJ421" s="29"/>
      <c r="AK421" s="21"/>
      <c r="AL421" s="199"/>
      <c r="AM421" s="29"/>
      <c r="AN421" s="29"/>
      <c r="AO421" s="21"/>
      <c r="AP421" s="21"/>
      <c r="AQ421" s="21"/>
      <c r="AR421" s="21"/>
      <c r="AS421" s="21"/>
      <c r="AT421" s="199"/>
      <c r="AU421" s="29"/>
      <c r="AV421" s="199"/>
      <c r="AW421" s="29"/>
      <c r="AX421" s="21"/>
      <c r="AY421" s="21"/>
      <c r="AZ421" s="21"/>
      <c r="BA421" s="21"/>
      <c r="BB421" s="20"/>
      <c r="BC421" s="23"/>
      <c r="BD421" s="199"/>
      <c r="BE421" s="29"/>
      <c r="BF421" s="29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54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199"/>
      <c r="AE422" s="29"/>
      <c r="AF422" s="29"/>
      <c r="AG422" s="29"/>
      <c r="AH422" s="29"/>
      <c r="AI422" s="21"/>
      <c r="AJ422" s="21"/>
      <c r="AK422" s="21"/>
      <c r="AL422" s="199"/>
      <c r="AM422" s="29"/>
      <c r="AN422" s="29"/>
      <c r="AO422" s="21"/>
      <c r="AP422" s="21"/>
      <c r="AQ422" s="21"/>
      <c r="AR422" s="21"/>
      <c r="AS422" s="21"/>
      <c r="AT422" s="199"/>
      <c r="AU422" s="29"/>
      <c r="AV422" s="199"/>
      <c r="AW422" s="29"/>
      <c r="AX422" s="21"/>
      <c r="AY422" s="21"/>
      <c r="AZ422" s="21"/>
      <c r="BA422" s="21"/>
      <c r="BB422" s="20"/>
      <c r="BC422" s="23"/>
      <c r="BD422" s="199"/>
      <c r="BE422" s="23"/>
      <c r="BF422" s="23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47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9"/>
      <c r="O423" s="23"/>
      <c r="P423" s="23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199"/>
      <c r="AE423" s="29"/>
      <c r="AF423" s="29"/>
      <c r="AG423" s="29"/>
      <c r="AH423" s="29"/>
      <c r="AI423" s="21"/>
      <c r="AJ423" s="21"/>
      <c r="AK423" s="21"/>
      <c r="AL423" s="199"/>
      <c r="AM423" s="29"/>
      <c r="AN423" s="29"/>
      <c r="AO423" s="21"/>
      <c r="AP423" s="21"/>
      <c r="AQ423" s="21"/>
      <c r="AR423" s="21"/>
      <c r="AS423" s="21"/>
      <c r="AT423" s="199"/>
      <c r="AU423" s="29"/>
      <c r="AV423" s="199"/>
      <c r="AW423" s="29"/>
      <c r="AX423" s="21"/>
      <c r="AY423" s="21"/>
      <c r="AZ423" s="21"/>
      <c r="BA423" s="21"/>
      <c r="BB423" s="20"/>
      <c r="BC423" s="23"/>
      <c r="BD423" s="199"/>
      <c r="BE423" s="29"/>
      <c r="BF423" s="29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4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3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199"/>
      <c r="AE424" s="63"/>
      <c r="AF424" s="63"/>
      <c r="AG424" s="63"/>
      <c r="AH424" s="63"/>
      <c r="AI424" s="21"/>
      <c r="AJ424" s="21"/>
      <c r="AK424" s="21"/>
      <c r="AL424" s="199"/>
      <c r="AM424" s="63"/>
      <c r="AN424" s="63"/>
      <c r="AO424" s="21"/>
      <c r="AP424" s="21"/>
      <c r="AQ424" s="21"/>
      <c r="AR424" s="21"/>
      <c r="AS424" s="21"/>
      <c r="AT424" s="199"/>
      <c r="AU424" s="29"/>
      <c r="AV424" s="199"/>
      <c r="AW424" s="23"/>
      <c r="AX424" s="21"/>
      <c r="AY424" s="21"/>
      <c r="AZ424" s="21"/>
      <c r="BA424" s="21"/>
      <c r="BB424" s="20"/>
      <c r="BC424" s="23"/>
      <c r="BD424" s="199"/>
      <c r="BE424" s="23"/>
      <c r="BF424" s="23"/>
      <c r="BG424" s="21"/>
      <c r="BH424" s="20"/>
      <c r="BI424" s="23"/>
      <c r="BJ424" s="20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44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0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199"/>
      <c r="AE425" s="63"/>
      <c r="AF425" s="63"/>
      <c r="AG425" s="63"/>
      <c r="AH425" s="63"/>
      <c r="AI425" s="21"/>
      <c r="AJ425" s="21"/>
      <c r="AK425" s="21"/>
      <c r="AL425" s="199"/>
      <c r="AM425" s="63"/>
      <c r="AN425" s="63"/>
      <c r="AO425" s="21"/>
      <c r="AP425" s="21"/>
      <c r="AQ425" s="21"/>
      <c r="AR425" s="21"/>
      <c r="AS425" s="21"/>
      <c r="AT425" s="199"/>
      <c r="AU425" s="29"/>
      <c r="AV425" s="199"/>
      <c r="AW425" s="23"/>
      <c r="AX425" s="21"/>
      <c r="AY425" s="21"/>
      <c r="AZ425" s="21"/>
      <c r="BA425" s="21"/>
      <c r="BB425" s="20"/>
      <c r="BC425" s="23"/>
      <c r="BD425" s="199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44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1"/>
      <c r="W426" s="21"/>
      <c r="X426" s="21"/>
      <c r="Y426" s="21"/>
      <c r="Z426" s="21"/>
      <c r="AA426" s="21"/>
      <c r="AB426" s="21"/>
      <c r="AC426" s="21"/>
      <c r="AD426" s="199"/>
      <c r="AE426" s="63"/>
      <c r="AF426" s="63"/>
      <c r="AG426" s="63"/>
      <c r="AH426" s="63"/>
      <c r="AI426" s="21"/>
      <c r="AJ426" s="21"/>
      <c r="AK426" s="21"/>
      <c r="AL426" s="199"/>
      <c r="AM426" s="63"/>
      <c r="AN426" s="63"/>
      <c r="AO426" s="21"/>
      <c r="AP426" s="21"/>
      <c r="AQ426" s="21"/>
      <c r="AR426" s="21"/>
      <c r="AS426" s="21"/>
      <c r="AT426" s="199"/>
      <c r="AU426" s="29"/>
      <c r="AV426" s="199"/>
      <c r="AW426" s="23"/>
      <c r="AX426" s="21"/>
      <c r="AY426" s="21"/>
      <c r="AZ426" s="21"/>
      <c r="BA426" s="21"/>
      <c r="BB426" s="20"/>
      <c r="BC426" s="23"/>
      <c r="BD426" s="199"/>
      <c r="BE426" s="23"/>
      <c r="BF426" s="23"/>
      <c r="BG426" s="21"/>
      <c r="BH426" s="20"/>
      <c r="BI426" s="23"/>
      <c r="BJ426" s="23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44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0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199"/>
      <c r="AE427" s="63"/>
      <c r="AF427" s="63"/>
      <c r="AG427" s="63"/>
      <c r="AH427" s="63"/>
      <c r="AI427" s="21"/>
      <c r="AJ427" s="21"/>
      <c r="AK427" s="21"/>
      <c r="AL427" s="199"/>
      <c r="AM427" s="63"/>
      <c r="AN427" s="63"/>
      <c r="AO427" s="21"/>
      <c r="AP427" s="21"/>
      <c r="AQ427" s="21"/>
      <c r="AR427" s="21"/>
      <c r="AS427" s="21"/>
      <c r="AT427" s="199"/>
      <c r="AU427" s="29"/>
      <c r="AV427" s="199"/>
      <c r="AW427" s="23"/>
      <c r="AX427" s="21"/>
      <c r="AY427" s="21"/>
      <c r="AZ427" s="21"/>
      <c r="BA427" s="21"/>
      <c r="BB427" s="20"/>
      <c r="BC427" s="23"/>
      <c r="BD427" s="199"/>
      <c r="BE427" s="23"/>
      <c r="BF427" s="23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408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0"/>
      <c r="R428" s="20"/>
      <c r="S428" s="20"/>
      <c r="T428" s="20"/>
      <c r="U428" s="23"/>
      <c r="V428" s="21"/>
      <c r="W428" s="21"/>
      <c r="X428" s="21"/>
      <c r="Y428" s="21"/>
      <c r="Z428" s="21"/>
      <c r="AA428" s="21"/>
      <c r="AB428" s="21"/>
      <c r="AC428" s="21"/>
      <c r="AD428" s="199"/>
      <c r="AE428" s="63"/>
      <c r="AF428" s="63"/>
      <c r="AG428" s="63"/>
      <c r="AH428" s="63"/>
      <c r="AI428" s="21"/>
      <c r="AJ428" s="21"/>
      <c r="AK428" s="21"/>
      <c r="AL428" s="199"/>
      <c r="AM428" s="63"/>
      <c r="AN428" s="63"/>
      <c r="AO428" s="21"/>
      <c r="AP428" s="21"/>
      <c r="AQ428" s="21"/>
      <c r="AR428" s="21"/>
      <c r="AS428" s="21"/>
      <c r="AT428" s="199"/>
      <c r="AU428" s="29"/>
      <c r="AV428" s="199"/>
      <c r="AW428" s="23"/>
      <c r="AX428" s="21"/>
      <c r="AY428" s="21"/>
      <c r="AZ428" s="21"/>
      <c r="BA428" s="21"/>
      <c r="BB428" s="20"/>
      <c r="BC428" s="23"/>
      <c r="BD428" s="199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46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0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199"/>
      <c r="AE429" s="63"/>
      <c r="AF429" s="63"/>
      <c r="AG429" s="63"/>
      <c r="AH429" s="63"/>
      <c r="AI429" s="21"/>
      <c r="AJ429" s="21"/>
      <c r="AK429" s="21"/>
      <c r="AL429" s="199"/>
      <c r="AM429" s="63"/>
      <c r="AN429" s="63"/>
      <c r="AO429" s="21"/>
      <c r="AP429" s="21"/>
      <c r="AQ429" s="21"/>
      <c r="AR429" s="21"/>
      <c r="AS429" s="21"/>
      <c r="AT429" s="199"/>
      <c r="AU429" s="29"/>
      <c r="AV429" s="199"/>
      <c r="AW429" s="23"/>
      <c r="AX429" s="21"/>
      <c r="AY429" s="21"/>
      <c r="AZ429" s="21"/>
      <c r="BA429" s="21"/>
      <c r="BB429" s="20"/>
      <c r="BC429" s="23"/>
      <c r="BD429" s="199"/>
      <c r="BE429" s="23"/>
      <c r="BF429" s="20"/>
      <c r="BG429" s="21"/>
      <c r="BH429" s="20"/>
      <c r="BI429" s="23"/>
      <c r="BJ429" s="23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58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199"/>
      <c r="AE430" s="63"/>
      <c r="AF430" s="63"/>
      <c r="AG430" s="63"/>
      <c r="AH430" s="20"/>
      <c r="AI430" s="21"/>
      <c r="AJ430" s="21"/>
      <c r="AK430" s="21"/>
      <c r="AL430" s="199"/>
      <c r="AM430" s="63"/>
      <c r="AN430" s="20"/>
      <c r="AO430" s="21"/>
      <c r="AP430" s="21"/>
      <c r="AQ430" s="21"/>
      <c r="AR430" s="21"/>
      <c r="AS430" s="21"/>
      <c r="AT430" s="199"/>
      <c r="AU430" s="23"/>
      <c r="AV430" s="199"/>
      <c r="AW430" s="23"/>
      <c r="AX430" s="21"/>
      <c r="AY430" s="21"/>
      <c r="AZ430" s="21"/>
      <c r="BA430" s="21"/>
      <c r="BB430" s="20"/>
      <c r="BC430" s="23"/>
      <c r="BD430" s="199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01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9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199"/>
      <c r="AE431" s="63"/>
      <c r="AF431" s="63"/>
      <c r="AG431" s="63"/>
      <c r="AH431" s="20"/>
      <c r="AI431" s="21"/>
      <c r="AJ431" s="21"/>
      <c r="AK431" s="21"/>
      <c r="AL431" s="199"/>
      <c r="AM431" s="63"/>
      <c r="AN431" s="20"/>
      <c r="AO431" s="21"/>
      <c r="AP431" s="21"/>
      <c r="AQ431" s="21"/>
      <c r="AR431" s="21"/>
      <c r="AS431" s="21"/>
      <c r="AT431" s="199"/>
      <c r="AU431" s="23"/>
      <c r="AV431" s="199"/>
      <c r="AW431" s="23"/>
      <c r="AX431" s="21"/>
      <c r="AY431" s="21"/>
      <c r="AZ431" s="21"/>
      <c r="BA431" s="21"/>
      <c r="BB431" s="20"/>
      <c r="BC431" s="23"/>
      <c r="BD431" s="199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91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199"/>
      <c r="AE432" s="63"/>
      <c r="AF432" s="63"/>
      <c r="AG432" s="63"/>
      <c r="AH432" s="20"/>
      <c r="AI432" s="21"/>
      <c r="AJ432" s="21"/>
      <c r="AK432" s="21"/>
      <c r="AL432" s="199"/>
      <c r="AM432" s="63"/>
      <c r="AN432" s="20"/>
      <c r="AO432" s="21"/>
      <c r="AP432" s="21"/>
      <c r="AQ432" s="21"/>
      <c r="AR432" s="21"/>
      <c r="AS432" s="21"/>
      <c r="AT432" s="199"/>
      <c r="AU432" s="23"/>
      <c r="AV432" s="199"/>
      <c r="AW432" s="23"/>
      <c r="AX432" s="21"/>
      <c r="AY432" s="21"/>
      <c r="AZ432" s="21"/>
      <c r="BA432" s="21"/>
      <c r="BB432" s="20"/>
      <c r="BC432" s="23"/>
      <c r="BD432" s="199"/>
      <c r="BE432" s="23"/>
      <c r="BF432" s="23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91.2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199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199"/>
      <c r="AE433" s="63"/>
      <c r="AF433" s="63"/>
      <c r="AG433" s="63"/>
      <c r="AH433" s="20"/>
      <c r="AI433" s="21"/>
      <c r="AJ433" s="21"/>
      <c r="AK433" s="21"/>
      <c r="AL433" s="199"/>
      <c r="AM433" s="63"/>
      <c r="AN433" s="20"/>
      <c r="AO433" s="21"/>
      <c r="AP433" s="21"/>
      <c r="AQ433" s="21"/>
      <c r="AR433" s="21"/>
      <c r="AS433" s="21"/>
      <c r="AT433" s="199"/>
      <c r="AU433" s="23"/>
      <c r="AV433" s="199"/>
      <c r="AW433" s="23"/>
      <c r="AX433" s="21"/>
      <c r="AY433" s="21"/>
      <c r="AZ433" s="21"/>
      <c r="BA433" s="21"/>
      <c r="BB433" s="20"/>
      <c r="BC433" s="23"/>
      <c r="BD433" s="199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47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199"/>
      <c r="O434" s="23"/>
      <c r="P434" s="23"/>
      <c r="Q434" s="23"/>
      <c r="R434" s="23"/>
      <c r="S434" s="23"/>
      <c r="T434" s="23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2"/>
      <c r="AM434" s="21"/>
      <c r="AN434" s="21"/>
      <c r="AO434" s="21"/>
      <c r="AP434" s="21"/>
      <c r="AQ434" s="21"/>
      <c r="AR434" s="21"/>
      <c r="AS434" s="21"/>
      <c r="AT434" s="182"/>
      <c r="AU434" s="21"/>
      <c r="AV434" s="182"/>
      <c r="AW434" s="21"/>
      <c r="AX434" s="21"/>
      <c r="AY434" s="21"/>
      <c r="AZ434" s="21"/>
      <c r="BA434" s="21"/>
      <c r="BB434" s="20"/>
      <c r="BC434" s="23"/>
      <c r="BD434" s="199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71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199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2"/>
      <c r="AM435" s="21"/>
      <c r="AN435" s="21"/>
      <c r="AO435" s="21"/>
      <c r="AP435" s="21"/>
      <c r="AQ435" s="21"/>
      <c r="AR435" s="21"/>
      <c r="AS435" s="21"/>
      <c r="AT435" s="182"/>
      <c r="AU435" s="21"/>
      <c r="AV435" s="182"/>
      <c r="AW435" s="21"/>
      <c r="AX435" s="21"/>
      <c r="AY435" s="21"/>
      <c r="AZ435" s="21"/>
      <c r="BA435" s="21"/>
      <c r="BB435" s="20"/>
      <c r="BC435" s="23"/>
      <c r="BD435" s="199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61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199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2"/>
      <c r="AM436" s="21"/>
      <c r="AN436" s="21"/>
      <c r="AO436" s="21"/>
      <c r="AP436" s="21"/>
      <c r="AQ436" s="21"/>
      <c r="AR436" s="21"/>
      <c r="AS436" s="21"/>
      <c r="AT436" s="182"/>
      <c r="AU436" s="21"/>
      <c r="AV436" s="182"/>
      <c r="AW436" s="21"/>
      <c r="AX436" s="21"/>
      <c r="AY436" s="21"/>
      <c r="AZ436" s="21"/>
      <c r="BA436" s="21"/>
      <c r="BB436" s="20"/>
      <c r="BC436" s="23"/>
      <c r="BD436" s="199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04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2"/>
      <c r="AM437" s="21"/>
      <c r="AN437" s="21"/>
      <c r="AO437" s="21"/>
      <c r="AP437" s="21"/>
      <c r="AQ437" s="21"/>
      <c r="AR437" s="21"/>
      <c r="AS437" s="21"/>
      <c r="AT437" s="182"/>
      <c r="AU437" s="21"/>
      <c r="AV437" s="182"/>
      <c r="AW437" s="21"/>
      <c r="AX437" s="21"/>
      <c r="AY437" s="21"/>
      <c r="AZ437" s="21"/>
      <c r="BA437" s="21"/>
      <c r="BB437" s="20"/>
      <c r="BC437" s="23"/>
      <c r="BD437" s="199"/>
      <c r="BE437" s="20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04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199"/>
      <c r="O438" s="20"/>
      <c r="P438" s="20"/>
      <c r="Q438" s="20"/>
      <c r="R438" s="20"/>
      <c r="S438" s="20"/>
      <c r="T438" s="20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2"/>
      <c r="AM438" s="21"/>
      <c r="AN438" s="21"/>
      <c r="AO438" s="21"/>
      <c r="AP438" s="21"/>
      <c r="AQ438" s="21"/>
      <c r="AR438" s="21"/>
      <c r="AS438" s="21"/>
      <c r="AT438" s="182"/>
      <c r="AU438" s="21"/>
      <c r="AV438" s="182"/>
      <c r="AW438" s="21"/>
      <c r="AX438" s="21"/>
      <c r="AY438" s="21"/>
      <c r="AZ438" s="21"/>
      <c r="BA438" s="21"/>
      <c r="BB438" s="20"/>
      <c r="BC438" s="23"/>
      <c r="BD438" s="199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04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199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2"/>
      <c r="AM439" s="21"/>
      <c r="AN439" s="21"/>
      <c r="AO439" s="21"/>
      <c r="AP439" s="21"/>
      <c r="AQ439" s="21"/>
      <c r="AR439" s="21"/>
      <c r="AS439" s="21"/>
      <c r="AT439" s="182"/>
      <c r="AU439" s="21"/>
      <c r="AV439" s="182"/>
      <c r="AW439" s="21"/>
      <c r="AX439" s="21"/>
      <c r="AY439" s="21"/>
      <c r="AZ439" s="21"/>
      <c r="BA439" s="21"/>
      <c r="BB439" s="20"/>
      <c r="BC439" s="23"/>
      <c r="BD439" s="199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83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2"/>
      <c r="AM440" s="21"/>
      <c r="AN440" s="21"/>
      <c r="AO440" s="21"/>
      <c r="AP440" s="21"/>
      <c r="AQ440" s="21"/>
      <c r="AR440" s="21"/>
      <c r="AS440" s="21"/>
      <c r="AT440" s="182"/>
      <c r="AU440" s="21"/>
      <c r="AV440" s="182"/>
      <c r="AW440" s="21"/>
      <c r="AX440" s="21"/>
      <c r="AY440" s="21"/>
      <c r="AZ440" s="21"/>
      <c r="BA440" s="21"/>
      <c r="BB440" s="20"/>
      <c r="BC440" s="23"/>
      <c r="BD440" s="199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409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0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3"/>
      <c r="AJ441" s="23"/>
      <c r="AK441" s="21"/>
      <c r="AL441" s="199"/>
      <c r="AM441" s="23"/>
      <c r="AN441" s="23"/>
      <c r="AO441" s="21"/>
      <c r="AP441" s="21"/>
      <c r="AQ441" s="21"/>
      <c r="AR441" s="21"/>
      <c r="AS441" s="21"/>
      <c r="AT441" s="199"/>
      <c r="AU441" s="23"/>
      <c r="AV441" s="199"/>
      <c r="AW441" s="23"/>
      <c r="AX441" s="21"/>
      <c r="AY441" s="21"/>
      <c r="AZ441" s="21"/>
      <c r="BA441" s="21"/>
      <c r="BB441" s="20"/>
      <c r="BC441" s="23"/>
      <c r="BD441" s="199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14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2"/>
      <c r="AM442" s="21"/>
      <c r="AN442" s="21"/>
      <c r="AO442" s="21"/>
      <c r="AP442" s="21"/>
      <c r="AQ442" s="21"/>
      <c r="AR442" s="21"/>
      <c r="AS442" s="21"/>
      <c r="AT442" s="182"/>
      <c r="AU442" s="21"/>
      <c r="AV442" s="182"/>
      <c r="AW442" s="21"/>
      <c r="AX442" s="21"/>
      <c r="AY442" s="21"/>
      <c r="AZ442" s="21"/>
      <c r="BA442" s="21"/>
      <c r="BB442" s="20"/>
      <c r="BC442" s="23"/>
      <c r="BD442" s="199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14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199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2"/>
      <c r="AM443" s="21"/>
      <c r="AN443" s="21"/>
      <c r="AO443" s="21"/>
      <c r="AP443" s="21"/>
      <c r="AQ443" s="21"/>
      <c r="AR443" s="21"/>
      <c r="AS443" s="21"/>
      <c r="AT443" s="182"/>
      <c r="AU443" s="21"/>
      <c r="AV443" s="182"/>
      <c r="AW443" s="21"/>
      <c r="AX443" s="21"/>
      <c r="AY443" s="21"/>
      <c r="AZ443" s="21"/>
      <c r="BA443" s="21"/>
      <c r="BB443" s="20"/>
      <c r="BC443" s="23"/>
      <c r="BD443" s="199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14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199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2"/>
      <c r="AM444" s="21"/>
      <c r="AN444" s="21"/>
      <c r="AO444" s="21"/>
      <c r="AP444" s="21"/>
      <c r="AQ444" s="21"/>
      <c r="AR444" s="21"/>
      <c r="AS444" s="21"/>
      <c r="AT444" s="182"/>
      <c r="AU444" s="21"/>
      <c r="AV444" s="182"/>
      <c r="AW444" s="21"/>
      <c r="AX444" s="21"/>
      <c r="AY444" s="21"/>
      <c r="AZ444" s="21"/>
      <c r="BA444" s="21"/>
      <c r="BB444" s="20"/>
      <c r="BC444" s="23"/>
      <c r="BD444" s="199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14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199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2"/>
      <c r="AM445" s="21"/>
      <c r="AN445" s="21"/>
      <c r="AO445" s="21"/>
      <c r="AP445" s="21"/>
      <c r="AQ445" s="21"/>
      <c r="AR445" s="21"/>
      <c r="AS445" s="21"/>
      <c r="AT445" s="182"/>
      <c r="AU445" s="21"/>
      <c r="AV445" s="182"/>
      <c r="AW445" s="21"/>
      <c r="AX445" s="21"/>
      <c r="AY445" s="21"/>
      <c r="AZ445" s="21"/>
      <c r="BA445" s="21"/>
      <c r="BB445" s="20"/>
      <c r="BC445" s="23"/>
      <c r="BD445" s="199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14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199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2"/>
      <c r="AM446" s="21"/>
      <c r="AN446" s="21"/>
      <c r="AO446" s="21"/>
      <c r="AP446" s="21"/>
      <c r="AQ446" s="21"/>
      <c r="AR446" s="21"/>
      <c r="AS446" s="21"/>
      <c r="AT446" s="182"/>
      <c r="AU446" s="21"/>
      <c r="AV446" s="182"/>
      <c r="AW446" s="21"/>
      <c r="AX446" s="21"/>
      <c r="AY446" s="21"/>
      <c r="AZ446" s="21"/>
      <c r="BA446" s="21"/>
      <c r="BB446" s="20"/>
      <c r="BC446" s="23"/>
      <c r="BD446" s="199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04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0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2"/>
      <c r="AM447" s="21"/>
      <c r="AN447" s="21"/>
      <c r="AO447" s="21"/>
      <c r="AP447" s="21"/>
      <c r="AQ447" s="21"/>
      <c r="AR447" s="21"/>
      <c r="AS447" s="21"/>
      <c r="AT447" s="182"/>
      <c r="AU447" s="21"/>
      <c r="AV447" s="182"/>
      <c r="AW447" s="21"/>
      <c r="AX447" s="21"/>
      <c r="AY447" s="21"/>
      <c r="AZ447" s="21"/>
      <c r="BA447" s="21"/>
      <c r="BB447" s="20"/>
      <c r="BC447" s="23"/>
      <c r="BD447" s="199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204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199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2"/>
      <c r="AM448" s="21"/>
      <c r="AN448" s="21"/>
      <c r="AO448" s="21"/>
      <c r="AP448" s="21"/>
      <c r="AQ448" s="21"/>
      <c r="AR448" s="21"/>
      <c r="AS448" s="21"/>
      <c r="AT448" s="182"/>
      <c r="AU448" s="21"/>
      <c r="AV448" s="182"/>
      <c r="AW448" s="21"/>
      <c r="AX448" s="21"/>
      <c r="AY448" s="21"/>
      <c r="AZ448" s="21"/>
      <c r="BA448" s="21"/>
      <c r="BB448" s="20"/>
      <c r="BC448" s="23"/>
      <c r="BD448" s="199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16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0"/>
      <c r="AK449" s="63"/>
      <c r="AL449" s="182"/>
      <c r="AM449" s="21"/>
      <c r="AN449" s="21"/>
      <c r="AO449" s="21"/>
      <c r="AP449" s="21"/>
      <c r="AQ449" s="21"/>
      <c r="AR449" s="21"/>
      <c r="AS449" s="21"/>
      <c r="AT449" s="182"/>
      <c r="AU449" s="21"/>
      <c r="AV449" s="182"/>
      <c r="AW449" s="21"/>
      <c r="AX449" s="21"/>
      <c r="AY449" s="21"/>
      <c r="AZ449" s="21"/>
      <c r="BA449" s="21"/>
      <c r="BB449" s="20"/>
      <c r="BC449" s="63"/>
      <c r="BD449" s="199"/>
      <c r="BE449" s="6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58.2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63"/>
      <c r="P450" s="63"/>
      <c r="Q450" s="63"/>
      <c r="R450" s="63"/>
      <c r="S450" s="63"/>
      <c r="T450" s="63"/>
      <c r="U450" s="6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2"/>
      <c r="AM450" s="21"/>
      <c r="AN450" s="21"/>
      <c r="AO450" s="21"/>
      <c r="AP450" s="21"/>
      <c r="AQ450" s="21"/>
      <c r="AR450" s="21"/>
      <c r="AS450" s="21"/>
      <c r="AT450" s="182"/>
      <c r="AU450" s="21"/>
      <c r="AV450" s="182"/>
      <c r="AW450" s="21"/>
      <c r="AX450" s="21"/>
      <c r="AY450" s="21"/>
      <c r="AZ450" s="21"/>
      <c r="BA450" s="21"/>
      <c r="BB450" s="20"/>
      <c r="BC450" s="23"/>
      <c r="BD450" s="199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41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63"/>
      <c r="P451" s="63"/>
      <c r="Q451" s="63"/>
      <c r="R451" s="63"/>
      <c r="S451" s="63"/>
      <c r="T451" s="63"/>
      <c r="U451" s="6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2"/>
      <c r="AM451" s="21"/>
      <c r="AN451" s="21"/>
      <c r="AO451" s="21"/>
      <c r="AP451" s="21"/>
      <c r="AQ451" s="21"/>
      <c r="AR451" s="21"/>
      <c r="AS451" s="21"/>
      <c r="AT451" s="182"/>
      <c r="AU451" s="21"/>
      <c r="AV451" s="182"/>
      <c r="AW451" s="21"/>
      <c r="AX451" s="21"/>
      <c r="AY451" s="21"/>
      <c r="AZ451" s="21"/>
      <c r="BA451" s="21"/>
      <c r="BB451" s="20"/>
      <c r="BC451" s="23"/>
      <c r="BD451" s="199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56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0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199"/>
      <c r="AM452" s="23"/>
      <c r="AN452" s="23"/>
      <c r="AO452" s="21"/>
      <c r="AP452" s="21"/>
      <c r="AQ452" s="21"/>
      <c r="AR452" s="21"/>
      <c r="AS452" s="21"/>
      <c r="AT452" s="199"/>
      <c r="AU452" s="29"/>
      <c r="AV452" s="199"/>
      <c r="AW452" s="23"/>
      <c r="AX452" s="21"/>
      <c r="AY452" s="21"/>
      <c r="AZ452" s="21"/>
      <c r="BA452" s="21"/>
      <c r="BB452" s="20"/>
      <c r="BC452" s="23"/>
      <c r="BD452" s="199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53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3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3"/>
      <c r="AJ453" s="23"/>
      <c r="AK453" s="21"/>
      <c r="AL453" s="199"/>
      <c r="AM453" s="23"/>
      <c r="AN453" s="23"/>
      <c r="AO453" s="21"/>
      <c r="AP453" s="21"/>
      <c r="AQ453" s="21"/>
      <c r="AR453" s="21"/>
      <c r="AS453" s="21"/>
      <c r="AT453" s="199"/>
      <c r="AU453" s="29"/>
      <c r="AV453" s="199"/>
      <c r="AW453" s="23"/>
      <c r="AX453" s="21"/>
      <c r="AY453" s="21"/>
      <c r="AZ453" s="21"/>
      <c r="BA453" s="21"/>
      <c r="BB453" s="20"/>
      <c r="BC453" s="23"/>
      <c r="BD453" s="199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64.2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199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3"/>
      <c r="AJ454" s="23"/>
      <c r="AK454" s="21"/>
      <c r="AL454" s="199"/>
      <c r="AM454" s="23"/>
      <c r="AN454" s="23"/>
      <c r="AO454" s="21"/>
      <c r="AP454" s="21"/>
      <c r="AQ454" s="21"/>
      <c r="AR454" s="21"/>
      <c r="AS454" s="21"/>
      <c r="AT454" s="199"/>
      <c r="AU454" s="29"/>
      <c r="AV454" s="199"/>
      <c r="AW454" s="23"/>
      <c r="AX454" s="21"/>
      <c r="AY454" s="21"/>
      <c r="AZ454" s="21"/>
      <c r="BA454" s="21"/>
      <c r="BB454" s="20"/>
      <c r="BC454" s="23"/>
      <c r="BD454" s="199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389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0"/>
      <c r="AI455" s="29"/>
      <c r="AJ455" s="29"/>
      <c r="AK455" s="21"/>
      <c r="AL455" s="199"/>
      <c r="AM455" s="29"/>
      <c r="AN455" s="29"/>
      <c r="AO455" s="21"/>
      <c r="AP455" s="21"/>
      <c r="AQ455" s="21"/>
      <c r="AR455" s="21"/>
      <c r="AS455" s="21"/>
      <c r="AT455" s="199"/>
      <c r="AU455" s="29"/>
      <c r="AV455" s="199"/>
      <c r="AW455" s="29"/>
      <c r="AX455" s="21"/>
      <c r="AY455" s="21"/>
      <c r="AZ455" s="21"/>
      <c r="BA455" s="21"/>
      <c r="BB455" s="20"/>
      <c r="BC455" s="23"/>
      <c r="BD455" s="199"/>
      <c r="BE455" s="29"/>
      <c r="BF455" s="29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21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0"/>
      <c r="AI456" s="23"/>
      <c r="AJ456" s="23"/>
      <c r="AK456" s="21"/>
      <c r="AL456" s="199"/>
      <c r="AM456" s="23"/>
      <c r="AN456" s="23"/>
      <c r="AO456" s="21"/>
      <c r="AP456" s="21"/>
      <c r="AQ456" s="21"/>
      <c r="AR456" s="21"/>
      <c r="AS456" s="21"/>
      <c r="AT456" s="199"/>
      <c r="AU456" s="23"/>
      <c r="AV456" s="199"/>
      <c r="AW456" s="23"/>
      <c r="AX456" s="21"/>
      <c r="AY456" s="21"/>
      <c r="AZ456" s="21"/>
      <c r="BA456" s="21"/>
      <c r="BB456" s="20"/>
      <c r="BC456" s="23"/>
      <c r="BD456" s="199"/>
      <c r="BE456" s="23"/>
      <c r="BF456" s="23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21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0"/>
      <c r="AI457" s="23"/>
      <c r="AJ457" s="23"/>
      <c r="AK457" s="21"/>
      <c r="AL457" s="199"/>
      <c r="AM457" s="23"/>
      <c r="AN457" s="23"/>
      <c r="AO457" s="21"/>
      <c r="AP457" s="21"/>
      <c r="AQ457" s="21"/>
      <c r="AR457" s="21"/>
      <c r="AS457" s="21"/>
      <c r="AT457" s="199"/>
      <c r="AU457" s="23"/>
      <c r="AV457" s="199"/>
      <c r="AW457" s="23"/>
      <c r="AX457" s="21"/>
      <c r="AY457" s="21"/>
      <c r="AZ457" s="21"/>
      <c r="BA457" s="21"/>
      <c r="BB457" s="20"/>
      <c r="BC457" s="23"/>
      <c r="BD457" s="199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21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0"/>
      <c r="AI458" s="23"/>
      <c r="AJ458" s="23"/>
      <c r="AK458" s="21"/>
      <c r="AL458" s="199"/>
      <c r="AM458" s="23"/>
      <c r="AN458" s="23"/>
      <c r="AO458" s="21"/>
      <c r="AP458" s="21"/>
      <c r="AQ458" s="21"/>
      <c r="AR458" s="21"/>
      <c r="AS458" s="21"/>
      <c r="AT458" s="199"/>
      <c r="AU458" s="23"/>
      <c r="AV458" s="199"/>
      <c r="AW458" s="23"/>
      <c r="AX458" s="21"/>
      <c r="AY458" s="21"/>
      <c r="AZ458" s="21"/>
      <c r="BA458" s="21"/>
      <c r="BB458" s="20"/>
      <c r="BC458" s="23"/>
      <c r="BD458" s="199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21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0"/>
      <c r="AI459" s="23"/>
      <c r="AJ459" s="23"/>
      <c r="AK459" s="21"/>
      <c r="AL459" s="199"/>
      <c r="AM459" s="23"/>
      <c r="AN459" s="23"/>
      <c r="AO459" s="21"/>
      <c r="AP459" s="21"/>
      <c r="AQ459" s="21"/>
      <c r="AR459" s="21"/>
      <c r="AS459" s="21"/>
      <c r="AT459" s="199"/>
      <c r="AU459" s="23"/>
      <c r="AV459" s="199"/>
      <c r="AW459" s="23"/>
      <c r="AX459" s="21"/>
      <c r="AY459" s="21"/>
      <c r="AZ459" s="21"/>
      <c r="BA459" s="21"/>
      <c r="BB459" s="20"/>
      <c r="BC459" s="23"/>
      <c r="BD459" s="199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21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3"/>
      <c r="AJ460" s="23"/>
      <c r="AK460" s="21"/>
      <c r="AL460" s="199"/>
      <c r="AM460" s="23"/>
      <c r="AN460" s="23"/>
      <c r="AO460" s="21"/>
      <c r="AP460" s="21"/>
      <c r="AQ460" s="21"/>
      <c r="AR460" s="21"/>
      <c r="AS460" s="21"/>
      <c r="AT460" s="199"/>
      <c r="AU460" s="23"/>
      <c r="AV460" s="199"/>
      <c r="AW460" s="23"/>
      <c r="AX460" s="21"/>
      <c r="AY460" s="21"/>
      <c r="AZ460" s="21"/>
      <c r="BA460" s="21"/>
      <c r="BB460" s="20"/>
      <c r="BC460" s="23"/>
      <c r="BD460" s="199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409.6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3"/>
      <c r="P461" s="20"/>
      <c r="Q461" s="23"/>
      <c r="R461" s="23"/>
      <c r="S461" s="23"/>
      <c r="T461" s="23"/>
      <c r="U461" s="2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2"/>
      <c r="AM461" s="21"/>
      <c r="AN461" s="21"/>
      <c r="AO461" s="21"/>
      <c r="AP461" s="21"/>
      <c r="AQ461" s="21"/>
      <c r="AR461" s="21"/>
      <c r="AS461" s="21"/>
      <c r="AT461" s="182"/>
      <c r="AU461" s="21"/>
      <c r="AV461" s="182"/>
      <c r="AW461" s="21"/>
      <c r="AX461" s="21"/>
      <c r="AY461" s="21"/>
      <c r="AZ461" s="21"/>
      <c r="BA461" s="21"/>
      <c r="BB461" s="20"/>
      <c r="BC461" s="23"/>
      <c r="BD461" s="199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409.6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199"/>
      <c r="O462" s="63"/>
      <c r="P462" s="63"/>
      <c r="Q462" s="63"/>
      <c r="R462" s="63"/>
      <c r="S462" s="63"/>
      <c r="T462" s="63"/>
      <c r="U462" s="6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2"/>
      <c r="AM462" s="21"/>
      <c r="AN462" s="21"/>
      <c r="AO462" s="21"/>
      <c r="AP462" s="21"/>
      <c r="AQ462" s="21"/>
      <c r="AR462" s="21"/>
      <c r="AS462" s="21"/>
      <c r="AT462" s="182"/>
      <c r="AU462" s="21"/>
      <c r="AV462" s="182"/>
      <c r="AW462" s="21"/>
      <c r="AX462" s="21"/>
      <c r="AY462" s="21"/>
      <c r="AZ462" s="21"/>
      <c r="BA462" s="21"/>
      <c r="BB462" s="20"/>
      <c r="BC462" s="23"/>
      <c r="BD462" s="199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409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2"/>
      <c r="AM463" s="21"/>
      <c r="AN463" s="21"/>
      <c r="AO463" s="21"/>
      <c r="AP463" s="21"/>
      <c r="AQ463" s="21"/>
      <c r="AR463" s="21"/>
      <c r="AS463" s="21"/>
      <c r="AT463" s="182"/>
      <c r="AU463" s="21"/>
      <c r="AV463" s="182"/>
      <c r="AW463" s="21"/>
      <c r="AX463" s="21"/>
      <c r="AY463" s="21"/>
      <c r="AZ463" s="21"/>
      <c r="BA463" s="21"/>
      <c r="BB463" s="20"/>
      <c r="BC463" s="23"/>
      <c r="BD463" s="199"/>
      <c r="BE463" s="29"/>
      <c r="BF463" s="29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409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99"/>
      <c r="BE464" s="20"/>
      <c r="BF464" s="20"/>
      <c r="BG464" s="20"/>
      <c r="BH464" s="20"/>
      <c r="BI464" s="23"/>
      <c r="BJ464" s="20"/>
      <c r="BK464" s="20"/>
      <c r="BL464" s="23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7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99"/>
      <c r="BE465" s="199"/>
      <c r="BF465" s="20"/>
      <c r="BG465" s="20"/>
      <c r="BH465" s="20"/>
      <c r="BI465" s="23"/>
      <c r="BJ465" s="20"/>
      <c r="BK465" s="20"/>
      <c r="BL465" s="23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51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199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0"/>
      <c r="AI466" s="23"/>
      <c r="AJ466" s="23"/>
      <c r="AK466" s="21"/>
      <c r="AL466" s="199"/>
      <c r="AM466" s="23"/>
      <c r="AN466" s="23"/>
      <c r="AO466" s="21"/>
      <c r="AP466" s="21"/>
      <c r="AQ466" s="21"/>
      <c r="AR466" s="21"/>
      <c r="AS466" s="21"/>
      <c r="AT466" s="199"/>
      <c r="AU466" s="23"/>
      <c r="AV466" s="199"/>
      <c r="AW466" s="23"/>
      <c r="AX466" s="21"/>
      <c r="AY466" s="21"/>
      <c r="AZ466" s="21"/>
      <c r="BA466" s="21"/>
      <c r="BB466" s="20"/>
      <c r="BC466" s="23"/>
      <c r="BD466" s="199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409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0"/>
      <c r="AI467" s="23"/>
      <c r="AJ467" s="23"/>
      <c r="AK467" s="21"/>
      <c r="AL467" s="199"/>
      <c r="AM467" s="23"/>
      <c r="AN467" s="23"/>
      <c r="AO467" s="21"/>
      <c r="AP467" s="21"/>
      <c r="AQ467" s="21"/>
      <c r="AR467" s="21"/>
      <c r="AS467" s="21"/>
      <c r="AT467" s="199"/>
      <c r="AU467" s="23"/>
      <c r="AV467" s="199"/>
      <c r="AW467" s="23"/>
      <c r="AX467" s="21"/>
      <c r="AY467" s="21"/>
      <c r="AZ467" s="21"/>
      <c r="BA467" s="21"/>
      <c r="BB467" s="20"/>
      <c r="BC467" s="23"/>
      <c r="BD467" s="199"/>
      <c r="BE467" s="23"/>
      <c r="BF467" s="23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09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199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0"/>
      <c r="AI468" s="23"/>
      <c r="AJ468" s="23"/>
      <c r="AK468" s="21"/>
      <c r="AL468" s="199"/>
      <c r="AM468" s="23"/>
      <c r="AN468" s="23"/>
      <c r="AO468" s="21"/>
      <c r="AP468" s="21"/>
      <c r="AQ468" s="21"/>
      <c r="AR468" s="21"/>
      <c r="AS468" s="21"/>
      <c r="AT468" s="199"/>
      <c r="AU468" s="23"/>
      <c r="AV468" s="199"/>
      <c r="AW468" s="23"/>
      <c r="AX468" s="21"/>
      <c r="AY468" s="21"/>
      <c r="AZ468" s="21"/>
      <c r="BA468" s="21"/>
      <c r="BB468" s="20"/>
      <c r="BC468" s="23"/>
      <c r="BD468" s="199"/>
      <c r="BE468" s="23"/>
      <c r="BF468" s="23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98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199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2"/>
      <c r="AM469" s="21"/>
      <c r="AN469" s="21"/>
      <c r="AO469" s="21"/>
      <c r="AP469" s="21"/>
      <c r="AQ469" s="21"/>
      <c r="AR469" s="21"/>
      <c r="AS469" s="21"/>
      <c r="AT469" s="182"/>
      <c r="AU469" s="21"/>
      <c r="AV469" s="182"/>
      <c r="AW469" s="21"/>
      <c r="AX469" s="21"/>
      <c r="AY469" s="21"/>
      <c r="AZ469" s="21"/>
      <c r="BA469" s="21"/>
      <c r="BB469" s="20"/>
      <c r="BC469" s="23"/>
      <c r="BD469" s="199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408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199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2"/>
      <c r="AM470" s="21"/>
      <c r="AN470" s="21"/>
      <c r="AO470" s="21"/>
      <c r="AP470" s="21"/>
      <c r="AQ470" s="21"/>
      <c r="AR470" s="21"/>
      <c r="AS470" s="21"/>
      <c r="AT470" s="182"/>
      <c r="AU470" s="21"/>
      <c r="AV470" s="182"/>
      <c r="AW470" s="21"/>
      <c r="AX470" s="21"/>
      <c r="AY470" s="21"/>
      <c r="AZ470" s="21"/>
      <c r="BA470" s="21"/>
      <c r="BB470" s="20"/>
      <c r="BC470" s="23"/>
      <c r="BD470" s="199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54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199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2"/>
      <c r="AM471" s="21"/>
      <c r="AN471" s="21"/>
      <c r="AO471" s="21"/>
      <c r="AP471" s="21"/>
      <c r="AQ471" s="21"/>
      <c r="AR471" s="21"/>
      <c r="AS471" s="21"/>
      <c r="AT471" s="182"/>
      <c r="AU471" s="21"/>
      <c r="AV471" s="182"/>
      <c r="AW471" s="21"/>
      <c r="AX471" s="21"/>
      <c r="AY471" s="21"/>
      <c r="AZ471" s="21"/>
      <c r="BA471" s="21"/>
      <c r="BB471" s="20"/>
      <c r="BC471" s="23"/>
      <c r="BD471" s="199"/>
      <c r="BE471" s="23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6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2"/>
      <c r="AM472" s="21"/>
      <c r="AN472" s="21"/>
      <c r="AO472" s="21"/>
      <c r="AP472" s="21"/>
      <c r="AQ472" s="21"/>
      <c r="AR472" s="21"/>
      <c r="AS472" s="21"/>
      <c r="AT472" s="182"/>
      <c r="AU472" s="21"/>
      <c r="AV472" s="182"/>
      <c r="AW472" s="21"/>
      <c r="AX472" s="21"/>
      <c r="AY472" s="21"/>
      <c r="AZ472" s="21"/>
      <c r="BA472" s="21"/>
      <c r="BB472" s="20"/>
      <c r="BC472" s="23"/>
      <c r="BD472" s="199"/>
      <c r="BE472" s="23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9.2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2"/>
      <c r="AM473" s="21"/>
      <c r="AN473" s="21"/>
      <c r="AO473" s="21"/>
      <c r="AP473" s="21"/>
      <c r="AQ473" s="21"/>
      <c r="AR473" s="21"/>
      <c r="AS473" s="21"/>
      <c r="AT473" s="182"/>
      <c r="AU473" s="21"/>
      <c r="AV473" s="182"/>
      <c r="AW473" s="21"/>
      <c r="AX473" s="21"/>
      <c r="AY473" s="21"/>
      <c r="AZ473" s="21"/>
      <c r="BA473" s="21"/>
      <c r="BB473" s="20"/>
      <c r="BC473" s="23"/>
      <c r="BD473" s="199"/>
      <c r="BE473" s="23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9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199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2"/>
      <c r="AM474" s="21"/>
      <c r="AN474" s="21"/>
      <c r="AO474" s="21"/>
      <c r="AP474" s="21"/>
      <c r="AQ474" s="21"/>
      <c r="AR474" s="21"/>
      <c r="AS474" s="21"/>
      <c r="AT474" s="182"/>
      <c r="AU474" s="21"/>
      <c r="AV474" s="182"/>
      <c r="AW474" s="21"/>
      <c r="AX474" s="21"/>
      <c r="AY474" s="21"/>
      <c r="AZ474" s="21"/>
      <c r="BA474" s="21"/>
      <c r="BB474" s="20"/>
      <c r="BC474" s="23"/>
      <c r="BD474" s="199"/>
      <c r="BE474" s="23"/>
      <c r="BF474" s="20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9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199"/>
      <c r="O475" s="23"/>
      <c r="P475" s="23"/>
      <c r="Q475" s="23"/>
      <c r="R475" s="23"/>
      <c r="S475" s="23"/>
      <c r="T475" s="23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2"/>
      <c r="AM475" s="21"/>
      <c r="AN475" s="21"/>
      <c r="AO475" s="21"/>
      <c r="AP475" s="21"/>
      <c r="AQ475" s="21"/>
      <c r="AR475" s="21"/>
      <c r="AS475" s="21"/>
      <c r="AT475" s="182"/>
      <c r="AU475" s="21"/>
      <c r="AV475" s="182"/>
      <c r="AW475" s="21"/>
      <c r="AX475" s="21"/>
      <c r="AY475" s="21"/>
      <c r="AZ475" s="21"/>
      <c r="BA475" s="21"/>
      <c r="BB475" s="20"/>
      <c r="BC475" s="23"/>
      <c r="BD475" s="199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9.2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199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2"/>
      <c r="AM476" s="21"/>
      <c r="AN476" s="21"/>
      <c r="AO476" s="21"/>
      <c r="AP476" s="21"/>
      <c r="AQ476" s="21"/>
      <c r="AR476" s="21"/>
      <c r="AS476" s="21"/>
      <c r="AT476" s="182"/>
      <c r="AU476" s="21"/>
      <c r="AV476" s="182"/>
      <c r="AW476" s="21"/>
      <c r="AX476" s="21"/>
      <c r="AY476" s="21"/>
      <c r="AZ476" s="21"/>
      <c r="BA476" s="21"/>
      <c r="BB476" s="20"/>
      <c r="BC476" s="23"/>
      <c r="BD476" s="199"/>
      <c r="BE476" s="23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49.2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199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2"/>
      <c r="AM477" s="21"/>
      <c r="AN477" s="21"/>
      <c r="AO477" s="21"/>
      <c r="AP477" s="21"/>
      <c r="AQ477" s="21"/>
      <c r="AR477" s="21"/>
      <c r="AS477" s="21"/>
      <c r="AT477" s="182"/>
      <c r="AU477" s="21"/>
      <c r="AV477" s="182"/>
      <c r="AW477" s="21"/>
      <c r="AX477" s="21"/>
      <c r="AY477" s="21"/>
      <c r="AZ477" s="21"/>
      <c r="BA477" s="21"/>
      <c r="BB477" s="20"/>
      <c r="BC477" s="23"/>
      <c r="BD477" s="199"/>
      <c r="BE477" s="23"/>
      <c r="BF477" s="20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67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2"/>
      <c r="AM478" s="21"/>
      <c r="AN478" s="21"/>
      <c r="AO478" s="21"/>
      <c r="AP478" s="21"/>
      <c r="AQ478" s="21"/>
      <c r="AR478" s="21"/>
      <c r="AS478" s="21"/>
      <c r="AT478" s="182"/>
      <c r="AU478" s="21"/>
      <c r="AV478" s="182"/>
      <c r="AW478" s="21"/>
      <c r="AX478" s="21"/>
      <c r="AY478" s="21"/>
      <c r="AZ478" s="21"/>
      <c r="BA478" s="21"/>
      <c r="BB478" s="20"/>
      <c r="BC478" s="23"/>
      <c r="BD478" s="199"/>
      <c r="BE478" s="23"/>
      <c r="BF478" s="23"/>
      <c r="BG478" s="21"/>
      <c r="BH478" s="21"/>
      <c r="BI478" s="21"/>
      <c r="BJ478" s="20"/>
      <c r="BK478" s="23"/>
      <c r="BL478" s="23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54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2"/>
      <c r="AM479" s="21"/>
      <c r="AN479" s="21"/>
      <c r="AO479" s="21"/>
      <c r="AP479" s="21"/>
      <c r="AQ479" s="21"/>
      <c r="AR479" s="21"/>
      <c r="AS479" s="21"/>
      <c r="AT479" s="182"/>
      <c r="AU479" s="21"/>
      <c r="AV479" s="182"/>
      <c r="AW479" s="21"/>
      <c r="AX479" s="21"/>
      <c r="AY479" s="21"/>
      <c r="AZ479" s="21"/>
      <c r="BA479" s="21"/>
      <c r="BB479" s="20"/>
      <c r="BC479" s="23"/>
      <c r="BD479" s="199"/>
      <c r="BE479" s="63"/>
      <c r="BF479" s="29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44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2"/>
      <c r="AM480" s="21"/>
      <c r="AN480" s="21"/>
      <c r="AO480" s="21"/>
      <c r="AP480" s="21"/>
      <c r="AQ480" s="21"/>
      <c r="AR480" s="21"/>
      <c r="AS480" s="21"/>
      <c r="AT480" s="182"/>
      <c r="AU480" s="21"/>
      <c r="AV480" s="182"/>
      <c r="AW480" s="21"/>
      <c r="AX480" s="21"/>
      <c r="AY480" s="21"/>
      <c r="AZ480" s="21"/>
      <c r="BA480" s="21"/>
      <c r="BB480" s="20"/>
      <c r="BC480" s="23"/>
      <c r="BD480" s="199"/>
      <c r="BE480" s="63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409.6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2"/>
      <c r="AM481" s="21"/>
      <c r="AN481" s="21"/>
      <c r="AO481" s="21"/>
      <c r="AP481" s="21"/>
      <c r="AQ481" s="21"/>
      <c r="AR481" s="21"/>
      <c r="AS481" s="21"/>
      <c r="AT481" s="182"/>
      <c r="AU481" s="21"/>
      <c r="AV481" s="182"/>
      <c r="AW481" s="21"/>
      <c r="AX481" s="21"/>
      <c r="AY481" s="21"/>
      <c r="AZ481" s="21"/>
      <c r="BA481" s="21"/>
      <c r="BB481" s="20"/>
      <c r="BC481" s="20"/>
      <c r="BD481" s="20"/>
      <c r="BE481" s="23"/>
      <c r="BF481" s="20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52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2"/>
      <c r="AM482" s="21"/>
      <c r="AN482" s="21"/>
      <c r="AO482" s="21"/>
      <c r="AP482" s="21"/>
      <c r="AQ482" s="21"/>
      <c r="AR482" s="21"/>
      <c r="AS482" s="21"/>
      <c r="AT482" s="182"/>
      <c r="AU482" s="21"/>
      <c r="AV482" s="182"/>
      <c r="AW482" s="21"/>
      <c r="AX482" s="21"/>
      <c r="AY482" s="21"/>
      <c r="AZ482" s="21"/>
      <c r="BA482" s="21"/>
      <c r="BB482" s="20"/>
      <c r="BC482" s="23"/>
      <c r="BD482" s="199"/>
      <c r="BE482" s="23"/>
      <c r="BF482" s="20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20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2"/>
      <c r="AM483" s="21"/>
      <c r="AN483" s="21"/>
      <c r="AO483" s="21"/>
      <c r="AP483" s="21"/>
      <c r="AQ483" s="21"/>
      <c r="AR483" s="21"/>
      <c r="AS483" s="21"/>
      <c r="AT483" s="182"/>
      <c r="AU483" s="21"/>
      <c r="AV483" s="182"/>
      <c r="AW483" s="21"/>
      <c r="AX483" s="21"/>
      <c r="AY483" s="21"/>
      <c r="AZ483" s="21"/>
      <c r="BA483" s="21"/>
      <c r="BB483" s="20"/>
      <c r="BC483" s="23"/>
      <c r="BD483" s="199"/>
      <c r="BE483" s="29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20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2"/>
      <c r="AM484" s="21"/>
      <c r="AN484" s="21"/>
      <c r="AO484" s="21"/>
      <c r="AP484" s="21"/>
      <c r="AQ484" s="21"/>
      <c r="AR484" s="21"/>
      <c r="AS484" s="21"/>
      <c r="AT484" s="182"/>
      <c r="AU484" s="21"/>
      <c r="AV484" s="182"/>
      <c r="AW484" s="21"/>
      <c r="AX484" s="21"/>
      <c r="AY484" s="21"/>
      <c r="AZ484" s="21"/>
      <c r="BA484" s="21"/>
      <c r="BB484" s="20"/>
      <c r="BC484" s="23"/>
      <c r="BD484" s="199"/>
      <c r="BE484" s="20"/>
      <c r="BF484" s="20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20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2"/>
      <c r="AM485" s="21"/>
      <c r="AN485" s="21"/>
      <c r="AO485" s="21"/>
      <c r="AP485" s="21"/>
      <c r="AQ485" s="21"/>
      <c r="AR485" s="21"/>
      <c r="AS485" s="21"/>
      <c r="AT485" s="182"/>
      <c r="AU485" s="21"/>
      <c r="AV485" s="182"/>
      <c r="AW485" s="21"/>
      <c r="AX485" s="21"/>
      <c r="AY485" s="21"/>
      <c r="AZ485" s="21"/>
      <c r="BA485" s="21"/>
      <c r="BB485" s="20"/>
      <c r="BC485" s="23"/>
      <c r="BD485" s="199"/>
      <c r="BE485" s="23"/>
      <c r="BF485" s="20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409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0"/>
      <c r="AI486" s="29"/>
      <c r="AJ486" s="29"/>
      <c r="AK486" s="21"/>
      <c r="AL486" s="199"/>
      <c r="AM486" s="29"/>
      <c r="AN486" s="29"/>
      <c r="AO486" s="21"/>
      <c r="AP486" s="21"/>
      <c r="AQ486" s="21"/>
      <c r="AR486" s="21"/>
      <c r="AS486" s="21"/>
      <c r="AT486" s="199"/>
      <c r="AU486" s="29"/>
      <c r="AV486" s="199"/>
      <c r="AW486" s="29"/>
      <c r="AX486" s="21"/>
      <c r="AY486" s="21"/>
      <c r="AZ486" s="21"/>
      <c r="BA486" s="21"/>
      <c r="BB486" s="20"/>
      <c r="BC486" s="23"/>
      <c r="BD486" s="199"/>
      <c r="BE486" s="29"/>
      <c r="BF486" s="29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44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0"/>
      <c r="AI487" s="29"/>
      <c r="AJ487" s="29"/>
      <c r="AK487" s="21"/>
      <c r="AL487" s="199"/>
      <c r="AM487" s="29"/>
      <c r="AN487" s="29"/>
      <c r="AO487" s="21"/>
      <c r="AP487" s="21"/>
      <c r="AQ487" s="21"/>
      <c r="AR487" s="21"/>
      <c r="AS487" s="21"/>
      <c r="AT487" s="199"/>
      <c r="AU487" s="29"/>
      <c r="AV487" s="199"/>
      <c r="AW487" s="29"/>
      <c r="AX487" s="21"/>
      <c r="AY487" s="21"/>
      <c r="AZ487" s="21"/>
      <c r="BA487" s="21"/>
      <c r="BB487" s="20"/>
      <c r="BC487" s="23"/>
      <c r="BD487" s="199"/>
      <c r="BE487" s="29"/>
      <c r="BF487" s="29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44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0"/>
      <c r="AI488" s="29"/>
      <c r="AJ488" s="29"/>
      <c r="AK488" s="21"/>
      <c r="AL488" s="199"/>
      <c r="AM488" s="29"/>
      <c r="AN488" s="29"/>
      <c r="AO488" s="21"/>
      <c r="AP488" s="21"/>
      <c r="AQ488" s="21"/>
      <c r="AR488" s="21"/>
      <c r="AS488" s="21"/>
      <c r="AT488" s="199"/>
      <c r="AU488" s="29"/>
      <c r="AV488" s="199"/>
      <c r="AW488" s="29"/>
      <c r="AX488" s="21"/>
      <c r="AY488" s="21"/>
      <c r="AZ488" s="21"/>
      <c r="BA488" s="21"/>
      <c r="BB488" s="20"/>
      <c r="BC488" s="23"/>
      <c r="BD488" s="199"/>
      <c r="BE488" s="29"/>
      <c r="BF488" s="29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44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0"/>
      <c r="AI489" s="29"/>
      <c r="AJ489" s="29"/>
      <c r="AK489" s="21"/>
      <c r="AL489" s="199"/>
      <c r="AM489" s="29"/>
      <c r="AN489" s="29"/>
      <c r="AO489" s="21"/>
      <c r="AP489" s="21"/>
      <c r="AQ489" s="21"/>
      <c r="AR489" s="21"/>
      <c r="AS489" s="21"/>
      <c r="AT489" s="199"/>
      <c r="AU489" s="29"/>
      <c r="AV489" s="199"/>
      <c r="AW489" s="29"/>
      <c r="AX489" s="21"/>
      <c r="AY489" s="21"/>
      <c r="AZ489" s="21"/>
      <c r="BA489" s="21"/>
      <c r="BB489" s="20"/>
      <c r="BC489" s="23"/>
      <c r="BD489" s="199"/>
      <c r="BE489" s="29"/>
      <c r="BF489" s="29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44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0"/>
      <c r="AI490" s="29"/>
      <c r="AJ490" s="29"/>
      <c r="AK490" s="21"/>
      <c r="AL490" s="199"/>
      <c r="AM490" s="29"/>
      <c r="AN490" s="29"/>
      <c r="AO490" s="21"/>
      <c r="AP490" s="21"/>
      <c r="AQ490" s="21"/>
      <c r="AR490" s="21"/>
      <c r="AS490" s="21"/>
      <c r="AT490" s="199"/>
      <c r="AU490" s="29"/>
      <c r="AV490" s="199"/>
      <c r="AW490" s="29"/>
      <c r="AX490" s="21"/>
      <c r="AY490" s="21"/>
      <c r="AZ490" s="21"/>
      <c r="BA490" s="21"/>
      <c r="BB490" s="20"/>
      <c r="BC490" s="23"/>
      <c r="BD490" s="199"/>
      <c r="BE490" s="29"/>
      <c r="BF490" s="29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144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0"/>
      <c r="AI491" s="29"/>
      <c r="AJ491" s="29"/>
      <c r="AK491" s="21"/>
      <c r="AL491" s="199"/>
      <c r="AM491" s="29"/>
      <c r="AN491" s="29"/>
      <c r="AO491" s="21"/>
      <c r="AP491" s="21"/>
      <c r="AQ491" s="21"/>
      <c r="AR491" s="21"/>
      <c r="AS491" s="21"/>
      <c r="AT491" s="199"/>
      <c r="AU491" s="29"/>
      <c r="AV491" s="199"/>
      <c r="AW491" s="29"/>
      <c r="AX491" s="21"/>
      <c r="AY491" s="21"/>
      <c r="AZ491" s="21"/>
      <c r="BA491" s="21"/>
      <c r="BB491" s="20"/>
      <c r="BC491" s="23"/>
      <c r="BD491" s="199"/>
      <c r="BE491" s="29"/>
      <c r="BF491" s="29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409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2"/>
      <c r="AM492" s="21"/>
      <c r="AN492" s="21"/>
      <c r="AO492" s="21"/>
      <c r="AP492" s="21"/>
      <c r="AQ492" s="21"/>
      <c r="AR492" s="21"/>
      <c r="AS492" s="21"/>
      <c r="AT492" s="182"/>
      <c r="AU492" s="21"/>
      <c r="AV492" s="182"/>
      <c r="AW492" s="21"/>
      <c r="AX492" s="21"/>
      <c r="AY492" s="21"/>
      <c r="AZ492" s="21"/>
      <c r="BA492" s="21"/>
      <c r="BB492" s="20"/>
      <c r="BC492" s="23"/>
      <c r="BD492" s="199"/>
      <c r="BE492" s="63"/>
      <c r="BF492" s="29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408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2"/>
      <c r="AM493" s="21"/>
      <c r="AN493" s="21"/>
      <c r="AO493" s="21"/>
      <c r="AP493" s="21"/>
      <c r="AQ493" s="21"/>
      <c r="AR493" s="21"/>
      <c r="AS493" s="21"/>
      <c r="AT493" s="182"/>
      <c r="AU493" s="21"/>
      <c r="AV493" s="182"/>
      <c r="AW493" s="21"/>
      <c r="AX493" s="21"/>
      <c r="AY493" s="21"/>
      <c r="AZ493" s="21"/>
      <c r="BA493" s="21"/>
      <c r="BB493" s="20"/>
      <c r="BC493" s="23"/>
      <c r="BD493" s="199"/>
      <c r="BE493" s="20"/>
      <c r="BF493" s="20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46.2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2"/>
      <c r="AM494" s="21"/>
      <c r="AN494" s="21"/>
      <c r="AO494" s="21"/>
      <c r="AP494" s="21"/>
      <c r="AQ494" s="21"/>
      <c r="AR494" s="21"/>
      <c r="AS494" s="21"/>
      <c r="AT494" s="182"/>
      <c r="AU494" s="21"/>
      <c r="AV494" s="182"/>
      <c r="AW494" s="21"/>
      <c r="AX494" s="21"/>
      <c r="AY494" s="21"/>
      <c r="AZ494" s="21"/>
      <c r="BA494" s="21"/>
      <c r="BB494" s="20"/>
      <c r="BC494" s="23"/>
      <c r="BD494" s="199"/>
      <c r="BE494" s="63"/>
      <c r="BF494" s="29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408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2"/>
      <c r="AM495" s="21"/>
      <c r="AN495" s="21"/>
      <c r="AO495" s="21"/>
      <c r="AP495" s="21"/>
      <c r="AQ495" s="21"/>
      <c r="AR495" s="21"/>
      <c r="AS495" s="21"/>
      <c r="AT495" s="182"/>
      <c r="AU495" s="21"/>
      <c r="AV495" s="182"/>
      <c r="AW495" s="21"/>
      <c r="AX495" s="21"/>
      <c r="AY495" s="21"/>
      <c r="AZ495" s="21"/>
      <c r="BA495" s="21"/>
      <c r="BB495" s="20"/>
      <c r="BC495" s="23"/>
      <c r="BD495" s="199"/>
      <c r="BE495" s="20"/>
      <c r="BF495" s="20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56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2"/>
      <c r="AM496" s="21"/>
      <c r="AN496" s="21"/>
      <c r="AO496" s="21"/>
      <c r="AP496" s="21"/>
      <c r="AQ496" s="21"/>
      <c r="AR496" s="21"/>
      <c r="AS496" s="21"/>
      <c r="AT496" s="182"/>
      <c r="AU496" s="21"/>
      <c r="AV496" s="182"/>
      <c r="AW496" s="21"/>
      <c r="AX496" s="21"/>
      <c r="AY496" s="21"/>
      <c r="AZ496" s="21"/>
      <c r="BA496" s="21"/>
      <c r="BB496" s="20"/>
      <c r="BC496" s="23"/>
      <c r="BD496" s="199"/>
      <c r="BE496" s="63"/>
      <c r="BF496" s="29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32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2"/>
      <c r="AM497" s="21"/>
      <c r="AN497" s="21"/>
      <c r="AO497" s="21"/>
      <c r="AP497" s="21"/>
      <c r="AQ497" s="21"/>
      <c r="AR497" s="21"/>
      <c r="AS497" s="21"/>
      <c r="AT497" s="182"/>
      <c r="AU497" s="21"/>
      <c r="AV497" s="182"/>
      <c r="AW497" s="21"/>
      <c r="AX497" s="21"/>
      <c r="AY497" s="21"/>
      <c r="AZ497" s="21"/>
      <c r="BA497" s="21"/>
      <c r="BB497" s="20"/>
      <c r="BC497" s="23"/>
      <c r="BD497" s="199"/>
      <c r="BE497" s="29"/>
      <c r="BF497" s="29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32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2"/>
      <c r="AM498" s="21"/>
      <c r="AN498" s="21"/>
      <c r="AO498" s="21"/>
      <c r="AP498" s="21"/>
      <c r="AQ498" s="21"/>
      <c r="AR498" s="21"/>
      <c r="AS498" s="21"/>
      <c r="AT498" s="182"/>
      <c r="AU498" s="21"/>
      <c r="AV498" s="182"/>
      <c r="AW498" s="21"/>
      <c r="AX498" s="21"/>
      <c r="AY498" s="21"/>
      <c r="AZ498" s="21"/>
      <c r="BA498" s="21"/>
      <c r="BB498" s="20"/>
      <c r="BC498" s="23"/>
      <c r="BD498" s="199"/>
      <c r="BE498" s="63"/>
      <c r="BF498" s="29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46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0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2"/>
      <c r="AM499" s="21"/>
      <c r="AN499" s="21"/>
      <c r="AO499" s="21"/>
      <c r="AP499" s="21"/>
      <c r="AQ499" s="21"/>
      <c r="AR499" s="21"/>
      <c r="AS499" s="21"/>
      <c r="AT499" s="182"/>
      <c r="AU499" s="21"/>
      <c r="AV499" s="182"/>
      <c r="AW499" s="21"/>
      <c r="AX499" s="21"/>
      <c r="AY499" s="21"/>
      <c r="AZ499" s="21"/>
      <c r="BA499" s="21"/>
      <c r="BB499" s="20"/>
      <c r="BC499" s="23"/>
      <c r="BD499" s="199"/>
      <c r="BE499" s="23"/>
      <c r="BF499" s="23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184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3"/>
      <c r="P500" s="23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2"/>
      <c r="AM500" s="21"/>
      <c r="AN500" s="21"/>
      <c r="AO500" s="21"/>
      <c r="AP500" s="21"/>
      <c r="AQ500" s="21"/>
      <c r="AR500" s="21"/>
      <c r="AS500" s="21"/>
      <c r="AT500" s="182"/>
      <c r="AU500" s="21"/>
      <c r="AV500" s="182"/>
      <c r="AW500" s="21"/>
      <c r="AX500" s="21"/>
      <c r="AY500" s="21"/>
      <c r="AZ500" s="21"/>
      <c r="BA500" s="21"/>
      <c r="BB500" s="20"/>
      <c r="BC500" s="23"/>
      <c r="BD500" s="185"/>
      <c r="BE500" s="186"/>
      <c r="BF500" s="29"/>
      <c r="BG500" s="21"/>
      <c r="BH500" s="21"/>
      <c r="BI500" s="21"/>
      <c r="BJ500" s="21"/>
      <c r="BK500" s="21"/>
      <c r="BL500" s="21"/>
      <c r="BM500" s="21"/>
      <c r="BN500" s="197"/>
      <c r="BO500" s="24"/>
      <c r="BP500" s="21"/>
      <c r="BQ500" s="21"/>
      <c r="BR500" s="23"/>
      <c r="BS500" s="23"/>
      <c r="BT500" s="24"/>
      <c r="BU500" s="25"/>
    </row>
    <row r="501" spans="1:73" s="22" customFormat="1" ht="184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199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2"/>
      <c r="AM501" s="21"/>
      <c r="AN501" s="21"/>
      <c r="AO501" s="21"/>
      <c r="AP501" s="21"/>
      <c r="AQ501" s="21"/>
      <c r="AR501" s="21"/>
      <c r="AS501" s="21"/>
      <c r="AT501" s="182"/>
      <c r="AU501" s="21"/>
      <c r="AV501" s="182"/>
      <c r="AW501" s="21"/>
      <c r="AX501" s="21"/>
      <c r="AY501" s="21"/>
      <c r="AZ501" s="21"/>
      <c r="BA501" s="21"/>
      <c r="BB501" s="20"/>
      <c r="BC501" s="23"/>
      <c r="BD501" s="185"/>
      <c r="BE501" s="186"/>
      <c r="BF501" s="29"/>
      <c r="BG501" s="21"/>
      <c r="BH501" s="21"/>
      <c r="BI501" s="21"/>
      <c r="BJ501" s="21"/>
      <c r="BK501" s="21"/>
      <c r="BL501" s="21"/>
      <c r="BM501" s="21"/>
      <c r="BN501" s="197"/>
      <c r="BO501" s="24"/>
      <c r="BP501" s="21"/>
      <c r="BQ501" s="21"/>
      <c r="BR501" s="23"/>
      <c r="BS501" s="23"/>
      <c r="BT501" s="24"/>
      <c r="BU501" s="25"/>
    </row>
    <row r="502" spans="1:73" s="22" customFormat="1" ht="184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2"/>
      <c r="AM502" s="21"/>
      <c r="AN502" s="21"/>
      <c r="AO502" s="21"/>
      <c r="AP502" s="21"/>
      <c r="AQ502" s="21"/>
      <c r="AR502" s="21"/>
      <c r="AS502" s="21"/>
      <c r="AT502" s="182"/>
      <c r="AU502" s="21"/>
      <c r="AV502" s="182"/>
      <c r="AW502" s="21"/>
      <c r="AX502" s="21"/>
      <c r="AY502" s="21"/>
      <c r="AZ502" s="21"/>
      <c r="BA502" s="21"/>
      <c r="BB502" s="20"/>
      <c r="BC502" s="23"/>
      <c r="BD502" s="199"/>
      <c r="BE502" s="20"/>
      <c r="BF502" s="20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184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2"/>
      <c r="AM503" s="21"/>
      <c r="AN503" s="21"/>
      <c r="AO503" s="21"/>
      <c r="AP503" s="21"/>
      <c r="AQ503" s="21"/>
      <c r="AR503" s="21"/>
      <c r="AS503" s="21"/>
      <c r="AT503" s="182"/>
      <c r="AU503" s="21"/>
      <c r="AV503" s="182"/>
      <c r="AW503" s="21"/>
      <c r="AX503" s="21"/>
      <c r="AY503" s="21"/>
      <c r="AZ503" s="21"/>
      <c r="BA503" s="21"/>
      <c r="BB503" s="20"/>
      <c r="BC503" s="23"/>
      <c r="BD503" s="185"/>
      <c r="BE503" s="186"/>
      <c r="BF503" s="20"/>
      <c r="BG503" s="21"/>
      <c r="BH503" s="21"/>
      <c r="BI503" s="21"/>
      <c r="BJ503" s="21"/>
      <c r="BK503" s="21"/>
      <c r="BL503" s="21"/>
      <c r="BM503" s="21"/>
      <c r="BN503" s="197"/>
      <c r="BO503" s="24"/>
      <c r="BP503" s="21"/>
      <c r="BQ503" s="21"/>
      <c r="BR503" s="23"/>
      <c r="BS503" s="23"/>
      <c r="BT503" s="24"/>
      <c r="BU503" s="25"/>
    </row>
    <row r="504" spans="1:73" s="22" customFormat="1" ht="189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63"/>
      <c r="P504" s="63"/>
      <c r="Q504" s="63"/>
      <c r="R504" s="63"/>
      <c r="S504" s="63"/>
      <c r="T504" s="63"/>
      <c r="U504" s="6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2"/>
      <c r="AM504" s="21"/>
      <c r="AN504" s="21"/>
      <c r="AO504" s="21"/>
      <c r="AP504" s="21"/>
      <c r="AQ504" s="21"/>
      <c r="AR504" s="21"/>
      <c r="AS504" s="21"/>
      <c r="AT504" s="182"/>
      <c r="AU504" s="21"/>
      <c r="AV504" s="182"/>
      <c r="AW504" s="21"/>
      <c r="AX504" s="21"/>
      <c r="AY504" s="21"/>
      <c r="AZ504" s="21"/>
      <c r="BA504" s="21"/>
      <c r="BB504" s="20"/>
      <c r="BC504" s="23"/>
      <c r="BD504" s="185"/>
      <c r="BE504" s="186"/>
      <c r="BF504" s="20"/>
      <c r="BG504" s="21"/>
      <c r="BH504" s="21"/>
      <c r="BI504" s="21"/>
      <c r="BJ504" s="21"/>
      <c r="BK504" s="21"/>
      <c r="BL504" s="21"/>
      <c r="BM504" s="21"/>
      <c r="BN504" s="197"/>
      <c r="BO504" s="24"/>
      <c r="BP504" s="21"/>
      <c r="BQ504" s="21"/>
      <c r="BR504" s="23"/>
      <c r="BS504" s="23"/>
      <c r="BT504" s="24"/>
      <c r="BU504" s="25"/>
    </row>
    <row r="505" spans="1:73" s="22" customFormat="1" ht="184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182"/>
      <c r="AM505" s="21"/>
      <c r="AN505" s="21"/>
      <c r="AO505" s="21"/>
      <c r="AP505" s="21"/>
      <c r="AQ505" s="21"/>
      <c r="AR505" s="21"/>
      <c r="AS505" s="21"/>
      <c r="AT505" s="182"/>
      <c r="AU505" s="21"/>
      <c r="AV505" s="182"/>
      <c r="AW505" s="21"/>
      <c r="AX505" s="21"/>
      <c r="AY505" s="21"/>
      <c r="AZ505" s="21"/>
      <c r="BA505" s="21"/>
      <c r="BB505" s="20"/>
      <c r="BC505" s="23"/>
      <c r="BD505" s="199"/>
      <c r="BE505" s="20"/>
      <c r="BF505" s="20"/>
      <c r="BG505" s="21"/>
      <c r="BH505" s="21"/>
      <c r="BI505" s="21"/>
      <c r="BJ505" s="20"/>
      <c r="BK505" s="23"/>
      <c r="BL505" s="23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84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2"/>
      <c r="AM506" s="21"/>
      <c r="AN506" s="21"/>
      <c r="AO506" s="21"/>
      <c r="AP506" s="21"/>
      <c r="AQ506" s="21"/>
      <c r="AR506" s="21"/>
      <c r="AS506" s="21"/>
      <c r="AT506" s="182"/>
      <c r="AU506" s="21"/>
      <c r="AV506" s="182"/>
      <c r="AW506" s="21"/>
      <c r="AX506" s="21"/>
      <c r="AY506" s="21"/>
      <c r="AZ506" s="21"/>
      <c r="BA506" s="21"/>
      <c r="BB506" s="20"/>
      <c r="BC506" s="23"/>
      <c r="BD506" s="187"/>
      <c r="BE506" s="186"/>
      <c r="BF506" s="20"/>
      <c r="BG506" s="21"/>
      <c r="BH506" s="21"/>
      <c r="BI506" s="21"/>
      <c r="BJ506" s="20"/>
      <c r="BK506" s="23"/>
      <c r="BL506" s="23"/>
      <c r="BM506" s="21"/>
      <c r="BN506" s="197"/>
      <c r="BO506" s="24"/>
      <c r="BP506" s="21"/>
      <c r="BQ506" s="21"/>
      <c r="BR506" s="23"/>
      <c r="BS506" s="23"/>
      <c r="BT506" s="24"/>
      <c r="BU506" s="25"/>
    </row>
    <row r="507" spans="1:73" s="22" customFormat="1" ht="184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2"/>
      <c r="AM507" s="21"/>
      <c r="AN507" s="21"/>
      <c r="AO507" s="21"/>
      <c r="AP507" s="21"/>
      <c r="AQ507" s="21"/>
      <c r="AR507" s="21"/>
      <c r="AS507" s="21"/>
      <c r="AT507" s="182"/>
      <c r="AU507" s="21"/>
      <c r="AV507" s="182"/>
      <c r="AW507" s="21"/>
      <c r="AX507" s="21"/>
      <c r="AY507" s="21"/>
      <c r="AZ507" s="21"/>
      <c r="BA507" s="21"/>
      <c r="BB507" s="20"/>
      <c r="BC507" s="23"/>
      <c r="BD507" s="199"/>
      <c r="BE507" s="29"/>
      <c r="BF507" s="29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84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2"/>
      <c r="AM508" s="21"/>
      <c r="AN508" s="21"/>
      <c r="AO508" s="21"/>
      <c r="AP508" s="21"/>
      <c r="AQ508" s="21"/>
      <c r="AR508" s="21"/>
      <c r="AS508" s="21"/>
      <c r="AT508" s="182"/>
      <c r="AU508" s="21"/>
      <c r="AV508" s="182"/>
      <c r="AW508" s="21"/>
      <c r="AX508" s="21"/>
      <c r="AY508" s="21"/>
      <c r="AZ508" s="21"/>
      <c r="BA508" s="21"/>
      <c r="BB508" s="20"/>
      <c r="BC508" s="23"/>
      <c r="BD508" s="199"/>
      <c r="BE508" s="23"/>
      <c r="BF508" s="20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84.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9"/>
      <c r="P509" s="29"/>
      <c r="Q509" s="29"/>
      <c r="R509" s="29"/>
      <c r="S509" s="29"/>
      <c r="T509" s="29"/>
      <c r="U509" s="29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2"/>
      <c r="AM509" s="21"/>
      <c r="AN509" s="21"/>
      <c r="AO509" s="21"/>
      <c r="AP509" s="21"/>
      <c r="AQ509" s="21"/>
      <c r="AR509" s="21"/>
      <c r="AS509" s="21"/>
      <c r="AT509" s="182"/>
      <c r="AU509" s="21"/>
      <c r="AV509" s="182"/>
      <c r="AW509" s="21"/>
      <c r="AX509" s="21"/>
      <c r="AY509" s="21"/>
      <c r="AZ509" s="21"/>
      <c r="BA509" s="21"/>
      <c r="BB509" s="20"/>
      <c r="BC509" s="23"/>
      <c r="BD509" s="199"/>
      <c r="BE509" s="29"/>
      <c r="BF509" s="29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84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9"/>
      <c r="P510" s="29"/>
      <c r="Q510" s="29"/>
      <c r="R510" s="29"/>
      <c r="S510" s="29"/>
      <c r="T510" s="29"/>
      <c r="U510" s="29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2"/>
      <c r="AM510" s="21"/>
      <c r="AN510" s="21"/>
      <c r="AO510" s="21"/>
      <c r="AP510" s="21"/>
      <c r="AQ510" s="21"/>
      <c r="AR510" s="21"/>
      <c r="AS510" s="21"/>
      <c r="AT510" s="182"/>
      <c r="AU510" s="21"/>
      <c r="AV510" s="182"/>
      <c r="AW510" s="21"/>
      <c r="AX510" s="21"/>
      <c r="AY510" s="21"/>
      <c r="AZ510" s="21"/>
      <c r="BA510" s="21"/>
      <c r="BB510" s="20"/>
      <c r="BC510" s="23"/>
      <c r="BD510" s="199"/>
      <c r="BE510" s="23"/>
      <c r="BF510" s="20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212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3"/>
      <c r="P511" s="23"/>
      <c r="Q511" s="23"/>
      <c r="R511" s="23"/>
      <c r="S511" s="23"/>
      <c r="T511" s="23"/>
      <c r="U511" s="23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99"/>
      <c r="BE511" s="23"/>
      <c r="BF511" s="23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409.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0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99"/>
      <c r="BE512" s="23"/>
      <c r="BF512" s="23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86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199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82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22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99"/>
      <c r="BE514" s="23"/>
      <c r="BF514" s="23"/>
      <c r="BG514" s="21"/>
      <c r="BH514" s="21"/>
      <c r="BI514" s="21"/>
      <c r="BJ514" s="21"/>
      <c r="BK514" s="21"/>
      <c r="BL514" s="20"/>
      <c r="BM514" s="23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222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0"/>
      <c r="P515" s="20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82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222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0"/>
      <c r="P516" s="20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182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57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3"/>
      <c r="P517" s="20"/>
      <c r="Q517" s="23"/>
      <c r="R517" s="23"/>
      <c r="S517" s="23"/>
      <c r="T517" s="23"/>
      <c r="U517" s="23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99"/>
      <c r="BE517" s="23"/>
      <c r="BF517" s="23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182.2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199"/>
      <c r="O518" s="28"/>
      <c r="P518" s="1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2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29.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9"/>
      <c r="P519" s="29"/>
      <c r="Q519" s="29"/>
      <c r="R519" s="29"/>
      <c r="S519" s="29"/>
      <c r="T519" s="29"/>
      <c r="U519" s="29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2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409.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3"/>
      <c r="P520" s="20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0"/>
      <c r="AI520" s="23"/>
      <c r="AJ520" s="23"/>
      <c r="AK520" s="23"/>
      <c r="AL520" s="199"/>
      <c r="AM520" s="23"/>
      <c r="AN520" s="23"/>
      <c r="AO520" s="21"/>
      <c r="AP520" s="21"/>
      <c r="AQ520" s="21"/>
      <c r="AR520" s="21"/>
      <c r="AS520" s="21"/>
      <c r="AT520" s="199"/>
      <c r="AU520" s="23"/>
      <c r="AV520" s="199"/>
      <c r="AW520" s="23"/>
      <c r="AX520" s="21"/>
      <c r="AY520" s="21"/>
      <c r="AZ520" s="21"/>
      <c r="BA520" s="21"/>
      <c r="BB520" s="20"/>
      <c r="BC520" s="23"/>
      <c r="BD520" s="199"/>
      <c r="BE520" s="23"/>
      <c r="BF520" s="23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14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0"/>
      <c r="AK521" s="23"/>
      <c r="AL521" s="23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0"/>
      <c r="BC521" s="23"/>
      <c r="BD521" s="199"/>
      <c r="BE521" s="23"/>
      <c r="BF521" s="23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14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199"/>
      <c r="O522" s="28"/>
      <c r="P522" s="1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0"/>
      <c r="AK522" s="23"/>
      <c r="AL522" s="23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0"/>
      <c r="BC522" s="23"/>
      <c r="BD522" s="199"/>
      <c r="BE522" s="23"/>
      <c r="BF522" s="23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141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199"/>
      <c r="O523" s="23"/>
      <c r="P523" s="23"/>
      <c r="Q523" s="23"/>
      <c r="R523" s="23"/>
      <c r="S523" s="23"/>
      <c r="T523" s="23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0"/>
      <c r="AK523" s="23"/>
      <c r="AL523" s="23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0"/>
      <c r="BC523" s="23"/>
      <c r="BD523" s="199"/>
      <c r="BE523" s="23"/>
      <c r="BF523" s="23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141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199"/>
      <c r="O524" s="28"/>
      <c r="P524" s="18"/>
      <c r="Q524" s="28"/>
      <c r="R524" s="28"/>
      <c r="S524" s="28"/>
      <c r="T524" s="28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0"/>
      <c r="AK524" s="23"/>
      <c r="AL524" s="23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0"/>
      <c r="BC524" s="23"/>
      <c r="BD524" s="199"/>
      <c r="BE524" s="23"/>
      <c r="BF524" s="23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141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199"/>
      <c r="O525" s="28"/>
      <c r="P525" s="18"/>
      <c r="Q525" s="28"/>
      <c r="R525" s="28"/>
      <c r="S525" s="28"/>
      <c r="T525" s="28"/>
      <c r="U525" s="2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0"/>
      <c r="AK525" s="23"/>
      <c r="AL525" s="23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0"/>
      <c r="BC525" s="23"/>
      <c r="BD525" s="199"/>
      <c r="BE525" s="23"/>
      <c r="BF525" s="23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01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3"/>
      <c r="P526" s="20"/>
      <c r="Q526" s="23"/>
      <c r="R526" s="23"/>
      <c r="S526" s="23"/>
      <c r="T526" s="23"/>
      <c r="U526" s="2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99"/>
      <c r="BE526" s="23"/>
      <c r="BF526" s="23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20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199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2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201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3"/>
      <c r="P528" s="20"/>
      <c r="Q528" s="23"/>
      <c r="R528" s="23"/>
      <c r="S528" s="23"/>
      <c r="T528" s="23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99"/>
      <c r="BE528" s="23"/>
      <c r="BF528" s="23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201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199"/>
      <c r="O529" s="28"/>
      <c r="P529" s="18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2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409.6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3"/>
      <c r="P530" s="20"/>
      <c r="Q530" s="20"/>
      <c r="R530" s="20"/>
      <c r="S530" s="20"/>
      <c r="T530" s="20"/>
      <c r="U530" s="23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2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201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3"/>
      <c r="P531" s="20"/>
      <c r="Q531" s="20"/>
      <c r="R531" s="20"/>
      <c r="S531" s="20"/>
      <c r="T531" s="20"/>
      <c r="U531" s="23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2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20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3"/>
      <c r="P532" s="20"/>
      <c r="Q532" s="23"/>
      <c r="R532" s="23"/>
      <c r="S532" s="23"/>
      <c r="T532" s="23"/>
      <c r="U532" s="2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0"/>
      <c r="AK532" s="23"/>
      <c r="AL532" s="23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0"/>
      <c r="BC532" s="23"/>
      <c r="BD532" s="199"/>
      <c r="BE532" s="23"/>
      <c r="BF532" s="23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20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3"/>
      <c r="P533" s="20"/>
      <c r="Q533" s="28"/>
      <c r="R533" s="28"/>
      <c r="S533" s="28"/>
      <c r="T533" s="28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2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201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3"/>
      <c r="P534" s="20"/>
      <c r="Q534" s="20"/>
      <c r="R534" s="20"/>
      <c r="S534" s="20"/>
      <c r="T534" s="20"/>
      <c r="U534" s="23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82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201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199"/>
      <c r="O535" s="28"/>
      <c r="P535" s="18"/>
      <c r="Q535" s="28"/>
      <c r="R535" s="28"/>
      <c r="S535" s="28"/>
      <c r="T535" s="28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82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259.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9"/>
      <c r="P536" s="29"/>
      <c r="Q536" s="29"/>
      <c r="R536" s="29"/>
      <c r="S536" s="29"/>
      <c r="T536" s="29"/>
      <c r="U536" s="29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99"/>
      <c r="BE536" s="29"/>
      <c r="BF536" s="29"/>
      <c r="BG536" s="21"/>
      <c r="BH536" s="21"/>
      <c r="BI536" s="21"/>
      <c r="BJ536" s="20"/>
      <c r="BK536" s="63"/>
      <c r="BL536" s="29"/>
      <c r="BM536" s="21"/>
      <c r="BN536" s="197"/>
      <c r="BO536" s="24"/>
      <c r="BP536" s="21"/>
      <c r="BQ536" s="21"/>
      <c r="BR536" s="23"/>
      <c r="BS536" s="23"/>
      <c r="BT536" s="24"/>
      <c r="BU536" s="25"/>
    </row>
    <row r="537" spans="1:73" s="22" customFormat="1" ht="244.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0"/>
      <c r="P537" s="20"/>
      <c r="Q537" s="29"/>
      <c r="R537" s="29"/>
      <c r="S537" s="29"/>
      <c r="T537" s="29"/>
      <c r="U537" s="29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99"/>
      <c r="BE537" s="188"/>
      <c r="BF537" s="29"/>
      <c r="BG537" s="21"/>
      <c r="BH537" s="21"/>
      <c r="BI537" s="21"/>
      <c r="BJ537" s="20"/>
      <c r="BK537" s="63"/>
      <c r="BL537" s="29"/>
      <c r="BM537" s="21"/>
      <c r="BN537" s="197"/>
      <c r="BO537" s="24"/>
      <c r="BP537" s="21"/>
      <c r="BQ537" s="21"/>
      <c r="BR537" s="23"/>
      <c r="BS537" s="23"/>
      <c r="BT537" s="24"/>
      <c r="BU537" s="25"/>
    </row>
    <row r="538" spans="1:73" s="22" customFormat="1" ht="219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63"/>
      <c r="P538" s="63"/>
      <c r="Q538" s="63"/>
      <c r="R538" s="63"/>
      <c r="S538" s="63"/>
      <c r="T538" s="63"/>
      <c r="U538" s="63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87"/>
      <c r="BE538" s="189"/>
      <c r="BF538" s="190"/>
      <c r="BG538" s="21"/>
      <c r="BH538" s="21"/>
      <c r="BI538" s="21"/>
      <c r="BJ538" s="21"/>
      <c r="BK538" s="21"/>
      <c r="BL538" s="21"/>
      <c r="BM538" s="21"/>
      <c r="BN538" s="197"/>
      <c r="BO538" s="24"/>
      <c r="BP538" s="21"/>
      <c r="BQ538" s="21"/>
      <c r="BR538" s="23"/>
      <c r="BS538" s="23"/>
      <c r="BT538" s="24"/>
      <c r="BU538" s="25"/>
    </row>
    <row r="539" spans="1:73" s="22" customFormat="1" ht="219.7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99"/>
      <c r="BE539" s="29"/>
      <c r="BF539" s="29"/>
      <c r="BG539" s="21"/>
      <c r="BH539" s="21"/>
      <c r="BI539" s="21"/>
      <c r="BJ539" s="21"/>
      <c r="BK539" s="21"/>
      <c r="BL539" s="21"/>
      <c r="BM539" s="21"/>
      <c r="BN539" s="197"/>
      <c r="BO539" s="24"/>
      <c r="BP539" s="21"/>
      <c r="BQ539" s="21"/>
      <c r="BR539" s="23"/>
      <c r="BS539" s="23"/>
      <c r="BT539" s="24"/>
      <c r="BU539" s="25"/>
    </row>
    <row r="540" spans="1:73" s="22" customFormat="1" ht="219.7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9"/>
      <c r="P540" s="29"/>
      <c r="Q540" s="29"/>
      <c r="R540" s="29"/>
      <c r="S540" s="29"/>
      <c r="T540" s="29"/>
      <c r="U540" s="29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187"/>
      <c r="BE540" s="189"/>
      <c r="BF540" s="190"/>
      <c r="BG540" s="21"/>
      <c r="BH540" s="21"/>
      <c r="BI540" s="21"/>
      <c r="BJ540" s="21"/>
      <c r="BK540" s="21"/>
      <c r="BL540" s="21"/>
      <c r="BM540" s="21"/>
      <c r="BN540" s="197"/>
      <c r="BO540" s="24"/>
      <c r="BP540" s="21"/>
      <c r="BQ540" s="21"/>
      <c r="BR540" s="23"/>
      <c r="BS540" s="23"/>
      <c r="BT540" s="24"/>
      <c r="BU540" s="25"/>
    </row>
    <row r="541" spans="1:73" s="22" customFormat="1" ht="409.6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9"/>
      <c r="P541" s="29"/>
      <c r="Q541" s="29"/>
      <c r="R541" s="29"/>
      <c r="S541" s="29"/>
      <c r="T541" s="29"/>
      <c r="U541" s="29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99"/>
      <c r="BE541" s="29"/>
      <c r="BF541" s="20"/>
      <c r="BG541" s="21"/>
      <c r="BH541" s="21"/>
      <c r="BI541" s="21"/>
      <c r="BJ541" s="21"/>
      <c r="BK541" s="21"/>
      <c r="BL541" s="21"/>
      <c r="BM541" s="21"/>
      <c r="BN541" s="197"/>
      <c r="BO541" s="24"/>
      <c r="BP541" s="21"/>
      <c r="BQ541" s="21"/>
      <c r="BR541" s="23"/>
      <c r="BS541" s="23"/>
      <c r="BT541" s="24"/>
      <c r="BU541" s="25"/>
    </row>
    <row r="542" spans="1:73" s="22" customFormat="1" ht="409.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0"/>
      <c r="AI542" s="29"/>
      <c r="AJ542" s="29"/>
      <c r="AK542" s="21"/>
      <c r="AL542" s="199"/>
      <c r="AM542" s="29"/>
      <c r="AN542" s="29"/>
      <c r="AO542" s="21"/>
      <c r="AP542" s="21"/>
      <c r="AQ542" s="21"/>
      <c r="AR542" s="21"/>
      <c r="AS542" s="21"/>
      <c r="AT542" s="199"/>
      <c r="AU542" s="29"/>
      <c r="AV542" s="199"/>
      <c r="AW542" s="29"/>
      <c r="AX542" s="21"/>
      <c r="AY542" s="21"/>
      <c r="AZ542" s="21"/>
      <c r="BA542" s="21"/>
      <c r="BB542" s="21"/>
      <c r="BC542" s="21"/>
      <c r="BD542" s="199"/>
      <c r="BE542" s="29"/>
      <c r="BF542" s="29"/>
      <c r="BG542" s="21"/>
      <c r="BH542" s="21"/>
      <c r="BI542" s="21"/>
      <c r="BJ542" s="21"/>
      <c r="BK542" s="21"/>
      <c r="BL542" s="21"/>
      <c r="BM542" s="21"/>
      <c r="BN542" s="197"/>
      <c r="BO542" s="24"/>
      <c r="BP542" s="21"/>
      <c r="BQ542" s="21"/>
      <c r="BR542" s="23"/>
      <c r="BS542" s="23"/>
      <c r="BT542" s="24"/>
      <c r="BU542" s="25"/>
    </row>
    <row r="543" spans="1:73" s="22" customFormat="1" ht="137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9"/>
      <c r="P543" s="29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7"/>
      <c r="BE543" s="189"/>
      <c r="BF543" s="190"/>
      <c r="BG543" s="21"/>
      <c r="BH543" s="21"/>
      <c r="BI543" s="21"/>
      <c r="BJ543" s="21"/>
      <c r="BK543" s="21"/>
      <c r="BL543" s="21"/>
      <c r="BM543" s="21"/>
      <c r="BN543" s="197"/>
      <c r="BO543" s="24"/>
      <c r="BP543" s="21"/>
      <c r="BQ543" s="21"/>
      <c r="BR543" s="23"/>
      <c r="BS543" s="23"/>
      <c r="BT543" s="24"/>
      <c r="BU543" s="25"/>
    </row>
    <row r="544" spans="1:73" s="22" customFormat="1" ht="137.2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9"/>
      <c r="P544" s="29"/>
      <c r="Q544" s="29"/>
      <c r="R544" s="29"/>
      <c r="S544" s="29"/>
      <c r="T544" s="29"/>
      <c r="U544" s="29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7"/>
      <c r="BE544" s="189"/>
      <c r="BF544" s="190"/>
      <c r="BG544" s="21"/>
      <c r="BH544" s="21"/>
      <c r="BI544" s="21"/>
      <c r="BJ544" s="21"/>
      <c r="BK544" s="21"/>
      <c r="BL544" s="21"/>
      <c r="BM544" s="21"/>
      <c r="BN544" s="197"/>
      <c r="BO544" s="24"/>
      <c r="BP544" s="21"/>
      <c r="BQ544" s="21"/>
      <c r="BR544" s="23"/>
      <c r="BS544" s="23"/>
      <c r="BT544" s="24"/>
      <c r="BU544" s="25"/>
    </row>
    <row r="545" spans="1:75" s="22" customFormat="1" ht="137.2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9"/>
      <c r="P545" s="29"/>
      <c r="Q545" s="29"/>
      <c r="R545" s="29"/>
      <c r="S545" s="29"/>
      <c r="T545" s="29"/>
      <c r="U545" s="29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187"/>
      <c r="BE545" s="189"/>
      <c r="BF545" s="190"/>
      <c r="BG545" s="21"/>
      <c r="BH545" s="21"/>
      <c r="BI545" s="21"/>
      <c r="BJ545" s="21"/>
      <c r="BK545" s="21"/>
      <c r="BL545" s="21"/>
      <c r="BM545" s="21"/>
      <c r="BN545" s="197"/>
      <c r="BO545" s="24"/>
      <c r="BP545" s="21"/>
      <c r="BQ545" s="21"/>
      <c r="BR545" s="23"/>
      <c r="BS545" s="23"/>
      <c r="BT545" s="24"/>
      <c r="BU545" s="25"/>
    </row>
    <row r="546" spans="1:75" s="22" customFormat="1" ht="137.2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9"/>
      <c r="P546" s="29"/>
      <c r="Q546" s="29"/>
      <c r="R546" s="29"/>
      <c r="S546" s="29"/>
      <c r="T546" s="29"/>
      <c r="U546" s="29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187"/>
      <c r="BE546" s="189"/>
      <c r="BF546" s="190"/>
      <c r="BG546" s="21"/>
      <c r="BH546" s="21"/>
      <c r="BI546" s="21"/>
      <c r="BJ546" s="21"/>
      <c r="BK546" s="21"/>
      <c r="BL546" s="21"/>
      <c r="BM546" s="21"/>
      <c r="BN546" s="197"/>
      <c r="BO546" s="24"/>
      <c r="BP546" s="21"/>
      <c r="BQ546" s="21"/>
      <c r="BR546" s="23"/>
      <c r="BS546" s="23"/>
      <c r="BT546" s="24"/>
      <c r="BU546" s="25"/>
    </row>
    <row r="547" spans="1:75" s="22" customFormat="1" ht="137.2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9"/>
      <c r="P547" s="29"/>
      <c r="Q547" s="29"/>
      <c r="R547" s="29"/>
      <c r="S547" s="29"/>
      <c r="T547" s="29"/>
      <c r="U547" s="29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187"/>
      <c r="BE547" s="189"/>
      <c r="BF547" s="190"/>
      <c r="BG547" s="21"/>
      <c r="BH547" s="21"/>
      <c r="BI547" s="21"/>
      <c r="BJ547" s="21"/>
      <c r="BK547" s="21"/>
      <c r="BL547" s="21"/>
      <c r="BM547" s="21"/>
      <c r="BN547" s="197"/>
      <c r="BO547" s="24"/>
      <c r="BP547" s="21"/>
      <c r="BQ547" s="21"/>
      <c r="BR547" s="23"/>
      <c r="BS547" s="23"/>
      <c r="BT547" s="24"/>
      <c r="BU547" s="25"/>
    </row>
    <row r="548" spans="1:75" s="22" customFormat="1" ht="291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9"/>
      <c r="P548" s="29"/>
      <c r="Q548" s="29"/>
      <c r="R548" s="29"/>
      <c r="S548" s="29"/>
      <c r="T548" s="29"/>
      <c r="U548" s="29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0"/>
      <c r="BC548" s="21"/>
      <c r="BD548" s="199"/>
      <c r="BE548" s="29"/>
      <c r="BF548" s="20"/>
      <c r="BG548" s="23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5" s="22" customFormat="1" ht="291.7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9"/>
      <c r="P549" s="29"/>
      <c r="Q549" s="29"/>
      <c r="R549" s="29"/>
      <c r="S549" s="29"/>
      <c r="T549" s="29"/>
      <c r="U549" s="29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0"/>
      <c r="BC549" s="21"/>
      <c r="BD549" s="199"/>
      <c r="BE549" s="183"/>
      <c r="BF549" s="20"/>
      <c r="BG549" s="23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3"/>
      <c r="BS549" s="23"/>
      <c r="BT549" s="24"/>
      <c r="BU549" s="25"/>
    </row>
    <row r="550" spans="1:75" s="22" customFormat="1" ht="197.2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3"/>
      <c r="P550" s="23"/>
      <c r="Q550" s="23"/>
      <c r="R550" s="23"/>
      <c r="S550" s="23"/>
      <c r="T550" s="23"/>
      <c r="U550" s="20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199"/>
      <c r="BE550" s="20"/>
      <c r="BF550" s="20"/>
      <c r="BG550" s="21"/>
      <c r="BH550" s="21"/>
      <c r="BI550" s="21"/>
      <c r="BJ550" s="21"/>
      <c r="BK550" s="21"/>
      <c r="BL550" s="21"/>
      <c r="BM550" s="21"/>
      <c r="BN550" s="197"/>
      <c r="BO550" s="24"/>
      <c r="BP550" s="21"/>
      <c r="BQ550" s="21"/>
      <c r="BR550" s="23"/>
      <c r="BS550" s="23"/>
      <c r="BT550" s="24"/>
      <c r="BU550" s="25"/>
    </row>
    <row r="551" spans="1:75" s="22" customFormat="1" ht="197.2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3"/>
      <c r="P551" s="23"/>
      <c r="Q551" s="23"/>
      <c r="R551" s="23"/>
      <c r="S551" s="23"/>
      <c r="T551" s="23"/>
      <c r="U551" s="20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185"/>
      <c r="BE551" s="190"/>
      <c r="BF551" s="190"/>
      <c r="BG551" s="21"/>
      <c r="BH551" s="21"/>
      <c r="BI551" s="21"/>
      <c r="BJ551" s="21"/>
      <c r="BK551" s="21"/>
      <c r="BL551" s="21"/>
      <c r="BM551" s="21"/>
      <c r="BN551" s="197"/>
      <c r="BO551" s="24"/>
      <c r="BP551" s="21"/>
      <c r="BQ551" s="21"/>
      <c r="BR551" s="23"/>
      <c r="BS551" s="23"/>
      <c r="BT551" s="24"/>
      <c r="BU551" s="25"/>
    </row>
    <row r="552" spans="1:75" s="22" customFormat="1" ht="279.7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191"/>
      <c r="P552" s="191"/>
      <c r="Q552" s="191"/>
      <c r="R552" s="191"/>
      <c r="S552" s="191"/>
      <c r="T552" s="191"/>
      <c r="U552" s="19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199"/>
      <c r="BE552" s="63"/>
      <c r="BF552" s="63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3"/>
      <c r="BS552" s="23"/>
      <c r="BT552" s="24"/>
      <c r="BU552" s="25"/>
    </row>
    <row r="553" spans="1:75" s="22" customFormat="1" ht="171.7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3"/>
      <c r="P553" s="23"/>
      <c r="Q553" s="23"/>
      <c r="R553" s="23"/>
      <c r="S553" s="23"/>
      <c r="T553" s="23"/>
      <c r="U553" s="23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199"/>
      <c r="BE553" s="23"/>
      <c r="BF553" s="23"/>
      <c r="BG553" s="21"/>
      <c r="BH553" s="21"/>
      <c r="BI553" s="21"/>
      <c r="BJ553" s="21"/>
      <c r="BK553" s="21"/>
      <c r="BL553" s="21"/>
      <c r="BM553" s="21"/>
      <c r="BN553" s="21"/>
      <c r="BO553" s="24"/>
      <c r="BP553" s="21"/>
      <c r="BQ553" s="21"/>
      <c r="BR553" s="23"/>
      <c r="BS553" s="23"/>
      <c r="BT553" s="24"/>
      <c r="BU553" s="25"/>
    </row>
    <row r="554" spans="1:75" s="22" customFormat="1" ht="129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"/>
      <c r="O554" s="23"/>
      <c r="P554" s="23"/>
      <c r="Q554" s="23"/>
      <c r="R554" s="23"/>
      <c r="S554" s="23"/>
      <c r="T554" s="23"/>
      <c r="U554" s="23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192"/>
      <c r="BE554" s="29"/>
      <c r="BF554" s="29"/>
      <c r="BG554" s="21"/>
      <c r="BH554" s="21"/>
      <c r="BI554" s="21"/>
      <c r="BJ554" s="21"/>
      <c r="BK554" s="21"/>
      <c r="BL554" s="21"/>
      <c r="BM554" s="21"/>
      <c r="BN554" s="197"/>
      <c r="BO554" s="24"/>
      <c r="BP554" s="21"/>
      <c r="BQ554" s="21"/>
      <c r="BR554" s="23"/>
      <c r="BS554" s="23"/>
      <c r="BT554" s="24"/>
      <c r="BU554" s="25"/>
    </row>
    <row r="555" spans="1:75" s="22" customFormat="1" ht="187.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9"/>
      <c r="O555" s="29"/>
      <c r="P555" s="29"/>
      <c r="Q555" s="29"/>
      <c r="R555" s="29"/>
      <c r="S555" s="29"/>
      <c r="T555" s="29"/>
      <c r="U555" s="29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199"/>
      <c r="BE555" s="23"/>
      <c r="BF555" s="23"/>
      <c r="BG555" s="21"/>
      <c r="BH555" s="21"/>
      <c r="BI555" s="21"/>
      <c r="BJ555" s="21"/>
      <c r="BK555" s="21"/>
      <c r="BL555" s="21"/>
      <c r="BM555" s="23"/>
      <c r="BN555" s="21"/>
      <c r="BO555" s="24"/>
      <c r="BP555" s="21"/>
      <c r="BQ555" s="21"/>
      <c r="BR555" s="21"/>
      <c r="BS555" s="21"/>
      <c r="BT555" s="23"/>
      <c r="BU555" s="24"/>
      <c r="BV555" s="25"/>
      <c r="BW555" s="30"/>
    </row>
    <row r="556" spans="1:75" s="22" customFormat="1" ht="187.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199"/>
      <c r="O556" s="28"/>
      <c r="P556" s="18"/>
      <c r="Q556" s="28"/>
      <c r="R556" s="28"/>
      <c r="S556" s="28"/>
      <c r="T556" s="28"/>
      <c r="U556" s="28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3"/>
      <c r="BN556" s="21"/>
      <c r="BO556" s="24"/>
      <c r="BP556" s="25"/>
      <c r="BQ556" s="21"/>
      <c r="BR556" s="21"/>
      <c r="BS556" s="21"/>
      <c r="BT556" s="23"/>
      <c r="BU556" s="24"/>
      <c r="BV556" s="25"/>
      <c r="BW556" s="30"/>
    </row>
    <row r="557" spans="1:75" s="22" customFormat="1" ht="409.6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3"/>
      <c r="P557" s="23"/>
      <c r="Q557" s="23"/>
      <c r="R557" s="23"/>
      <c r="S557" s="23"/>
      <c r="T557" s="23"/>
      <c r="U557" s="23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3"/>
      <c r="AV557" s="21"/>
      <c r="AW557" s="23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3"/>
      <c r="BN557" s="21"/>
      <c r="BO557" s="24"/>
      <c r="BP557" s="25"/>
      <c r="BQ557" s="21"/>
      <c r="BR557" s="21"/>
      <c r="BS557" s="21"/>
      <c r="BT557" s="23"/>
      <c r="BU557" s="24"/>
      <c r="BV557" s="25"/>
      <c r="BW557" s="30"/>
    </row>
    <row r="558" spans="1:75" s="22" customFormat="1" ht="409.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23"/>
      <c r="P558" s="23"/>
      <c r="Q558" s="23"/>
      <c r="R558" s="23"/>
      <c r="S558" s="23"/>
      <c r="T558" s="23"/>
      <c r="U558" s="23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199"/>
      <c r="BE558" s="23"/>
      <c r="BF558" s="23"/>
      <c r="BG558" s="21"/>
      <c r="BH558" s="21"/>
      <c r="BI558" s="21"/>
      <c r="BJ558" s="21"/>
      <c r="BK558" s="21"/>
      <c r="BL558" s="21"/>
      <c r="BM558" s="23"/>
      <c r="BN558" s="21"/>
      <c r="BO558" s="24"/>
      <c r="BP558" s="25"/>
      <c r="BQ558" s="21"/>
      <c r="BR558" s="21"/>
      <c r="BS558" s="21"/>
      <c r="BT558" s="23"/>
      <c r="BU558" s="24"/>
      <c r="BV558" s="25"/>
      <c r="BW558" s="30"/>
    </row>
    <row r="559" spans="1:75" s="22" customFormat="1" ht="194.2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199"/>
      <c r="O559" s="28"/>
      <c r="P559" s="18"/>
      <c r="Q559" s="28"/>
      <c r="R559" s="28"/>
      <c r="S559" s="28"/>
      <c r="T559" s="28"/>
      <c r="U559" s="28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3"/>
      <c r="BN559" s="21"/>
      <c r="BO559" s="24"/>
      <c r="BP559" s="25"/>
      <c r="BQ559" s="36"/>
      <c r="BR559" s="36"/>
      <c r="BS559" s="36"/>
      <c r="BT559" s="40"/>
      <c r="BU559" s="26"/>
      <c r="BV559" s="36"/>
      <c r="BW559" s="30"/>
    </row>
    <row r="560" spans="1:75" s="22" customFormat="1" ht="219.7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1"/>
      <c r="BO560" s="24"/>
      <c r="BP560" s="25"/>
      <c r="BQ560" s="36"/>
      <c r="BR560" s="36"/>
      <c r="BS560" s="36"/>
      <c r="BT560" s="40"/>
      <c r="BU560" s="26"/>
      <c r="BV560" s="36"/>
      <c r="BW560" s="30"/>
    </row>
    <row r="561" spans="1:75" s="22" customFormat="1" ht="198.7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183"/>
      <c r="P561" s="183"/>
      <c r="Q561" s="183"/>
      <c r="R561" s="183"/>
      <c r="S561" s="183"/>
      <c r="T561" s="183"/>
      <c r="U561" s="183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3"/>
      <c r="BN561" s="21"/>
      <c r="BO561" s="24"/>
      <c r="BP561" s="25"/>
      <c r="BQ561" s="21"/>
      <c r="BR561" s="21"/>
      <c r="BS561" s="21"/>
      <c r="BT561" s="23"/>
      <c r="BU561" s="24"/>
      <c r="BV561" s="25"/>
      <c r="BW561" s="30"/>
    </row>
    <row r="562" spans="1:75" s="22" customFormat="1" ht="198.7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23"/>
      <c r="P562" s="23"/>
      <c r="Q562" s="23"/>
      <c r="R562" s="23"/>
      <c r="S562" s="23"/>
      <c r="T562" s="23"/>
      <c r="U562" s="23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3"/>
      <c r="BN562" s="21"/>
      <c r="BO562" s="24"/>
      <c r="BP562" s="25"/>
      <c r="BQ562" s="21"/>
      <c r="BR562" s="21"/>
      <c r="BS562" s="21"/>
      <c r="BT562" s="23"/>
      <c r="BU562" s="24"/>
      <c r="BV562" s="25"/>
      <c r="BW562" s="30"/>
    </row>
    <row r="563" spans="1:75" s="22" customFormat="1" ht="198.7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28"/>
      <c r="P563" s="18"/>
      <c r="Q563" s="28"/>
      <c r="R563" s="28"/>
      <c r="S563" s="28"/>
      <c r="T563" s="28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3"/>
      <c r="BN563" s="21"/>
      <c r="BO563" s="24"/>
      <c r="BP563" s="25"/>
      <c r="BQ563" s="21"/>
      <c r="BR563" s="21"/>
      <c r="BS563" s="21"/>
      <c r="BT563" s="23"/>
      <c r="BU563" s="24"/>
      <c r="BV563" s="25"/>
      <c r="BW563" s="30"/>
    </row>
    <row r="564" spans="1:75" s="22" customFormat="1" ht="146.2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28"/>
      <c r="P564" s="18"/>
      <c r="Q564" s="28"/>
      <c r="R564" s="28"/>
      <c r="S564" s="28"/>
      <c r="T564" s="28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3"/>
      <c r="BN564" s="21"/>
      <c r="BO564" s="24"/>
      <c r="BP564" s="25"/>
      <c r="BQ564" s="21"/>
      <c r="BR564" s="21"/>
      <c r="BS564" s="21"/>
      <c r="BT564" s="23"/>
      <c r="BU564" s="24"/>
      <c r="BV564" s="25"/>
      <c r="BW564" s="30"/>
    </row>
    <row r="565" spans="1:75" s="22" customFormat="1" ht="227.2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28"/>
      <c r="P565" s="18"/>
      <c r="Q565" s="28"/>
      <c r="R565" s="28"/>
      <c r="S565" s="28"/>
      <c r="T565" s="28"/>
      <c r="U565" s="28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3"/>
      <c r="BN565" s="21"/>
      <c r="BO565" s="24"/>
      <c r="BP565" s="25"/>
      <c r="BQ565" s="21"/>
      <c r="BR565" s="21"/>
      <c r="BS565" s="21"/>
      <c r="BT565" s="23"/>
      <c r="BU565" s="24"/>
      <c r="BV565" s="25"/>
      <c r="BW565" s="30"/>
    </row>
    <row r="566" spans="1:75" s="22" customFormat="1" ht="154.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8"/>
      <c r="P566" s="28"/>
      <c r="Q566" s="28"/>
      <c r="R566" s="28"/>
      <c r="S566" s="28"/>
      <c r="T566" s="28"/>
      <c r="U566" s="28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3"/>
      <c r="BN566" s="21"/>
      <c r="BO566" s="24"/>
      <c r="BP566" s="25"/>
      <c r="BQ566" s="21"/>
      <c r="BR566" s="21"/>
      <c r="BS566" s="21"/>
      <c r="BT566" s="23"/>
      <c r="BU566" s="24"/>
      <c r="BV566" s="25"/>
      <c r="BW566" s="30"/>
    </row>
    <row r="567" spans="1:75" s="22" customFormat="1" ht="154.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28"/>
      <c r="P567" s="18"/>
      <c r="Q567" s="28"/>
      <c r="R567" s="28"/>
      <c r="S567" s="28"/>
      <c r="T567" s="28"/>
      <c r="U567" s="28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3"/>
      <c r="BN567" s="21"/>
      <c r="BO567" s="24"/>
      <c r="BP567" s="25"/>
      <c r="BQ567" s="36"/>
      <c r="BR567" s="36"/>
      <c r="BS567" s="36"/>
      <c r="BT567" s="40"/>
      <c r="BU567" s="26"/>
      <c r="BV567" s="36"/>
      <c r="BW567" s="30"/>
    </row>
    <row r="568" spans="1:75" s="22" customFormat="1" ht="182.2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23"/>
      <c r="P568" s="23"/>
      <c r="Q568" s="23"/>
      <c r="R568" s="23"/>
      <c r="S568" s="23"/>
      <c r="T568" s="23"/>
      <c r="U568" s="23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3"/>
      <c r="BM568" s="21"/>
      <c r="BN568" s="21"/>
      <c r="BO568" s="24"/>
      <c r="BP568" s="25"/>
      <c r="BQ568" s="36"/>
      <c r="BR568" s="36"/>
      <c r="BS568" s="36"/>
      <c r="BT568" s="40"/>
      <c r="BU568" s="26"/>
      <c r="BV568" s="36"/>
      <c r="BW568" s="30"/>
    </row>
    <row r="569" spans="1:75" s="22" customFormat="1" ht="182.2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23"/>
      <c r="P569" s="23"/>
      <c r="Q569" s="23"/>
      <c r="R569" s="23"/>
      <c r="S569" s="23"/>
      <c r="T569" s="23"/>
      <c r="U569" s="28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4"/>
      <c r="BP569" s="25"/>
      <c r="BQ569" s="36"/>
      <c r="BR569" s="36"/>
      <c r="BS569" s="36"/>
      <c r="BT569" s="40"/>
      <c r="BU569" s="26"/>
      <c r="BV569" s="36"/>
      <c r="BW569" s="30"/>
    </row>
    <row r="570" spans="1:75" s="22" customFormat="1" ht="312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28"/>
      <c r="P570" s="28"/>
      <c r="Q570" s="28"/>
      <c r="R570" s="28"/>
      <c r="S570" s="28"/>
      <c r="T570" s="28"/>
      <c r="U570" s="28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182"/>
      <c r="BE570" s="21"/>
      <c r="BF570" s="21"/>
      <c r="BG570" s="23"/>
      <c r="BH570" s="21"/>
      <c r="BI570" s="21"/>
      <c r="BJ570" s="21"/>
      <c r="BK570" s="21"/>
      <c r="BL570" s="23"/>
      <c r="BM570" s="21"/>
      <c r="BN570" s="21"/>
      <c r="BO570" s="24"/>
      <c r="BP570" s="25"/>
      <c r="BQ570" s="26"/>
    </row>
    <row r="571" spans="1:75" s="22" customFormat="1" ht="174.7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18"/>
      <c r="M571" s="20"/>
      <c r="N571" s="21"/>
      <c r="O571" s="28"/>
      <c r="P571" s="18"/>
      <c r="Q571" s="28"/>
      <c r="R571" s="28"/>
      <c r="S571" s="28"/>
      <c r="T571" s="28"/>
      <c r="U571" s="28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3"/>
      <c r="BH571" s="21"/>
      <c r="BI571" s="21"/>
      <c r="BJ571" s="21"/>
      <c r="BK571" s="21"/>
      <c r="BL571" s="23"/>
      <c r="BM571" s="21"/>
      <c r="BN571" s="21"/>
      <c r="BO571" s="24"/>
      <c r="BP571" s="25"/>
      <c r="BQ571" s="26"/>
    </row>
    <row r="572" spans="1:75" s="22" customFormat="1" ht="167.2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18"/>
      <c r="M572" s="20"/>
      <c r="N572" s="21"/>
      <c r="O572" s="23"/>
      <c r="P572" s="23"/>
      <c r="Q572" s="23"/>
      <c r="R572" s="23"/>
      <c r="S572" s="23"/>
      <c r="T572" s="23"/>
      <c r="U572" s="23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182"/>
      <c r="BE572" s="21"/>
      <c r="BF572" s="21"/>
      <c r="BG572" s="23"/>
      <c r="BH572" s="21"/>
      <c r="BI572" s="21"/>
      <c r="BJ572" s="21"/>
      <c r="BK572" s="21"/>
      <c r="BL572" s="23"/>
      <c r="BM572" s="21"/>
      <c r="BN572" s="21"/>
      <c r="BO572" s="24"/>
      <c r="BP572" s="25"/>
      <c r="BQ572" s="26"/>
    </row>
    <row r="573" spans="1:75" s="22" customFormat="1" ht="167.25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18"/>
      <c r="M573" s="20"/>
      <c r="N573" s="21"/>
      <c r="O573" s="23"/>
      <c r="P573" s="23"/>
      <c r="Q573" s="23"/>
      <c r="R573" s="23"/>
      <c r="S573" s="23"/>
      <c r="T573" s="23"/>
      <c r="U573" s="23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3"/>
      <c r="BH573" s="21"/>
      <c r="BI573" s="21"/>
      <c r="BJ573" s="21"/>
      <c r="BK573" s="21"/>
      <c r="BL573" s="23"/>
      <c r="BM573" s="21"/>
      <c r="BN573" s="21"/>
      <c r="BO573" s="24"/>
      <c r="BP573" s="25"/>
      <c r="BQ573" s="26"/>
    </row>
    <row r="574" spans="1:75" s="22" customFormat="1" ht="167.2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18"/>
      <c r="M574" s="20"/>
      <c r="N574" s="21"/>
      <c r="O574" s="23"/>
      <c r="P574" s="23"/>
      <c r="Q574" s="28"/>
      <c r="R574" s="28"/>
      <c r="S574" s="28"/>
      <c r="T574" s="28"/>
      <c r="U574" s="28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3"/>
      <c r="BH574" s="21"/>
      <c r="BI574" s="21"/>
      <c r="BJ574" s="21"/>
      <c r="BK574" s="21"/>
      <c r="BL574" s="23"/>
      <c r="BM574" s="21"/>
      <c r="BN574" s="21"/>
      <c r="BO574" s="24"/>
      <c r="BP574" s="25"/>
      <c r="BQ574" s="26"/>
    </row>
    <row r="575" spans="1:75" s="22" customFormat="1" ht="372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18"/>
      <c r="M575" s="20"/>
      <c r="N575" s="21"/>
      <c r="O575" s="18"/>
      <c r="P575" s="18"/>
      <c r="Q575" s="18"/>
      <c r="R575" s="18"/>
      <c r="S575" s="18"/>
      <c r="T575" s="18"/>
      <c r="U575" s="18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1"/>
      <c r="BO575" s="24"/>
      <c r="BP575" s="21"/>
      <c r="BQ575" s="21"/>
      <c r="BR575" s="21"/>
      <c r="BS575" s="21"/>
    </row>
    <row r="576" spans="1:75" s="22" customFormat="1" ht="257.2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18"/>
      <c r="M576" s="20"/>
      <c r="N576" s="21"/>
      <c r="O576" s="18"/>
      <c r="P576" s="18"/>
      <c r="Q576" s="27"/>
      <c r="R576" s="27"/>
      <c r="S576" s="27"/>
      <c r="T576" s="27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1"/>
      <c r="BO576" s="24"/>
      <c r="BP576" s="21"/>
      <c r="BQ576" s="21"/>
      <c r="BR576" s="21"/>
      <c r="BS576" s="21"/>
    </row>
    <row r="577" spans="1:73" s="22" customFormat="1" ht="254.25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18"/>
      <c r="M577" s="20"/>
      <c r="N577" s="21"/>
      <c r="O577" s="18"/>
      <c r="P577" s="18"/>
      <c r="Q577" s="27"/>
      <c r="R577" s="27"/>
      <c r="S577" s="27"/>
      <c r="T577" s="27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1"/>
      <c r="BO577" s="24"/>
      <c r="BP577" s="21"/>
      <c r="BQ577" s="21"/>
      <c r="BR577" s="21"/>
      <c r="BS577" s="21"/>
    </row>
    <row r="578" spans="1:73" s="22" customFormat="1" ht="319.5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18"/>
      <c r="M578" s="20"/>
      <c r="N578" s="21"/>
      <c r="O578" s="23"/>
      <c r="P578" s="23"/>
      <c r="Q578" s="23"/>
      <c r="R578" s="23"/>
      <c r="S578" s="23"/>
      <c r="T578" s="23"/>
      <c r="U578" s="28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1"/>
      <c r="BN578" s="21"/>
      <c r="BO578" s="24"/>
      <c r="BP578" s="21"/>
      <c r="BQ578" s="21"/>
      <c r="BR578" s="21"/>
      <c r="BS578" s="21"/>
    </row>
    <row r="579" spans="1:73" s="22" customFormat="1" ht="409.6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18"/>
      <c r="M579" s="18"/>
      <c r="N579" s="18"/>
      <c r="O579" s="28"/>
      <c r="P579" s="18"/>
      <c r="Q579" s="28"/>
      <c r="R579" s="28"/>
      <c r="S579" s="28"/>
      <c r="T579" s="28"/>
      <c r="U579" s="28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1"/>
      <c r="BN579" s="21"/>
      <c r="BO579" s="24"/>
      <c r="BP579" s="21"/>
      <c r="BQ579" s="21"/>
      <c r="BR579" s="21"/>
      <c r="BS579" s="21"/>
    </row>
    <row r="580" spans="1:73" s="22" customFormat="1" ht="141.75" customHeight="1" x14ac:dyDescent="0.25">
      <c r="A580" s="17"/>
      <c r="B580" s="18"/>
      <c r="C580" s="18"/>
      <c r="D580" s="19"/>
      <c r="E580" s="19"/>
      <c r="F580" s="20"/>
      <c r="G580" s="18"/>
      <c r="H580" s="18"/>
      <c r="I580" s="18"/>
      <c r="J580" s="18"/>
      <c r="K580" s="18"/>
      <c r="L580" s="18"/>
      <c r="M580" s="20"/>
      <c r="N580" s="21"/>
      <c r="O580" s="23"/>
      <c r="P580" s="23"/>
      <c r="Q580" s="23"/>
      <c r="R580" s="23"/>
      <c r="S580" s="23"/>
      <c r="T580" s="23"/>
      <c r="U580" s="28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1"/>
      <c r="BN580" s="21"/>
      <c r="BO580" s="24"/>
      <c r="BP580" s="21"/>
      <c r="BQ580" s="21"/>
      <c r="BR580" s="21"/>
      <c r="BS580" s="21"/>
    </row>
    <row r="581" spans="1:73" s="22" customFormat="1" ht="141.75" customHeight="1" x14ac:dyDescent="0.25">
      <c r="A581" s="17"/>
      <c r="B581" s="18"/>
      <c r="C581" s="18"/>
      <c r="D581" s="19"/>
      <c r="E581" s="19"/>
      <c r="F581" s="20"/>
      <c r="G581" s="18"/>
      <c r="H581" s="18"/>
      <c r="I581" s="18"/>
      <c r="J581" s="18"/>
      <c r="K581" s="18"/>
      <c r="L581" s="18"/>
      <c r="M581" s="20"/>
      <c r="N581" s="18"/>
      <c r="O581" s="23"/>
      <c r="P581" s="23"/>
      <c r="Q581" s="23"/>
      <c r="R581" s="23"/>
      <c r="S581" s="23"/>
      <c r="T581" s="23"/>
      <c r="U581" s="23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1"/>
      <c r="BN581" s="21"/>
      <c r="BO581" s="24"/>
      <c r="BP581" s="21"/>
      <c r="BQ581" s="21"/>
      <c r="BR581" s="21"/>
      <c r="BS581" s="21"/>
    </row>
    <row r="582" spans="1:73" s="22" customFormat="1" ht="292.5" customHeight="1" x14ac:dyDescent="0.45">
      <c r="A582" s="17"/>
      <c r="B582" s="18"/>
      <c r="C582" s="176"/>
      <c r="D582" s="19"/>
      <c r="E582" s="19"/>
      <c r="F582" s="20"/>
      <c r="G582" s="18"/>
      <c r="H582" s="18"/>
      <c r="I582" s="18"/>
      <c r="J582" s="18"/>
      <c r="K582" s="18"/>
      <c r="L582" s="18"/>
      <c r="M582" s="20"/>
      <c r="N582" s="21"/>
      <c r="O582" s="27"/>
      <c r="P582" s="18"/>
      <c r="Q582" s="27"/>
      <c r="R582" s="27"/>
      <c r="S582" s="27"/>
      <c r="T582" s="27"/>
      <c r="U582" s="27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1"/>
      <c r="BO582" s="24"/>
      <c r="BP582" s="21"/>
      <c r="BQ582" s="21"/>
      <c r="BR582" s="21"/>
      <c r="BS582" s="24"/>
      <c r="BT582" s="25"/>
      <c r="BU582" s="26"/>
    </row>
    <row r="583" spans="1:73" s="22" customFormat="1" ht="177" customHeight="1" x14ac:dyDescent="0.45">
      <c r="A583" s="17"/>
      <c r="B583" s="18"/>
      <c r="C583" s="176"/>
      <c r="D583" s="19"/>
      <c r="E583" s="19"/>
      <c r="F583" s="20"/>
      <c r="G583" s="18"/>
      <c r="H583" s="18"/>
      <c r="I583" s="18"/>
      <c r="J583" s="18"/>
      <c r="K583" s="18"/>
      <c r="L583" s="18"/>
      <c r="M583" s="20"/>
      <c r="N583" s="21"/>
      <c r="O583" s="18"/>
      <c r="P583" s="18"/>
      <c r="Q583" s="27"/>
      <c r="R583" s="27"/>
      <c r="S583" s="27"/>
      <c r="T583" s="27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1"/>
      <c r="BK583" s="21"/>
      <c r="BL583" s="21"/>
      <c r="BM583" s="21"/>
      <c r="BN583" s="21"/>
      <c r="BO583" s="21"/>
      <c r="BP583" s="21"/>
      <c r="BQ583" s="21"/>
      <c r="BR583" s="21"/>
      <c r="BS583" s="24"/>
      <c r="BT583" s="25"/>
      <c r="BU583" s="26"/>
    </row>
  </sheetData>
  <autoFilter ref="A4:BW25"/>
  <mergeCells count="3">
    <mergeCell ref="M50:M51"/>
    <mergeCell ref="M299:M300"/>
    <mergeCell ref="A2:BT2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2018-08-20T06:25:14Z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