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шаблон!$A$2:$BW$9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шаблон!$A$1:$BP$7</definedName>
  </definedNames>
  <calcPr calcId="145621" calcOnSave="0"/>
</workbook>
</file>

<file path=xl/calcChain.xml><?xml version="1.0" encoding="utf-8"?>
<calcChain xmlns="http://schemas.openxmlformats.org/spreadsheetml/2006/main">
  <c r="P7" i="4" l="1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O7" i="4"/>
  <c r="U5" i="4" l="1"/>
  <c r="O5" i="4" s="1"/>
  <c r="O4" i="4" l="1"/>
  <c r="P3" i="4" l="1"/>
  <c r="S3" i="4"/>
  <c r="T4" i="4"/>
  <c r="R4" i="4"/>
  <c r="Q4" i="4"/>
  <c r="N6" i="4"/>
  <c r="O6" i="4" s="1"/>
  <c r="BC3" i="4"/>
  <c r="N5" i="4"/>
  <c r="N4" i="4"/>
  <c r="U4" i="4" l="1"/>
  <c r="AQ3" i="4" s="1"/>
  <c r="T6" i="4"/>
  <c r="T3" i="4" s="1"/>
  <c r="O3" i="4"/>
  <c r="R6" i="4"/>
  <c r="R3" i="4" s="1"/>
  <c r="Q6" i="4"/>
  <c r="Q3" i="4" s="1"/>
  <c r="U6" i="4" l="1"/>
  <c r="BE3" i="4" l="1"/>
  <c r="U3" i="4"/>
  <c r="BS3" i="4" l="1"/>
  <c r="BT3" i="4" l="1"/>
  <c r="BN3" i="4" l="1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Q65" i="2" s="1"/>
  <c r="M68" i="2"/>
  <c r="N68" i="2" s="1"/>
  <c r="T67" i="2"/>
  <c r="AR64" i="2" s="1"/>
  <c r="T66" i="2"/>
  <c r="AJ64" i="2" s="1"/>
  <c r="O62" i="2"/>
  <c r="R62" i="2"/>
  <c r="N63" i="2"/>
  <c r="O55" i="2"/>
  <c r="R55" i="2"/>
  <c r="T57" i="2"/>
  <c r="AJ55" i="2"/>
  <c r="T58" i="2"/>
  <c r="AR55" i="2"/>
  <c r="M59" i="2"/>
  <c r="N59" i="2"/>
  <c r="Q59" i="2" s="1"/>
  <c r="M56" i="2"/>
  <c r="N56" i="2"/>
  <c r="O46" i="2"/>
  <c r="R46" i="2"/>
  <c r="N48" i="2"/>
  <c r="Q48" i="2"/>
  <c r="N40" i="2"/>
  <c r="Q40" i="2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N73" i="2"/>
  <c r="N64" i="2"/>
  <c r="P72" i="2"/>
  <c r="Q72" i="2"/>
  <c r="S72" i="2"/>
  <c r="S70" i="2" s="1"/>
  <c r="S76" i="2"/>
  <c r="S75" i="2" s="1"/>
  <c r="P76" i="2"/>
  <c r="N55" i="2"/>
  <c r="S56" i="2"/>
  <c r="S59" i="2"/>
  <c r="P59" i="2"/>
  <c r="P40" i="2"/>
  <c r="P48" i="2"/>
  <c r="T48" i="2" s="1"/>
  <c r="BF46" i="2" s="1"/>
  <c r="S65" i="2"/>
  <c r="Q68" i="2"/>
  <c r="Q63" i="2"/>
  <c r="Q62" i="2" s="1"/>
  <c r="Q47" i="2"/>
  <c r="Q46" i="2" s="1"/>
  <c r="S36" i="2"/>
  <c r="N35" i="2"/>
  <c r="P75" i="2"/>
  <c r="P70" i="2"/>
  <c r="P38" i="2"/>
  <c r="T31" i="2"/>
  <c r="T32" i="2"/>
  <c r="AL29" i="2" s="1"/>
  <c r="T33" i="2"/>
  <c r="AR29" i="2" s="1"/>
  <c r="M34" i="2"/>
  <c r="N34" i="2" s="1"/>
  <c r="S34" i="2"/>
  <c r="M33" i="2"/>
  <c r="M32" i="2"/>
  <c r="M31" i="2"/>
  <c r="M30" i="2"/>
  <c r="N30" i="2" s="1"/>
  <c r="S30" i="2" s="1"/>
  <c r="S29" i="2" s="1"/>
  <c r="O27" i="2"/>
  <c r="R27" i="2"/>
  <c r="M28" i="2"/>
  <c r="N28" i="2" s="1"/>
  <c r="O25" i="2"/>
  <c r="R25" i="2"/>
  <c r="M26" i="2"/>
  <c r="N26" i="2" s="1"/>
  <c r="S26" i="2" s="1"/>
  <c r="O23" i="2"/>
  <c r="R23" i="2"/>
  <c r="M24" i="2"/>
  <c r="N24" i="2" s="1"/>
  <c r="N23" i="2" s="1"/>
  <c r="O21" i="2"/>
  <c r="R21" i="2"/>
  <c r="S21" i="2"/>
  <c r="N22" i="2"/>
  <c r="N21" i="2"/>
  <c r="M22" i="2"/>
  <c r="O16" i="2"/>
  <c r="R16" i="2"/>
  <c r="M17" i="2"/>
  <c r="N17" i="2" s="1"/>
  <c r="N16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S9" i="2" s="1"/>
  <c r="S8" i="2"/>
  <c r="Q22" i="2"/>
  <c r="Q21" i="2"/>
  <c r="S12" i="2"/>
  <c r="S11" i="2" s="1"/>
  <c r="S17" i="2"/>
  <c r="S16" i="2" s="1"/>
  <c r="S24" i="2"/>
  <c r="S23" i="2" s="1"/>
  <c r="N25" i="2"/>
  <c r="N29" i="2"/>
  <c r="Q30" i="2"/>
  <c r="N8" i="2"/>
  <c r="AJ29" i="2"/>
  <c r="P34" i="2"/>
  <c r="T34" i="2" s="1"/>
  <c r="BB29" i="2" s="1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2" i="2"/>
  <c r="P11" i="2"/>
  <c r="Q12" i="2"/>
  <c r="Q11" i="2"/>
  <c r="P9" i="2"/>
  <c r="Q9" i="2"/>
  <c r="Q8" i="2"/>
  <c r="M44" i="2"/>
  <c r="N44" i="2"/>
  <c r="Q44" i="2" s="1"/>
  <c r="Q43" i="2" s="1"/>
  <c r="R43" i="2"/>
  <c r="O43" i="2"/>
  <c r="T22" i="2"/>
  <c r="Q29" i="2"/>
  <c r="T12" i="2"/>
  <c r="T9" i="2"/>
  <c r="BB8" i="2" s="1"/>
  <c r="S44" i="2"/>
  <c r="S43" i="2" s="1"/>
  <c r="P44" i="2"/>
  <c r="T44" i="2" s="1"/>
  <c r="BB11" i="2"/>
  <c r="BK11" i="2" s="1"/>
  <c r="T11" i="2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M83" i="2"/>
  <c r="N83" i="2"/>
  <c r="Q83" i="2" s="1"/>
  <c r="M82" i="2"/>
  <c r="N82" i="2"/>
  <c r="R81" i="2"/>
  <c r="O81" i="2"/>
  <c r="M52" i="2"/>
  <c r="N52" i="2"/>
  <c r="R51" i="2"/>
  <c r="O51" i="2"/>
  <c r="M50" i="2"/>
  <c r="N50" i="2"/>
  <c r="R49" i="2"/>
  <c r="O49" i="2"/>
  <c r="P83" i="2"/>
  <c r="T83" i="2" s="1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T4" i="2"/>
  <c r="R3" i="2"/>
  <c r="O3" i="2"/>
  <c r="BF81" i="2"/>
  <c r="P49" i="2"/>
  <c r="Q5" i="2"/>
  <c r="Q3" i="2"/>
  <c r="P5" i="2"/>
  <c r="P3" i="2"/>
  <c r="M86" i="2"/>
  <c r="M85" i="2"/>
  <c r="N85" i="2" s="1"/>
  <c r="N86" i="2"/>
  <c r="P86" i="2"/>
  <c r="T86" i="2" s="1"/>
  <c r="R84" i="2"/>
  <c r="O84" i="2"/>
  <c r="N84" i="2"/>
  <c r="Q86" i="2"/>
  <c r="BF84" i="2"/>
  <c r="M61" i="2"/>
  <c r="N61" i="2" s="1"/>
  <c r="R60" i="2"/>
  <c r="O60" i="2"/>
  <c r="M54" i="2"/>
  <c r="N54" i="2" s="1"/>
  <c r="R53" i="2"/>
  <c r="O53" i="2"/>
  <c r="M20" i="2"/>
  <c r="M19" i="2"/>
  <c r="N20" i="2"/>
  <c r="T19" i="2"/>
  <c r="AZ18" i="2"/>
  <c r="R18" i="2"/>
  <c r="O18" i="2"/>
  <c r="M14" i="2"/>
  <c r="N14" i="2"/>
  <c r="R13" i="2"/>
  <c r="O13" i="2"/>
  <c r="M7" i="2"/>
  <c r="N7" i="2"/>
  <c r="S6" i="2"/>
  <c r="R6" i="2"/>
  <c r="O6" i="2"/>
  <c r="N19" i="2"/>
  <c r="N18" i="2" s="1"/>
  <c r="S61" i="2"/>
  <c r="S60" i="2" s="1"/>
  <c r="P61" i="2"/>
  <c r="P60" i="2" s="1"/>
  <c r="S54" i="2"/>
  <c r="S53" i="2" s="1"/>
  <c r="S20" i="2"/>
  <c r="S18" i="2" s="1"/>
  <c r="S14" i="2"/>
  <c r="S13" i="2" s="1"/>
  <c r="Q14" i="2" l="1"/>
  <c r="Q13" i="2" s="1"/>
  <c r="P14" i="2"/>
  <c r="Q54" i="2"/>
  <c r="Q53" i="2" s="1"/>
  <c r="N53" i="2"/>
  <c r="Q85" i="2"/>
  <c r="Q84" i="2" s="1"/>
  <c r="P85" i="2"/>
  <c r="N4" i="2"/>
  <c r="N3" i="2" s="1"/>
  <c r="AZ3" i="2"/>
  <c r="S78" i="2"/>
  <c r="S77" i="2" s="1"/>
  <c r="P78" i="2"/>
  <c r="N13" i="2"/>
  <c r="P54" i="2"/>
  <c r="P7" i="2"/>
  <c r="N6" i="2"/>
  <c r="Q7" i="2"/>
  <c r="Q6" i="2" s="1"/>
  <c r="Q20" i="2"/>
  <c r="Q18" i="2" s="1"/>
  <c r="P20" i="2"/>
  <c r="Q61" i="2"/>
  <c r="N60" i="2"/>
  <c r="S85" i="2"/>
  <c r="S84" i="2" s="1"/>
  <c r="P51" i="2"/>
  <c r="P81" i="2"/>
  <c r="S3" i="2"/>
  <c r="T5" i="2"/>
  <c r="BB3" i="2" s="1"/>
  <c r="Q50" i="2"/>
  <c r="Q49" i="2" s="1"/>
  <c r="N49" i="2"/>
  <c r="Q52" i="2"/>
  <c r="Q51" i="2" s="1"/>
  <c r="N51" i="2"/>
  <c r="Q82" i="2"/>
  <c r="N81" i="2"/>
  <c r="N77" i="2"/>
  <c r="T43" i="2"/>
  <c r="BB43" i="2"/>
  <c r="BK43" i="2" s="1"/>
  <c r="P8" i="2"/>
  <c r="S25" i="2"/>
  <c r="T26" i="2"/>
  <c r="Q70" i="2"/>
  <c r="T72" i="2"/>
  <c r="BB70" i="2" s="1"/>
  <c r="BK70" i="2" s="1"/>
  <c r="S37" i="2"/>
  <c r="S35" i="2" s="1"/>
  <c r="Q37" i="2"/>
  <c r="S63" i="2"/>
  <c r="S62" i="2" s="1"/>
  <c r="N62" i="2"/>
  <c r="Q64" i="2"/>
  <c r="T70" i="2"/>
  <c r="N43" i="2"/>
  <c r="T24" i="2"/>
  <c r="T28" i="2"/>
  <c r="P10" i="2"/>
  <c r="T10" i="2" s="1"/>
  <c r="BF8" i="2" s="1"/>
  <c r="BK8" i="2" s="1"/>
  <c r="Q17" i="2"/>
  <c r="Q16" i="2" s="1"/>
  <c r="P17" i="2"/>
  <c r="P30" i="2"/>
  <c r="S28" i="2"/>
  <c r="S27" i="2" s="1"/>
  <c r="N27" i="2"/>
  <c r="P37" i="2"/>
  <c r="T37" i="2" s="1"/>
  <c r="BJ35" i="2" s="1"/>
  <c r="P47" i="2"/>
  <c r="P63" i="2"/>
  <c r="P65" i="2"/>
  <c r="T59" i="2"/>
  <c r="BB55" i="2" s="1"/>
  <c r="S55" i="2"/>
  <c r="S47" i="2"/>
  <c r="S46" i="2" s="1"/>
  <c r="Q76" i="2"/>
  <c r="Q75" i="2" s="1"/>
  <c r="T42" i="2"/>
  <c r="P41" i="2"/>
  <c r="P36" i="2"/>
  <c r="Q36" i="2"/>
  <c r="Q35" i="2" s="1"/>
  <c r="Q38" i="2"/>
  <c r="T40" i="2"/>
  <c r="Q56" i="2"/>
  <c r="Q55" i="2" s="1"/>
  <c r="P56" i="2"/>
  <c r="S68" i="2"/>
  <c r="S64" i="2" s="1"/>
  <c r="P68" i="2"/>
  <c r="S74" i="2"/>
  <c r="S73" i="2" s="1"/>
  <c r="Q74" i="2"/>
  <c r="Q73" i="2" s="1"/>
  <c r="P74" i="2"/>
  <c r="T74" i="2" l="1"/>
  <c r="P73" i="2"/>
  <c r="T36" i="2"/>
  <c r="P35" i="2"/>
  <c r="BB41" i="2"/>
  <c r="BK41" i="2" s="1"/>
  <c r="T41" i="2"/>
  <c r="P62" i="2"/>
  <c r="T63" i="2"/>
  <c r="T30" i="2"/>
  <c r="P29" i="2"/>
  <c r="BB27" i="2"/>
  <c r="BK27" i="2" s="1"/>
  <c r="T27" i="2"/>
  <c r="BB25" i="2"/>
  <c r="BK25" i="2" s="1"/>
  <c r="T25" i="2"/>
  <c r="Q81" i="2"/>
  <c r="T82" i="2"/>
  <c r="T3" i="2"/>
  <c r="P18" i="2"/>
  <c r="T20" i="2"/>
  <c r="P6" i="2"/>
  <c r="T7" i="2"/>
  <c r="P77" i="2"/>
  <c r="T78" i="2"/>
  <c r="T52" i="2"/>
  <c r="T68" i="2"/>
  <c r="BB64" i="2" s="1"/>
  <c r="P55" i="2"/>
  <c r="T56" i="2"/>
  <c r="BB38" i="2"/>
  <c r="BK38" i="2" s="1"/>
  <c r="T38" i="2"/>
  <c r="T65" i="2"/>
  <c r="P64" i="2"/>
  <c r="P46" i="2"/>
  <c r="T47" i="2"/>
  <c r="P16" i="2"/>
  <c r="T17" i="2"/>
  <c r="BB23" i="2"/>
  <c r="BK23" i="2" s="1"/>
  <c r="T23" i="2"/>
  <c r="T8" i="2"/>
  <c r="T76" i="2"/>
  <c r="T50" i="2"/>
  <c r="Q60" i="2"/>
  <c r="T61" i="2"/>
  <c r="P53" i="2"/>
  <c r="T54" i="2"/>
  <c r="BK3" i="2"/>
  <c r="P84" i="2"/>
  <c r="T85" i="2"/>
  <c r="P13" i="2"/>
  <c r="T14" i="2"/>
  <c r="BB53" i="2" l="1"/>
  <c r="BK53" i="2" s="1"/>
  <c r="T53" i="2"/>
  <c r="T60" i="2"/>
  <c r="BB60" i="2"/>
  <c r="BK60" i="2" s="1"/>
  <c r="T49" i="2"/>
  <c r="BB49" i="2"/>
  <c r="BK49" i="2" s="1"/>
  <c r="AF64" i="2"/>
  <c r="T64" i="2"/>
  <c r="BB51" i="2"/>
  <c r="BK51" i="2" s="1"/>
  <c r="T51" i="2"/>
  <c r="BB81" i="2"/>
  <c r="BK81" i="2" s="1"/>
  <c r="T81" i="2"/>
  <c r="T13" i="2"/>
  <c r="BB13" i="2"/>
  <c r="BK13" i="2" s="1"/>
  <c r="T84" i="2"/>
  <c r="BB84" i="2"/>
  <c r="BK84" i="2" s="1"/>
  <c r="BB75" i="2"/>
  <c r="BK75" i="2" s="1"/>
  <c r="T75" i="2"/>
  <c r="BB16" i="2"/>
  <c r="BK16" i="2" s="1"/>
  <c r="T16" i="2"/>
  <c r="BB46" i="2"/>
  <c r="BK46" i="2" s="1"/>
  <c r="T46" i="2"/>
  <c r="AF55" i="2"/>
  <c r="BK55" i="2" s="1"/>
  <c r="T55" i="2"/>
  <c r="BK64" i="2"/>
  <c r="BB77" i="2"/>
  <c r="BK77" i="2" s="1"/>
  <c r="T77" i="2"/>
  <c r="T6" i="2"/>
  <c r="BH6" i="2"/>
  <c r="BK6" i="2" s="1"/>
  <c r="BB18" i="2"/>
  <c r="BK18" i="2" s="1"/>
  <c r="T18" i="2"/>
  <c r="AF29" i="2"/>
  <c r="BK29" i="2" s="1"/>
  <c r="T29" i="2"/>
  <c r="T62" i="2"/>
  <c r="BB62" i="2"/>
  <c r="BK62" i="2" s="1"/>
  <c r="T35" i="2"/>
  <c r="BB35" i="2"/>
  <c r="BK35" i="2" s="1"/>
  <c r="T73" i="2"/>
  <c r="BB73" i="2"/>
  <c r="BK73" i="2" s="1"/>
</calcChain>
</file>

<file path=xl/sharedStrings.xml><?xml version="1.0" encoding="utf-8"?>
<sst xmlns="http://schemas.openxmlformats.org/spreadsheetml/2006/main" count="468" uniqueCount="340">
  <si>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</si>
  <si>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</si>
  <si>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</si>
  <si>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</si>
  <si>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</si>
  <si>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</si>
  <si>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</si>
  <si>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</si>
  <si>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</si>
  <si>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</si>
  <si>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</si>
  <si>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</si>
  <si>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</si>
  <si>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</si>
  <si>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</si>
  <si>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</si>
  <si>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</si>
  <si>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</si>
  <si>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</si>
  <si>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</si>
  <si>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</si>
  <si>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</si>
  <si>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</si>
  <si>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</si>
  <si>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</si>
  <si>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</si>
  <si>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</si>
  <si>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</si>
  <si>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</si>
  <si>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</si>
  <si>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</si>
  <si>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</si>
  <si>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</si>
  <si>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</si>
  <si>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</si>
  <si>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</si>
  <si>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</si>
  <si>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</si>
  <si>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</si>
  <si>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</si>
  <si>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</si>
  <si>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</si>
  <si>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</si>
  <si>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</si>
  <si>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</si>
  <si>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</si>
  <si>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</si>
  <si>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</si>
  <si>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</si>
  <si>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</si>
  <si>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</si>
  <si>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</si>
  <si>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</si>
  <si>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</si>
  <si>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</si>
  <si>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</si>
  <si>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</si>
  <si>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</si>
  <si>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</si>
  <si>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</si>
  <si>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</si>
  <si>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</si>
  <si>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</si>
  <si>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</si>
  <si>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</si>
  <si>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</si>
  <si>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</si>
  <si>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</si>
  <si>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</si>
  <si>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</si>
  <si>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</si>
  <si>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</si>
  <si>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</si>
  <si>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</si>
  <si>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</si>
  <si>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</si>
  <si>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</si>
  <si>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</si>
  <si>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</si>
  <si>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</si>
  <si>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</si>
  <si>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</si>
  <si>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</si>
  <si>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</si>
  <si>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</si>
  <si>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</si>
  <si>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</si>
  <si>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</si>
  <si>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</si>
  <si>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</si>
  <si>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</si>
  <si>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</si>
  <si>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</si>
  <si>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</si>
  <si>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</si>
  <si>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</si>
  <si>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</si>
  <si>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</si>
  <si>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</si>
  <si>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</si>
  <si>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</si>
  <si>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</si>
  <si>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</si>
  <si>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</si>
  <si>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</si>
  <si>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</si>
  <si>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</si>
  <si>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</si>
  <si>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</si>
  <si>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</si>
  <si>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</si>
  <si>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</si>
  <si>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</si>
  <si>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</si>
  <si>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</si>
  <si>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</si>
  <si>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</si>
  <si>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</si>
  <si>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</si>
  <si>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</si>
  <si>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</si>
  <si>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</si>
  <si>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</si>
  <si>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</si>
  <si>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</si>
  <si>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</si>
  <si>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</si>
  <si>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</si>
  <si>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</si>
  <si>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</si>
  <si>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</si>
  <si>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</si>
  <si>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</si>
  <si>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</si>
  <si>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</si>
  <si>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</si>
  <si>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</si>
  <si>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</si>
  <si>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</si>
  <si>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</si>
  <si>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</si>
  <si>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</si>
  <si>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</si>
  <si>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</si>
  <si>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</si>
  <si>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</si>
  <si>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</si>
  <si>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</si>
  <si>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</si>
  <si>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</si>
  <si>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</si>
  <si>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</si>
  <si>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</si>
  <si>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</si>
  <si>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</si>
  <si>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</si>
  <si>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</si>
  <si>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</si>
  <si>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</si>
  <si>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</si>
  <si>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</si>
  <si>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</si>
  <si>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</si>
  <si>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</si>
  <si>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</si>
  <si>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</si>
  <si>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</si>
  <si>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</si>
  <si>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</si>
  <si>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</si>
  <si>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</si>
  <si>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</si>
  <si>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</si>
  <si>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</si>
  <si>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</si>
  <si>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</si>
  <si>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</si>
  <si>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</si>
  <si>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</si>
  <si>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</si>
  <si>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</si>
  <si>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</si>
  <si>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</si>
  <si>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</si>
  <si>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</si>
  <si>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</si>
  <si>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</si>
  <si>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</si>
  <si>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</si>
  <si>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</si>
  <si>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</si>
  <si>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</si>
  <si>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</si>
  <si>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</si>
  <si>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</si>
  <si>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</si>
  <si>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</si>
  <si>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</si>
  <si>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</si>
  <si>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</si>
  <si>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</si>
  <si>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</si>
  <si>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</si>
  <si>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</si>
  <si>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</si>
  <si>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</si>
  <si>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</si>
  <si>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</si>
  <si>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</si>
  <si>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</si>
  <si>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</si>
  <si>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</si>
  <si>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</si>
  <si>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</si>
  <si>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</si>
  <si>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</si>
  <si>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</si>
  <si>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</si>
  <si>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</si>
  <si>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</si>
  <si>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</si>
  <si>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</si>
  <si>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</si>
  <si>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</si>
  <si>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</si>
  <si>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</si>
  <si>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</si>
  <si>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</si>
  <si>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</si>
  <si>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</si>
  <si>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</si>
  <si>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</si>
  <si>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</si>
  <si>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</si>
  <si>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</si>
  <si>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</si>
  <si>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</si>
  <si>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</si>
  <si>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</si>
  <si>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</si>
  <si>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</si>
  <si>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</si>
  <si>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</si>
  <si>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</si>
  <si>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</si>
  <si>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</si>
  <si>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</si>
  <si>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</si>
  <si>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</si>
  <si>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</si>
  <si>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</si>
  <si>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</si>
  <si>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</si>
  <si>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</si>
  <si>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</si>
  <si>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</si>
  <si>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</si>
  <si>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</si>
  <si>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</si>
  <si>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</si>
  <si>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</si>
  <si>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</si>
  <si>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</si>
  <si>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</si>
  <si>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</si>
  <si>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</si>
  <si>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</si>
  <si>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</si>
  <si>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</si>
  <si>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</si>
  <si>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</si>
  <si>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</si>
  <si>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</si>
  <si>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</si>
  <si>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</si>
  <si>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</si>
  <si>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</si>
  <si>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</si>
  <si>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</si>
  <si>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</si>
  <si>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</si>
  <si>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</si>
  <si>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</si>
  <si>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</si>
  <si>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</si>
  <si>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</si>
  <si>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</si>
  <si>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</si>
  <si>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</si>
  <si>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</si>
  <si>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</si>
  <si>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</si>
  <si>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</si>
  <si>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</si>
  <si>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</si>
  <si>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</si>
  <si>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</si>
  <si>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</si>
  <si>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</si>
  <si>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</si>
  <si>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</si>
  <si>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</si>
  <si>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</si>
  <si>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</si>
  <si>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</si>
  <si>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</si>
  <si>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</si>
  <si>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</si>
  <si>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</si>
  <si>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</si>
  <si>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</si>
  <si>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</si>
  <si>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</si>
  <si>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</si>
  <si>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</si>
  <si>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</si>
  <si>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</si>
  <si>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</si>
  <si>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</si>
  <si>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</si>
  <si>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</si>
  <si>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</si>
  <si>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</si>
  <si>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</si>
  <si>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</si>
  <si>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</si>
  <si>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</si>
  <si>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</si>
  <si>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</si>
  <si>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</si>
  <si>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</si>
  <si>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41643562 (ЦЭС-15909/2018)</t>
  </si>
  <si>
    <t>Акционерное общество «Институт экологической безопасности»</t>
  </si>
  <si>
    <t>г. Курск, проезд Льговский поворот, 5, кад.№: 46:29:103148:405</t>
  </si>
  <si>
    <t>10.1.	Строительство ЛЭП-0,4 кВ протяженностью 0,2 км от ТП-6/0,4 кВ № 029 до границы земельного участка заявителя (марку и сечение провода, протяженность уточнить при проектировании), в том числе:
- строительство воздушной линии электропередачи 0,4 кВ самонесущим изолированным проводом (ВЛИ-0,4 кВ) протяженностью 0,11 км;
- строительство кабельной линии электропередачи 0,4 кВ методом
прокладки в траншее, протяженностью 0,03 км;
- строительство кабельной линии электропередачи 0,4 кВ методом горизонтально направленного бурения (ГНБ) 0,06 км.</t>
  </si>
  <si>
    <t>10.2.	Реконструкция существующей ТП-6/0,4 кВ № 029 в части замены предохранителей 0,4 кВ (объем реконструкции уточнить при проектировании)</t>
  </si>
  <si>
    <t>Замена коммутационного аппарата на АВ 0,4 кВ (500 А)</t>
  </si>
  <si>
    <t>ИТОГО:</t>
  </si>
  <si>
    <t>0,03 (в траншее);
0,06 (методом ГНБ)</t>
  </si>
  <si>
    <t>Приложение № 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</si>
</sst>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68" fontId="18" fillId="9" borderId="5" xfId="0" applyNumberFormat="1" applyFont="1" applyFill="1" applyBorder="1" applyAlignment="1" applyProtection="1">
      <alignment horizontal="right" vertical="center" wrapText="1"/>
    </xf>
    <xf numFmtId="0" fontId="18" fillId="9" borderId="5" xfId="0" applyFont="1" applyFill="1" applyBorder="1" applyAlignment="1" applyProtection="1">
      <alignment vertical="center" wrapText="1"/>
    </xf>
    <xf numFmtId="0" fontId="15" fillId="9" borderId="0" xfId="0" applyFont="1" applyFill="1" applyAlignment="1">
      <alignment horizontal="center" vertical="center" wrapText="1"/>
    </xf>
    <xf numFmtId="168" fontId="15" fillId="9" borderId="0" xfId="0" applyNumberFormat="1" applyFont="1" applyFill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67"/>
  <sheetViews>
    <sheetView tabSelected="1" view="pageBreakPreview" zoomScale="70" zoomScaleNormal="30" zoomScaleSheetLayoutView="70" workbookViewId="0">
      <pane ySplit="2" topLeftCell="A3" activePane="bottomLeft" state="frozen"/>
      <selection pane="bottomLeft" activeCell="A2" sqref="A2"/>
    </sheetView>
  </sheetViews>
  <sheetFormatPr defaultColWidth="9.140625" defaultRowHeight="34.5" x14ac:dyDescent="0.45"/>
  <cols>
    <col min="1" max="1" width="23.285156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4.42578125" style="176" customWidth="1"/>
    <col min="8" max="8" width="23" style="176" customWidth="1"/>
    <col min="9" max="9" width="39.140625" style="176" customWidth="1"/>
    <col min="10" max="10" width="59" style="176" customWidth="1"/>
    <col min="11" max="11" width="66.28515625" style="176" customWidth="1"/>
    <col min="12" max="12" width="30.85546875" style="176" customWidth="1"/>
    <col min="13" max="13" width="57.140625" style="176" customWidth="1"/>
    <col min="14" max="14" width="72.855468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31.5703125" style="176" hidden="1" customWidth="1"/>
    <col min="23" max="23" width="36.7109375" style="176" hidden="1" customWidth="1"/>
    <col min="24" max="24" width="85.4257812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76.28515625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44.140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73.28515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08" customHeight="1" x14ac:dyDescent="0.45">
      <c r="A1" s="232" t="s">
        <v>339</v>
      </c>
      <c r="B1" s="232"/>
      <c r="C1" s="232"/>
      <c r="D1" s="232"/>
      <c r="E1" s="232"/>
      <c r="F1" s="232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4" customFormat="1" ht="355.15" customHeight="1" x14ac:dyDescent="0.25">
      <c r="A3" s="214" t="s">
        <v>331</v>
      </c>
      <c r="B3" s="215">
        <v>41643562</v>
      </c>
      <c r="C3" s="216">
        <v>43252</v>
      </c>
      <c r="D3" s="217">
        <v>553247.12</v>
      </c>
      <c r="E3" s="217">
        <v>55324.71</v>
      </c>
      <c r="F3" s="214">
        <v>300</v>
      </c>
      <c r="G3" s="214" t="s">
        <v>332</v>
      </c>
      <c r="H3" s="214" t="s">
        <v>141</v>
      </c>
      <c r="I3" s="214" t="s">
        <v>333</v>
      </c>
      <c r="J3" s="218" t="s">
        <v>334</v>
      </c>
      <c r="K3" s="214" t="s">
        <v>335</v>
      </c>
      <c r="L3" s="214"/>
      <c r="M3" s="214"/>
      <c r="N3" s="214"/>
      <c r="O3" s="219">
        <f>SUM(O4:O6)</f>
        <v>547.16</v>
      </c>
      <c r="P3" s="219">
        <f t="shared" ref="P3:U3" si="0">SUM(P4:P6)</f>
        <v>0</v>
      </c>
      <c r="Q3" s="219">
        <f t="shared" si="0"/>
        <v>59.659500000000001</v>
      </c>
      <c r="R3" s="219">
        <f t="shared" si="0"/>
        <v>456.59779999999989</v>
      </c>
      <c r="S3" s="219">
        <f t="shared" si="0"/>
        <v>11.22</v>
      </c>
      <c r="T3" s="219">
        <f t="shared" si="0"/>
        <v>19.682699999999997</v>
      </c>
      <c r="U3" s="219">
        <f t="shared" si="0"/>
        <v>547.15999999999985</v>
      </c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20"/>
      <c r="AM3" s="214"/>
      <c r="AN3" s="214"/>
      <c r="AO3" s="214"/>
      <c r="AP3" s="214" t="s">
        <v>338</v>
      </c>
      <c r="AQ3" s="219">
        <f>U4</f>
        <v>408.80999999999989</v>
      </c>
      <c r="AR3" s="214"/>
      <c r="AS3" s="214"/>
      <c r="AT3" s="220"/>
      <c r="AU3" s="214"/>
      <c r="AV3" s="214"/>
      <c r="AW3" s="214"/>
      <c r="AX3" s="214"/>
      <c r="AY3" s="214"/>
      <c r="AZ3" s="214"/>
      <c r="BA3" s="214"/>
      <c r="BB3" s="214" t="s">
        <v>336</v>
      </c>
      <c r="BC3" s="219">
        <f>U5</f>
        <v>14.71</v>
      </c>
      <c r="BD3" s="220">
        <v>0.11</v>
      </c>
      <c r="BE3" s="219">
        <f>U6</f>
        <v>123.64</v>
      </c>
      <c r="BF3" s="214"/>
      <c r="BG3" s="219"/>
      <c r="BH3" s="214"/>
      <c r="BI3" s="217"/>
      <c r="BJ3" s="217"/>
      <c r="BK3" s="214"/>
      <c r="BL3" s="214"/>
      <c r="BM3" s="214"/>
      <c r="BN3" s="221">
        <f t="shared" ref="BN3" si="1">W3+Y3+AA3+AC3+AE3+AG3+AI3+AM3+AO3+AQ3+AS3+AU3+AW3+AY3+BA3+BC3+BE3+BG3+BI3+BK3+BM3</f>
        <v>547.15999999999985</v>
      </c>
      <c r="BO3" s="216">
        <v>43612</v>
      </c>
      <c r="BP3" s="222" t="s">
        <v>210</v>
      </c>
      <c r="BQ3" s="216">
        <v>43252</v>
      </c>
      <c r="BR3" s="223">
        <v>12</v>
      </c>
      <c r="BS3" s="224">
        <f t="shared" ref="BS3" si="2">BR3*30</f>
        <v>360</v>
      </c>
      <c r="BT3" s="225">
        <f t="shared" ref="BT3" si="3">BQ3+BS3</f>
        <v>43612</v>
      </c>
    </row>
    <row r="4" spans="1:73" s="22" customFormat="1" ht="133.15" customHeight="1" x14ac:dyDescent="0.25">
      <c r="A4" s="20"/>
      <c r="B4" s="201"/>
      <c r="C4" s="24"/>
      <c r="D4" s="29"/>
      <c r="E4" s="29"/>
      <c r="F4" s="20"/>
      <c r="G4" s="20"/>
      <c r="H4" s="20"/>
      <c r="I4" s="20"/>
      <c r="J4" s="199"/>
      <c r="K4" s="20"/>
      <c r="L4" s="20"/>
      <c r="M4" s="20" t="s">
        <v>11</v>
      </c>
      <c r="N4" s="20" t="str">
        <f>AP3</f>
        <v>0,03 (в траншее);
0,06 (методом ГНБ)</v>
      </c>
      <c r="O4" s="21">
        <f>(0.03*1774)+355.59</f>
        <v>408.80999999999995</v>
      </c>
      <c r="P4" s="21"/>
      <c r="Q4" s="21">
        <f>O4*0.11</f>
        <v>44.969099999999997</v>
      </c>
      <c r="R4" s="21">
        <f>O4*0.86</f>
        <v>351.57659999999993</v>
      </c>
      <c r="S4" s="21">
        <v>0</v>
      </c>
      <c r="T4" s="21">
        <f>O4*0.03</f>
        <v>12.264299999999999</v>
      </c>
      <c r="U4" s="21">
        <f>SUM(Q4:T4)</f>
        <v>408.80999999999989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0"/>
      <c r="AM4" s="20"/>
      <c r="AN4" s="20"/>
      <c r="AO4" s="20"/>
      <c r="AP4" s="20"/>
      <c r="AQ4" s="20"/>
      <c r="AR4" s="20"/>
      <c r="AS4" s="20"/>
      <c r="AT4" s="200"/>
      <c r="AU4" s="20"/>
      <c r="AV4" s="20"/>
      <c r="AW4" s="20"/>
      <c r="AX4" s="20"/>
      <c r="AY4" s="20"/>
      <c r="AZ4" s="20"/>
      <c r="BA4" s="20"/>
      <c r="BB4" s="20"/>
      <c r="BC4" s="20"/>
      <c r="BD4" s="200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3"/>
      <c r="BT4" s="192"/>
    </row>
    <row r="5" spans="1:73" s="22" customFormat="1" ht="133.15" customHeight="1" x14ac:dyDescent="0.25">
      <c r="A5" s="20"/>
      <c r="B5" s="201"/>
      <c r="C5" s="24"/>
      <c r="D5" s="29"/>
      <c r="E5" s="29"/>
      <c r="F5" s="20"/>
      <c r="G5" s="20"/>
      <c r="H5" s="20"/>
      <c r="I5" s="20"/>
      <c r="J5" s="199"/>
      <c r="K5" s="20"/>
      <c r="L5" s="20"/>
      <c r="M5" s="20" t="s">
        <v>311</v>
      </c>
      <c r="N5" s="20" t="str">
        <f>BB3</f>
        <v>Замена коммутационного аппарата на АВ 0,4 кВ (500 А)</v>
      </c>
      <c r="O5" s="21">
        <f>U5</f>
        <v>14.71</v>
      </c>
      <c r="P5" s="21"/>
      <c r="Q5" s="21">
        <v>1.0900000000000001</v>
      </c>
      <c r="R5" s="21">
        <v>2.4</v>
      </c>
      <c r="S5" s="21">
        <v>11.22</v>
      </c>
      <c r="T5" s="21">
        <v>0</v>
      </c>
      <c r="U5" s="21">
        <f>SUM(Q5:T5)</f>
        <v>14.71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0"/>
      <c r="AM5" s="20"/>
      <c r="AN5" s="20"/>
      <c r="AO5" s="20"/>
      <c r="AP5" s="20"/>
      <c r="AQ5" s="20"/>
      <c r="AR5" s="20"/>
      <c r="AS5" s="20"/>
      <c r="AT5" s="200"/>
      <c r="AU5" s="20"/>
      <c r="AV5" s="20"/>
      <c r="AW5" s="20"/>
      <c r="AX5" s="20"/>
      <c r="AY5" s="20"/>
      <c r="AZ5" s="20"/>
      <c r="BA5" s="20"/>
      <c r="BB5" s="20"/>
      <c r="BC5" s="20"/>
      <c r="BD5" s="200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24"/>
      <c r="BP5" s="179"/>
      <c r="BQ5" s="24"/>
      <c r="BR5" s="193"/>
      <c r="BT5" s="192"/>
    </row>
    <row r="6" spans="1:73" s="22" customFormat="1" ht="133.15" customHeight="1" x14ac:dyDescent="0.25">
      <c r="A6" s="20"/>
      <c r="B6" s="201"/>
      <c r="C6" s="24"/>
      <c r="D6" s="29"/>
      <c r="E6" s="29"/>
      <c r="F6" s="20"/>
      <c r="G6" s="20"/>
      <c r="H6" s="20"/>
      <c r="I6" s="20"/>
      <c r="J6" s="199"/>
      <c r="K6" s="20"/>
      <c r="L6" s="20"/>
      <c r="M6" s="20" t="s">
        <v>310</v>
      </c>
      <c r="N6" s="20">
        <f>BD3</f>
        <v>0.11</v>
      </c>
      <c r="O6" s="21">
        <f>N6*1124</f>
        <v>123.64</v>
      </c>
      <c r="P6" s="21"/>
      <c r="Q6" s="21">
        <f>O6*0.11</f>
        <v>13.6004</v>
      </c>
      <c r="R6" s="21">
        <f>O6*0.83</f>
        <v>102.6212</v>
      </c>
      <c r="S6" s="21">
        <v>0</v>
      </c>
      <c r="T6" s="21">
        <f>O6*0.06</f>
        <v>7.4184000000000001</v>
      </c>
      <c r="U6" s="21">
        <f t="shared" ref="U6" si="4">SUM(Q6:T6)</f>
        <v>123.64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0"/>
      <c r="AM6" s="20"/>
      <c r="AN6" s="20"/>
      <c r="AO6" s="20"/>
      <c r="AP6" s="20"/>
      <c r="AQ6" s="20"/>
      <c r="AR6" s="20"/>
      <c r="AS6" s="20"/>
      <c r="AT6" s="200"/>
      <c r="AU6" s="20"/>
      <c r="AV6" s="20"/>
      <c r="AW6" s="20"/>
      <c r="AX6" s="20"/>
      <c r="AY6" s="20"/>
      <c r="AZ6" s="20"/>
      <c r="BA6" s="20"/>
      <c r="BB6" s="20"/>
      <c r="BC6" s="20"/>
      <c r="BD6" s="200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193"/>
      <c r="BT6" s="192"/>
    </row>
    <row r="7" spans="1:73" s="211" customFormat="1" ht="103.9" customHeight="1" x14ac:dyDescent="0.25">
      <c r="A7" s="202"/>
      <c r="B7" s="203"/>
      <c r="C7" s="203"/>
      <c r="D7" s="204"/>
      <c r="E7" s="204"/>
      <c r="F7" s="205"/>
      <c r="G7" s="203"/>
      <c r="H7" s="203"/>
      <c r="I7" s="203"/>
      <c r="J7" s="203"/>
      <c r="K7" s="203"/>
      <c r="L7" s="205"/>
      <c r="M7" s="205"/>
      <c r="N7" s="205" t="s">
        <v>337</v>
      </c>
      <c r="O7" s="206">
        <f>O3</f>
        <v>547.16</v>
      </c>
      <c r="P7" s="206">
        <f t="shared" ref="P7:BN7" si="5">P3</f>
        <v>0</v>
      </c>
      <c r="Q7" s="206">
        <f t="shared" si="5"/>
        <v>59.659500000000001</v>
      </c>
      <c r="R7" s="206">
        <f t="shared" si="5"/>
        <v>456.59779999999989</v>
      </c>
      <c r="S7" s="206">
        <f t="shared" si="5"/>
        <v>11.22</v>
      </c>
      <c r="T7" s="206">
        <f t="shared" si="5"/>
        <v>19.682699999999997</v>
      </c>
      <c r="U7" s="206">
        <f t="shared" si="5"/>
        <v>547.15999999999985</v>
      </c>
      <c r="V7" s="206">
        <f t="shared" si="5"/>
        <v>0</v>
      </c>
      <c r="W7" s="206">
        <f t="shared" si="5"/>
        <v>0</v>
      </c>
      <c r="X7" s="206">
        <f t="shared" si="5"/>
        <v>0</v>
      </c>
      <c r="Y7" s="206">
        <f t="shared" si="5"/>
        <v>0</v>
      </c>
      <c r="Z7" s="206">
        <f t="shared" si="5"/>
        <v>0</v>
      </c>
      <c r="AA7" s="206">
        <f t="shared" si="5"/>
        <v>0</v>
      </c>
      <c r="AB7" s="206">
        <f t="shared" si="5"/>
        <v>0</v>
      </c>
      <c r="AC7" s="206">
        <f t="shared" si="5"/>
        <v>0</v>
      </c>
      <c r="AD7" s="206">
        <f t="shared" si="5"/>
        <v>0</v>
      </c>
      <c r="AE7" s="206">
        <f t="shared" si="5"/>
        <v>0</v>
      </c>
      <c r="AF7" s="206">
        <f t="shared" si="5"/>
        <v>0</v>
      </c>
      <c r="AG7" s="206">
        <f t="shared" si="5"/>
        <v>0</v>
      </c>
      <c r="AH7" s="206">
        <f t="shared" si="5"/>
        <v>0</v>
      </c>
      <c r="AI7" s="206">
        <f t="shared" si="5"/>
        <v>0</v>
      </c>
      <c r="AJ7" s="206">
        <f t="shared" si="5"/>
        <v>0</v>
      </c>
      <c r="AK7" s="206">
        <f t="shared" si="5"/>
        <v>0</v>
      </c>
      <c r="AL7" s="206">
        <f t="shared" si="5"/>
        <v>0</v>
      </c>
      <c r="AM7" s="206">
        <f t="shared" si="5"/>
        <v>0</v>
      </c>
      <c r="AN7" s="206">
        <f t="shared" si="5"/>
        <v>0</v>
      </c>
      <c r="AO7" s="206">
        <f t="shared" si="5"/>
        <v>0</v>
      </c>
      <c r="AP7" s="206" t="str">
        <f t="shared" si="5"/>
        <v>0,03 (в траншее);
0,06 (методом ГНБ)</v>
      </c>
      <c r="AQ7" s="206">
        <f t="shared" si="5"/>
        <v>408.80999999999989</v>
      </c>
      <c r="AR7" s="206">
        <f t="shared" si="5"/>
        <v>0</v>
      </c>
      <c r="AS7" s="206">
        <f t="shared" si="5"/>
        <v>0</v>
      </c>
      <c r="AT7" s="206">
        <f t="shared" si="5"/>
        <v>0</v>
      </c>
      <c r="AU7" s="206">
        <f t="shared" si="5"/>
        <v>0</v>
      </c>
      <c r="AV7" s="206">
        <f t="shared" si="5"/>
        <v>0</v>
      </c>
      <c r="AW7" s="206">
        <f t="shared" si="5"/>
        <v>0</v>
      </c>
      <c r="AX7" s="206">
        <f t="shared" si="5"/>
        <v>0</v>
      </c>
      <c r="AY7" s="206">
        <f t="shared" si="5"/>
        <v>0</v>
      </c>
      <c r="AZ7" s="206">
        <f t="shared" si="5"/>
        <v>0</v>
      </c>
      <c r="BA7" s="206">
        <f t="shared" si="5"/>
        <v>0</v>
      </c>
      <c r="BB7" s="206" t="str">
        <f t="shared" si="5"/>
        <v>Замена коммутационного аппарата на АВ 0,4 кВ (500 А)</v>
      </c>
      <c r="BC7" s="206">
        <f t="shared" si="5"/>
        <v>14.71</v>
      </c>
      <c r="BD7" s="206">
        <f t="shared" si="5"/>
        <v>0.11</v>
      </c>
      <c r="BE7" s="206">
        <f t="shared" si="5"/>
        <v>123.64</v>
      </c>
      <c r="BF7" s="206">
        <f t="shared" si="5"/>
        <v>0</v>
      </c>
      <c r="BG7" s="206">
        <f t="shared" si="5"/>
        <v>0</v>
      </c>
      <c r="BH7" s="206">
        <f t="shared" si="5"/>
        <v>0</v>
      </c>
      <c r="BI7" s="206">
        <f t="shared" si="5"/>
        <v>0</v>
      </c>
      <c r="BJ7" s="206">
        <f t="shared" si="5"/>
        <v>0</v>
      </c>
      <c r="BK7" s="206">
        <f t="shared" si="5"/>
        <v>0</v>
      </c>
      <c r="BL7" s="206">
        <f t="shared" si="5"/>
        <v>0</v>
      </c>
      <c r="BM7" s="206">
        <f t="shared" si="5"/>
        <v>0</v>
      </c>
      <c r="BN7" s="206">
        <f t="shared" si="5"/>
        <v>547.15999999999985</v>
      </c>
      <c r="BO7" s="207"/>
      <c r="BP7" s="208"/>
      <c r="BQ7" s="209"/>
      <c r="BR7" s="210"/>
      <c r="BT7" s="212"/>
      <c r="BU7" s="213"/>
    </row>
    <row r="8" spans="1:73" s="22" customFormat="1" ht="244.5" customHeight="1" x14ac:dyDescent="0.25">
      <c r="A8" s="17"/>
      <c r="B8" s="18"/>
      <c r="C8" s="18"/>
      <c r="D8" s="19"/>
      <c r="E8" s="19"/>
      <c r="F8" s="20"/>
      <c r="G8" s="18"/>
      <c r="H8" s="18"/>
      <c r="I8" s="18"/>
      <c r="J8" s="18"/>
      <c r="K8" s="18"/>
      <c r="L8" s="20"/>
      <c r="M8" s="20"/>
      <c r="N8" s="20"/>
      <c r="O8" s="29"/>
      <c r="P8" s="29"/>
      <c r="Q8" s="29"/>
      <c r="R8" s="29"/>
      <c r="S8" s="29"/>
      <c r="T8" s="29"/>
      <c r="U8" s="29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1"/>
      <c r="AM8" s="21"/>
      <c r="AN8" s="21"/>
      <c r="AO8" s="21"/>
      <c r="AP8" s="21"/>
      <c r="AQ8" s="21"/>
      <c r="AR8" s="21"/>
      <c r="AS8" s="21"/>
      <c r="AT8" s="181"/>
      <c r="AU8" s="21"/>
      <c r="AV8" s="21"/>
      <c r="AW8" s="21"/>
      <c r="AX8" s="21"/>
      <c r="AY8" s="21"/>
      <c r="AZ8" s="21"/>
      <c r="BA8" s="21"/>
      <c r="BB8" s="21"/>
      <c r="BC8" s="21"/>
      <c r="BD8" s="198"/>
      <c r="BE8" s="21"/>
      <c r="BF8" s="20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194"/>
      <c r="BR8" s="193"/>
      <c r="BT8" s="192"/>
      <c r="BU8" s="25"/>
    </row>
    <row r="9" spans="1:73" s="22" customFormat="1" ht="179.25" customHeight="1" x14ac:dyDescent="0.25">
      <c r="A9" s="17"/>
      <c r="B9" s="18"/>
      <c r="C9" s="18"/>
      <c r="D9" s="19"/>
      <c r="E9" s="19"/>
      <c r="F9" s="20"/>
      <c r="G9" s="18"/>
      <c r="H9" s="18"/>
      <c r="I9" s="18"/>
      <c r="J9" s="18"/>
      <c r="K9" s="18"/>
      <c r="L9" s="20"/>
      <c r="M9" s="20"/>
      <c r="N9" s="20"/>
      <c r="O9" s="29"/>
      <c r="P9" s="29"/>
      <c r="Q9" s="29"/>
      <c r="R9" s="29"/>
      <c r="S9" s="29"/>
      <c r="T9" s="29"/>
      <c r="U9" s="29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181"/>
      <c r="AM9" s="21"/>
      <c r="AN9" s="21"/>
      <c r="AO9" s="21"/>
      <c r="AP9" s="21"/>
      <c r="AQ9" s="21"/>
      <c r="AR9" s="21"/>
      <c r="AS9" s="21"/>
      <c r="AT9" s="181"/>
      <c r="AU9" s="21"/>
      <c r="AV9" s="21"/>
      <c r="AW9" s="21"/>
      <c r="AX9" s="21"/>
      <c r="AY9" s="21"/>
      <c r="AZ9" s="21"/>
      <c r="BA9" s="21"/>
      <c r="BB9" s="21"/>
      <c r="BC9" s="21"/>
      <c r="BD9" s="198"/>
      <c r="BE9" s="21"/>
      <c r="BF9" s="20"/>
      <c r="BG9" s="21"/>
      <c r="BH9" s="20"/>
      <c r="BI9" s="23"/>
      <c r="BJ9" s="23"/>
      <c r="BK9" s="21"/>
      <c r="BL9" s="21"/>
      <c r="BM9" s="21"/>
      <c r="BN9" s="181"/>
      <c r="BO9" s="24"/>
      <c r="BP9" s="21"/>
      <c r="BQ9" s="194"/>
      <c r="BR9" s="193"/>
      <c r="BT9" s="192"/>
      <c r="BU9" s="25"/>
    </row>
    <row r="10" spans="1:73" s="22" customFormat="1" ht="255" customHeight="1" x14ac:dyDescent="0.25">
      <c r="A10" s="17"/>
      <c r="B10" s="18"/>
      <c r="C10" s="18"/>
      <c r="D10" s="19"/>
      <c r="E10" s="19"/>
      <c r="F10" s="20"/>
      <c r="G10" s="18"/>
      <c r="H10" s="18"/>
      <c r="I10" s="18"/>
      <c r="J10" s="18"/>
      <c r="K10" s="18"/>
      <c r="L10" s="20"/>
      <c r="M10" s="20"/>
      <c r="N10" s="20"/>
      <c r="O10" s="20"/>
      <c r="P10" s="20"/>
      <c r="Q10" s="29"/>
      <c r="R10" s="29"/>
      <c r="S10" s="29"/>
      <c r="T10" s="29"/>
      <c r="U10" s="29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81"/>
      <c r="AM10" s="21"/>
      <c r="AN10" s="21"/>
      <c r="AO10" s="21"/>
      <c r="AP10" s="21"/>
      <c r="AQ10" s="21"/>
      <c r="AR10" s="21"/>
      <c r="AS10" s="21"/>
      <c r="AT10" s="181"/>
      <c r="AU10" s="21"/>
      <c r="AV10" s="21"/>
      <c r="AW10" s="21"/>
      <c r="AX10" s="21"/>
      <c r="AY10" s="21"/>
      <c r="AZ10" s="21"/>
      <c r="BA10" s="21"/>
      <c r="BB10" s="21"/>
      <c r="BC10" s="21"/>
      <c r="BD10" s="198"/>
      <c r="BE10" s="20"/>
      <c r="BF10" s="20"/>
      <c r="BG10" s="21"/>
      <c r="BH10" s="20"/>
      <c r="BI10" s="23"/>
      <c r="BJ10" s="23"/>
      <c r="BK10" s="21"/>
      <c r="BL10" s="21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152.25" customHeight="1" x14ac:dyDescent="0.25">
      <c r="A11" s="17"/>
      <c r="B11" s="18"/>
      <c r="C11" s="18"/>
      <c r="D11" s="19"/>
      <c r="E11" s="19"/>
      <c r="F11" s="20"/>
      <c r="G11" s="18"/>
      <c r="H11" s="18"/>
      <c r="I11" s="18"/>
      <c r="J11" s="18"/>
      <c r="K11" s="18"/>
      <c r="L11" s="20"/>
      <c r="M11" s="20"/>
      <c r="N11" s="20"/>
      <c r="O11" s="20"/>
      <c r="P11" s="20"/>
      <c r="Q11" s="29"/>
      <c r="R11" s="29"/>
      <c r="S11" s="29"/>
      <c r="T11" s="29"/>
      <c r="U11" s="29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81"/>
      <c r="AM11" s="21"/>
      <c r="AN11" s="21"/>
      <c r="AO11" s="21"/>
      <c r="AP11" s="21"/>
      <c r="AQ11" s="21"/>
      <c r="AR11" s="21"/>
      <c r="AS11" s="21"/>
      <c r="AT11" s="181"/>
      <c r="AU11" s="21"/>
      <c r="AV11" s="21"/>
      <c r="AW11" s="21"/>
      <c r="AX11" s="21"/>
      <c r="AY11" s="21"/>
      <c r="AZ11" s="21"/>
      <c r="BA11" s="21"/>
      <c r="BB11" s="21"/>
      <c r="BC11" s="21"/>
      <c r="BD11" s="198"/>
      <c r="BE11" s="21"/>
      <c r="BF11" s="20"/>
      <c r="BG11" s="21"/>
      <c r="BH11" s="20"/>
      <c r="BI11" s="23"/>
      <c r="BJ11" s="23"/>
      <c r="BK11" s="21"/>
      <c r="BL11" s="21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232.5" customHeight="1" x14ac:dyDescent="0.25">
      <c r="A12" s="17"/>
      <c r="B12" s="18"/>
      <c r="C12" s="18"/>
      <c r="D12" s="19"/>
      <c r="E12" s="19"/>
      <c r="F12" s="20"/>
      <c r="G12" s="18"/>
      <c r="H12" s="18"/>
      <c r="I12" s="18"/>
      <c r="J12" s="18"/>
      <c r="K12" s="18"/>
      <c r="L12" s="198"/>
      <c r="M12" s="198"/>
      <c r="N12" s="198"/>
      <c r="O12" s="181"/>
      <c r="P12" s="181"/>
      <c r="Q12" s="181"/>
      <c r="R12" s="181"/>
      <c r="S12" s="181"/>
      <c r="T12" s="181"/>
      <c r="U12" s="18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1"/>
      <c r="AM12" s="21"/>
      <c r="AN12" s="21"/>
      <c r="AO12" s="21"/>
      <c r="AP12" s="21"/>
      <c r="AQ12" s="21"/>
      <c r="AR12" s="21"/>
      <c r="AS12" s="21"/>
      <c r="AT12" s="181"/>
      <c r="AU12" s="21"/>
      <c r="AV12" s="21"/>
      <c r="AW12" s="21"/>
      <c r="AX12" s="21"/>
      <c r="AY12" s="21"/>
      <c r="AZ12" s="21"/>
      <c r="BA12" s="21"/>
      <c r="BB12" s="20"/>
      <c r="BC12" s="29"/>
      <c r="BD12" s="198"/>
      <c r="BE12" s="181"/>
      <c r="BF12" s="29"/>
      <c r="BG12" s="21"/>
      <c r="BH12" s="20"/>
      <c r="BI12" s="23"/>
      <c r="BJ12" s="23"/>
      <c r="BK12" s="21"/>
      <c r="BL12" s="21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132.75" customHeight="1" x14ac:dyDescent="0.25">
      <c r="A13" s="17"/>
      <c r="B13" s="18"/>
      <c r="C13" s="18"/>
      <c r="D13" s="19"/>
      <c r="E13" s="19"/>
      <c r="F13" s="20"/>
      <c r="G13" s="18"/>
      <c r="H13" s="18"/>
      <c r="I13" s="18"/>
      <c r="J13" s="18"/>
      <c r="K13" s="18"/>
      <c r="L13" s="198"/>
      <c r="M13" s="198"/>
      <c r="N13" s="198"/>
      <c r="O13" s="181"/>
      <c r="P13" s="181"/>
      <c r="Q13" s="181"/>
      <c r="R13" s="181"/>
      <c r="S13" s="181"/>
      <c r="T13" s="181"/>
      <c r="U13" s="18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1"/>
      <c r="AM13" s="21"/>
      <c r="AN13" s="21"/>
      <c r="AO13" s="21"/>
      <c r="AP13" s="21"/>
      <c r="AQ13" s="21"/>
      <c r="AR13" s="21"/>
      <c r="AS13" s="21"/>
      <c r="AT13" s="181"/>
      <c r="AU13" s="21"/>
      <c r="AV13" s="21"/>
      <c r="AW13" s="21"/>
      <c r="AX13" s="21"/>
      <c r="AY13" s="21"/>
      <c r="AZ13" s="21"/>
      <c r="BA13" s="21"/>
      <c r="BB13" s="20"/>
      <c r="BC13" s="29"/>
      <c r="BD13" s="198"/>
      <c r="BE13" s="29"/>
      <c r="BF13" s="29"/>
      <c r="BG13" s="21"/>
      <c r="BH13" s="20"/>
      <c r="BI13" s="23"/>
      <c r="BJ13" s="23"/>
      <c r="BK13" s="21"/>
      <c r="BL13" s="21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232.5" customHeight="1" x14ac:dyDescent="0.25">
      <c r="A14" s="17"/>
      <c r="B14" s="18"/>
      <c r="C14" s="18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9"/>
      <c r="P14" s="29"/>
      <c r="Q14" s="29"/>
      <c r="R14" s="29"/>
      <c r="S14" s="29"/>
      <c r="T14" s="29"/>
      <c r="U14" s="29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1"/>
      <c r="AM14" s="21"/>
      <c r="AN14" s="21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0"/>
      <c r="BC14" s="29"/>
      <c r="BD14" s="198"/>
      <c r="BE14" s="29"/>
      <c r="BF14" s="29"/>
      <c r="BG14" s="21"/>
      <c r="BH14" s="20"/>
      <c r="BI14" s="23"/>
      <c r="BJ14" s="23"/>
      <c r="BK14" s="21"/>
      <c r="BL14" s="21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140.2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9"/>
      <c r="P15" s="29"/>
      <c r="Q15" s="29"/>
      <c r="R15" s="29"/>
      <c r="S15" s="29"/>
      <c r="T15" s="29"/>
      <c r="U15" s="29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1"/>
      <c r="AM15" s="21"/>
      <c r="AN15" s="21"/>
      <c r="AO15" s="21"/>
      <c r="AP15" s="21"/>
      <c r="AQ15" s="21"/>
      <c r="AR15" s="21"/>
      <c r="AS15" s="21"/>
      <c r="AT15" s="181"/>
      <c r="AU15" s="21"/>
      <c r="AV15" s="21"/>
      <c r="AW15" s="21"/>
      <c r="AX15" s="21"/>
      <c r="AY15" s="21"/>
      <c r="AZ15" s="21"/>
      <c r="BA15" s="21"/>
      <c r="BB15" s="20"/>
      <c r="BC15" s="29"/>
      <c r="BD15" s="198"/>
      <c r="BE15" s="29"/>
      <c r="BF15" s="29"/>
      <c r="BG15" s="21"/>
      <c r="BH15" s="20"/>
      <c r="BI15" s="23"/>
      <c r="BJ15" s="23"/>
      <c r="BK15" s="21"/>
      <c r="BL15" s="21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232.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9"/>
      <c r="O16" s="29"/>
      <c r="P16" s="29"/>
      <c r="Q16" s="29"/>
      <c r="R16" s="29"/>
      <c r="S16" s="29"/>
      <c r="T16" s="29"/>
      <c r="U16" s="29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181"/>
      <c r="AU16" s="21"/>
      <c r="AV16" s="21"/>
      <c r="AW16" s="21"/>
      <c r="AX16" s="21"/>
      <c r="AY16" s="21"/>
      <c r="AZ16" s="21"/>
      <c r="BA16" s="21"/>
      <c r="BB16" s="20"/>
      <c r="BC16" s="29"/>
      <c r="BD16" s="198"/>
      <c r="BE16" s="29"/>
      <c r="BF16" s="29"/>
      <c r="BG16" s="21"/>
      <c r="BH16" s="20"/>
      <c r="BI16" s="23"/>
      <c r="BJ16" s="23"/>
      <c r="BK16" s="21"/>
      <c r="BL16" s="21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142.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9"/>
      <c r="O17" s="29"/>
      <c r="P17" s="29"/>
      <c r="Q17" s="29"/>
      <c r="R17" s="29"/>
      <c r="S17" s="29"/>
      <c r="T17" s="29"/>
      <c r="U17" s="29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181"/>
      <c r="AU17" s="21"/>
      <c r="AV17" s="21"/>
      <c r="AW17" s="21"/>
      <c r="AX17" s="21"/>
      <c r="AY17" s="21"/>
      <c r="AZ17" s="21"/>
      <c r="BA17" s="21"/>
      <c r="BB17" s="20"/>
      <c r="BC17" s="29"/>
      <c r="BD17" s="198"/>
      <c r="BE17" s="29"/>
      <c r="BF17" s="29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232.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9"/>
      <c r="P18" s="29"/>
      <c r="Q18" s="29"/>
      <c r="R18" s="29"/>
      <c r="S18" s="29"/>
      <c r="T18" s="29"/>
      <c r="U18" s="29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181"/>
      <c r="AU18" s="21"/>
      <c r="AV18" s="21"/>
      <c r="AW18" s="21"/>
      <c r="AX18" s="21"/>
      <c r="AY18" s="21"/>
      <c r="AZ18" s="21"/>
      <c r="BA18" s="21"/>
      <c r="BB18" s="21"/>
      <c r="BC18" s="21"/>
      <c r="BD18" s="198"/>
      <c r="BE18" s="21"/>
      <c r="BF18" s="20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289.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198"/>
      <c r="M19" s="198"/>
      <c r="N19" s="198"/>
      <c r="O19" s="182"/>
      <c r="P19" s="182"/>
      <c r="Q19" s="182"/>
      <c r="R19" s="182"/>
      <c r="S19" s="182"/>
      <c r="T19" s="182"/>
      <c r="U19" s="182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181"/>
      <c r="AG19" s="181"/>
      <c r="AH19" s="181"/>
      <c r="AI19" s="20"/>
      <c r="AJ19" s="21"/>
      <c r="AK19" s="21"/>
      <c r="AL19" s="181"/>
      <c r="AM19" s="20"/>
      <c r="AN19" s="21"/>
      <c r="AO19" s="21"/>
      <c r="AP19" s="21"/>
      <c r="AQ19" s="21"/>
      <c r="AR19" s="21"/>
      <c r="AS19" s="21"/>
      <c r="AT19" s="181"/>
      <c r="AU19" s="21"/>
      <c r="AV19" s="21"/>
      <c r="AW19" s="21"/>
      <c r="AX19" s="21"/>
      <c r="AY19" s="21"/>
      <c r="AZ19" s="21"/>
      <c r="BA19" s="21"/>
      <c r="BB19" s="21"/>
      <c r="BC19" s="21"/>
      <c r="BD19" s="198"/>
      <c r="BE19" s="21"/>
      <c r="BF19" s="20"/>
      <c r="BG19" s="21"/>
      <c r="BH19" s="20"/>
      <c r="BI19" s="23"/>
      <c r="BJ19" s="23"/>
      <c r="BK19" s="21"/>
      <c r="BL19" s="21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156.7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3"/>
      <c r="P20" s="20"/>
      <c r="Q20" s="23"/>
      <c r="R20" s="23"/>
      <c r="S20" s="23"/>
      <c r="T20" s="23"/>
      <c r="U20" s="23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181"/>
      <c r="AU20" s="21"/>
      <c r="AV20" s="21"/>
      <c r="AW20" s="21"/>
      <c r="AX20" s="21"/>
      <c r="AY20" s="21"/>
      <c r="AZ20" s="21"/>
      <c r="BA20" s="21"/>
      <c r="BB20" s="21"/>
      <c r="BC20" s="21"/>
      <c r="BD20" s="198"/>
      <c r="BE20" s="21"/>
      <c r="BF20" s="20"/>
      <c r="BG20" s="21"/>
      <c r="BH20" s="20"/>
      <c r="BI20" s="23"/>
      <c r="BJ20" s="23"/>
      <c r="BK20" s="21"/>
      <c r="BL20" s="21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156.7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3"/>
      <c r="P21" s="20"/>
      <c r="Q21" s="23"/>
      <c r="R21" s="23"/>
      <c r="S21" s="23"/>
      <c r="T21" s="23"/>
      <c r="U21" s="23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181"/>
      <c r="AU21" s="21"/>
      <c r="AV21" s="21"/>
      <c r="AW21" s="21"/>
      <c r="AX21" s="21"/>
      <c r="AY21" s="21"/>
      <c r="AZ21" s="21"/>
      <c r="BA21" s="21"/>
      <c r="BB21" s="21"/>
      <c r="BC21" s="21"/>
      <c r="BD21" s="198"/>
      <c r="BE21" s="21"/>
      <c r="BF21" s="20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347.2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3"/>
      <c r="P22" s="23"/>
      <c r="Q22" s="23"/>
      <c r="R22" s="23"/>
      <c r="S22" s="23"/>
      <c r="T22" s="23"/>
      <c r="U22" s="23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0"/>
      <c r="AJ22" s="20"/>
      <c r="AK22" s="21"/>
      <c r="AL22" s="181"/>
      <c r="AM22" s="20"/>
      <c r="AN22" s="20"/>
      <c r="AO22" s="21"/>
      <c r="AP22" s="21"/>
      <c r="AQ22" s="21"/>
      <c r="AR22" s="21"/>
      <c r="AS22" s="21"/>
      <c r="AT22" s="198"/>
      <c r="AU22" s="21"/>
      <c r="AV22" s="21"/>
      <c r="AW22" s="21"/>
      <c r="AX22" s="21"/>
      <c r="AY22" s="21"/>
      <c r="AZ22" s="21"/>
      <c r="BA22" s="21"/>
      <c r="BB22" s="21"/>
      <c r="BC22" s="21"/>
      <c r="BD22" s="198"/>
      <c r="BE22" s="21"/>
      <c r="BF22" s="20"/>
      <c r="BG22" s="21"/>
      <c r="BH22" s="20"/>
      <c r="BI22" s="23"/>
      <c r="BJ22" s="23"/>
      <c r="BK22" s="21"/>
      <c r="BL22" s="21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129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3"/>
      <c r="P23" s="20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1"/>
      <c r="AJ23" s="20"/>
      <c r="AK23" s="21"/>
      <c r="AL23" s="198"/>
      <c r="AM23" s="21"/>
      <c r="AN23" s="20"/>
      <c r="AO23" s="21"/>
      <c r="AP23" s="21"/>
      <c r="AQ23" s="21"/>
      <c r="AR23" s="21"/>
      <c r="AS23" s="21"/>
      <c r="AT23" s="198"/>
      <c r="AU23" s="21"/>
      <c r="AV23" s="21"/>
      <c r="AW23" s="21"/>
      <c r="AX23" s="21"/>
      <c r="AY23" s="21"/>
      <c r="AZ23" s="21"/>
      <c r="BA23" s="21"/>
      <c r="BB23" s="21"/>
      <c r="BC23" s="21"/>
      <c r="BD23" s="198"/>
      <c r="BE23" s="181"/>
      <c r="BF23" s="20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129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3"/>
      <c r="P24" s="20"/>
      <c r="Q24" s="23"/>
      <c r="R24" s="23"/>
      <c r="S24" s="23"/>
      <c r="T24" s="23"/>
      <c r="U24" s="2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1"/>
      <c r="AJ24" s="20"/>
      <c r="AK24" s="21"/>
      <c r="AL24" s="198"/>
      <c r="AM24" s="21"/>
      <c r="AN24" s="20"/>
      <c r="AO24" s="21"/>
      <c r="AP24" s="21"/>
      <c r="AQ24" s="21"/>
      <c r="AR24" s="21"/>
      <c r="AS24" s="21"/>
      <c r="AT24" s="198"/>
      <c r="AU24" s="21"/>
      <c r="AV24" s="21"/>
      <c r="AW24" s="21"/>
      <c r="AX24" s="21"/>
      <c r="AY24" s="21"/>
      <c r="AZ24" s="21"/>
      <c r="BA24" s="21"/>
      <c r="BB24" s="21"/>
      <c r="BC24" s="21"/>
      <c r="BD24" s="198"/>
      <c r="BE24" s="181"/>
      <c r="BF24" s="20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409.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9"/>
      <c r="P25" s="29"/>
      <c r="Q25" s="29"/>
      <c r="R25" s="29"/>
      <c r="S25" s="29"/>
      <c r="T25" s="29"/>
      <c r="U25" s="29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8"/>
      <c r="AM25" s="20"/>
      <c r="AN25" s="20"/>
      <c r="AO25" s="21"/>
      <c r="AP25" s="21"/>
      <c r="AQ25" s="21"/>
      <c r="AR25" s="21"/>
      <c r="AS25" s="21"/>
      <c r="AT25" s="198"/>
      <c r="AU25" s="20"/>
      <c r="AV25" s="21"/>
      <c r="AW25" s="21"/>
      <c r="AX25" s="21"/>
      <c r="AY25" s="21"/>
      <c r="AZ25" s="21"/>
      <c r="BA25" s="21"/>
      <c r="BB25" s="21"/>
      <c r="BC25" s="21"/>
      <c r="BD25" s="198"/>
      <c r="BE25" s="20"/>
      <c r="BF25" s="20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34.2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1"/>
      <c r="O26" s="20"/>
      <c r="P26" s="20"/>
      <c r="Q26" s="20"/>
      <c r="R26" s="20"/>
      <c r="S26" s="20"/>
      <c r="T26" s="20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198"/>
      <c r="AU26" s="23"/>
      <c r="AV26" s="21"/>
      <c r="AW26" s="21"/>
      <c r="AX26" s="21"/>
      <c r="AY26" s="21"/>
      <c r="AZ26" s="21"/>
      <c r="BA26" s="21"/>
      <c r="BB26" s="21"/>
      <c r="BC26" s="21"/>
      <c r="BD26" s="198"/>
      <c r="BE26" s="181"/>
      <c r="BF26" s="20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34.2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198"/>
      <c r="AU27" s="23"/>
      <c r="AV27" s="21"/>
      <c r="AW27" s="21"/>
      <c r="AX27" s="21"/>
      <c r="AY27" s="21"/>
      <c r="AZ27" s="21"/>
      <c r="BA27" s="21"/>
      <c r="BB27" s="21"/>
      <c r="BC27" s="21"/>
      <c r="BD27" s="198"/>
      <c r="BE27" s="181"/>
      <c r="BF27" s="20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34.2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198"/>
      <c r="AU28" s="23"/>
      <c r="AV28" s="21"/>
      <c r="AW28" s="21"/>
      <c r="AX28" s="21"/>
      <c r="AY28" s="21"/>
      <c r="AZ28" s="21"/>
      <c r="BA28" s="21"/>
      <c r="BB28" s="21"/>
      <c r="BC28" s="21"/>
      <c r="BD28" s="198"/>
      <c r="BE28" s="181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34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198"/>
      <c r="AU29" s="23"/>
      <c r="AV29" s="21"/>
      <c r="AW29" s="21"/>
      <c r="AX29" s="21"/>
      <c r="AY29" s="21"/>
      <c r="AZ29" s="21"/>
      <c r="BA29" s="21"/>
      <c r="BB29" s="21"/>
      <c r="BC29" s="21"/>
      <c r="BD29" s="198"/>
      <c r="BE29" s="181"/>
      <c r="BF29" s="20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216.7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3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198"/>
      <c r="AU30" s="23"/>
      <c r="AV30" s="21"/>
      <c r="AW30" s="21"/>
      <c r="AX30" s="21"/>
      <c r="AY30" s="21"/>
      <c r="AZ30" s="21"/>
      <c r="BA30" s="21"/>
      <c r="BB30" s="21"/>
      <c r="BC30" s="21"/>
      <c r="BD30" s="198"/>
      <c r="BE30" s="181"/>
      <c r="BF30" s="20"/>
      <c r="BG30" s="21"/>
      <c r="BH30" s="20"/>
      <c r="BI30" s="29"/>
      <c r="BJ30" s="23"/>
      <c r="BK30" s="21"/>
      <c r="BL30" s="21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149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9"/>
      <c r="P31" s="29"/>
      <c r="Q31" s="29"/>
      <c r="R31" s="29"/>
      <c r="S31" s="29"/>
      <c r="T31" s="29"/>
      <c r="U31" s="29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98"/>
      <c r="AU31" s="23"/>
      <c r="AV31" s="21"/>
      <c r="AW31" s="21"/>
      <c r="AX31" s="21"/>
      <c r="AY31" s="21"/>
      <c r="AZ31" s="21"/>
      <c r="BA31" s="21"/>
      <c r="BB31" s="21"/>
      <c r="BC31" s="21"/>
      <c r="BD31" s="198"/>
      <c r="BE31" s="181"/>
      <c r="BF31" s="20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49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198"/>
      <c r="AU32" s="23"/>
      <c r="AV32" s="21"/>
      <c r="AW32" s="21"/>
      <c r="AX32" s="21"/>
      <c r="AY32" s="21"/>
      <c r="AZ32" s="21"/>
      <c r="BA32" s="21"/>
      <c r="BB32" s="21"/>
      <c r="BC32" s="21"/>
      <c r="BD32" s="198"/>
      <c r="BE32" s="181"/>
      <c r="BF32" s="20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216.7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198"/>
      <c r="AU33" s="23"/>
      <c r="AV33" s="21"/>
      <c r="AW33" s="21"/>
      <c r="AX33" s="21"/>
      <c r="AY33" s="21"/>
      <c r="AZ33" s="21"/>
      <c r="BA33" s="21"/>
      <c r="BB33" s="21"/>
      <c r="BC33" s="21"/>
      <c r="BD33" s="198"/>
      <c r="BE33" s="182"/>
      <c r="BF33" s="23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204.7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30"/>
      <c r="N34" s="20"/>
      <c r="O34" s="23"/>
      <c r="P34" s="23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1"/>
      <c r="BC34" s="21"/>
      <c r="BD34" s="181"/>
      <c r="BE34" s="181"/>
      <c r="BF34" s="21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319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31"/>
      <c r="N35" s="20"/>
      <c r="O35" s="23"/>
      <c r="P35" s="23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/>
      <c r="BC35" s="21"/>
      <c r="BD35" s="181"/>
      <c r="BE35" s="181"/>
      <c r="BF35" s="21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247.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9"/>
      <c r="P36" s="29"/>
      <c r="Q36" s="29"/>
      <c r="R36" s="29"/>
      <c r="S36" s="29"/>
      <c r="T36" s="29"/>
      <c r="U36" s="29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198"/>
      <c r="BE36" s="29"/>
      <c r="BF36" s="29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40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9"/>
      <c r="P37" s="29"/>
      <c r="Q37" s="29"/>
      <c r="R37" s="29"/>
      <c r="S37" s="29"/>
      <c r="T37" s="29"/>
      <c r="U37" s="29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1"/>
      <c r="BC37" s="21"/>
      <c r="BD37" s="181"/>
      <c r="BE37" s="181"/>
      <c r="BF37" s="21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246.7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198"/>
      <c r="AM38" s="23"/>
      <c r="AN38" s="23"/>
      <c r="AO38" s="21"/>
      <c r="AP38" s="21"/>
      <c r="AQ38" s="21"/>
      <c r="AR38" s="21"/>
      <c r="AS38" s="21"/>
      <c r="AT38" s="198"/>
      <c r="AU38" s="23"/>
      <c r="AV38" s="21"/>
      <c r="AW38" s="21"/>
      <c r="AX38" s="21"/>
      <c r="AY38" s="21"/>
      <c r="AZ38" s="21"/>
      <c r="BA38" s="21"/>
      <c r="BB38" s="21"/>
      <c r="BC38" s="21"/>
      <c r="BD38" s="198"/>
      <c r="BE38" s="21"/>
      <c r="BF38" s="20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97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198"/>
      <c r="AM39" s="23"/>
      <c r="AN39" s="23"/>
      <c r="AO39" s="21"/>
      <c r="AP39" s="21"/>
      <c r="AQ39" s="21"/>
      <c r="AR39" s="21"/>
      <c r="AS39" s="21"/>
      <c r="AT39" s="198"/>
      <c r="AU39" s="23"/>
      <c r="AV39" s="21"/>
      <c r="AW39" s="21"/>
      <c r="AX39" s="21"/>
      <c r="AY39" s="21"/>
      <c r="AZ39" s="21"/>
      <c r="BA39" s="21"/>
      <c r="BB39" s="21"/>
      <c r="BC39" s="21"/>
      <c r="BD39" s="198"/>
      <c r="BE39" s="181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409.6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0"/>
      <c r="Q40" s="20"/>
      <c r="R40" s="20"/>
      <c r="S40" s="20"/>
      <c r="T40" s="20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3"/>
      <c r="AK40" s="21"/>
      <c r="AL40" s="198"/>
      <c r="AM40" s="23"/>
      <c r="AN40" s="23"/>
      <c r="AO40" s="21"/>
      <c r="AP40" s="21"/>
      <c r="AQ40" s="21"/>
      <c r="AR40" s="21"/>
      <c r="AS40" s="21"/>
      <c r="AT40" s="198"/>
      <c r="AU40" s="23"/>
      <c r="AV40" s="21"/>
      <c r="AW40" s="21"/>
      <c r="AX40" s="21"/>
      <c r="AY40" s="21"/>
      <c r="AZ40" s="21"/>
      <c r="BA40" s="21"/>
      <c r="BB40" s="21"/>
      <c r="BC40" s="21"/>
      <c r="BD40" s="198"/>
      <c r="BE40" s="18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273.7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198"/>
      <c r="AM41" s="23"/>
      <c r="AN41" s="23"/>
      <c r="AO41" s="21"/>
      <c r="AP41" s="21"/>
      <c r="AQ41" s="21"/>
      <c r="AR41" s="21"/>
      <c r="AS41" s="21"/>
      <c r="AT41" s="198"/>
      <c r="AU41" s="23"/>
      <c r="AV41" s="21"/>
      <c r="AW41" s="21"/>
      <c r="AX41" s="21"/>
      <c r="AY41" s="21"/>
      <c r="AZ41" s="21"/>
      <c r="BA41" s="21"/>
      <c r="BB41" s="21"/>
      <c r="BC41" s="21"/>
      <c r="BD41" s="198"/>
      <c r="BE41" s="18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211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198"/>
      <c r="AM42" s="23"/>
      <c r="AN42" s="23"/>
      <c r="AO42" s="21"/>
      <c r="AP42" s="21"/>
      <c r="AQ42" s="21"/>
      <c r="AR42" s="21"/>
      <c r="AS42" s="21"/>
      <c r="AT42" s="198"/>
      <c r="AU42" s="23"/>
      <c r="AV42" s="21"/>
      <c r="AW42" s="21"/>
      <c r="AX42" s="21"/>
      <c r="AY42" s="21"/>
      <c r="AZ42" s="21"/>
      <c r="BA42" s="21"/>
      <c r="BB42" s="21"/>
      <c r="BC42" s="21"/>
      <c r="BD42" s="198"/>
      <c r="BE42" s="182"/>
      <c r="BF42" s="23"/>
      <c r="BG42" s="21"/>
      <c r="BH42" s="20"/>
      <c r="BI42" s="23"/>
      <c r="BJ42" s="20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408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8"/>
      <c r="AM43" s="20"/>
      <c r="AN43" s="20"/>
      <c r="AO43" s="20"/>
      <c r="AP43" s="20"/>
      <c r="AQ43" s="21"/>
      <c r="AR43" s="21"/>
      <c r="AS43" s="21"/>
      <c r="AT43" s="198"/>
      <c r="AU43" s="20"/>
      <c r="AV43" s="21"/>
      <c r="AW43" s="21"/>
      <c r="AX43" s="21"/>
      <c r="AY43" s="21"/>
      <c r="AZ43" s="21"/>
      <c r="BA43" s="21"/>
      <c r="BB43" s="21"/>
      <c r="BC43" s="21"/>
      <c r="BD43" s="198"/>
      <c r="BE43" s="20"/>
      <c r="BF43" s="20"/>
      <c r="BG43" s="20"/>
      <c r="BH43" s="20"/>
      <c r="BI43" s="23"/>
      <c r="BJ43" s="23"/>
      <c r="BK43" s="21"/>
      <c r="BL43" s="21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38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8"/>
      <c r="AM44" s="20"/>
      <c r="AN44" s="20"/>
      <c r="AO44" s="21"/>
      <c r="AP44" s="21"/>
      <c r="AQ44" s="21"/>
      <c r="AR44" s="21"/>
      <c r="AS44" s="21"/>
      <c r="AT44" s="198"/>
      <c r="AU44" s="20"/>
      <c r="AV44" s="21"/>
      <c r="AW44" s="21"/>
      <c r="AX44" s="21"/>
      <c r="AY44" s="21"/>
      <c r="AZ44" s="21"/>
      <c r="BA44" s="21"/>
      <c r="BB44" s="21"/>
      <c r="BC44" s="21"/>
      <c r="BD44" s="198"/>
      <c r="BE44" s="198"/>
      <c r="BF44" s="20"/>
      <c r="BG44" s="20"/>
      <c r="BH44" s="20"/>
      <c r="BI44" s="23"/>
      <c r="BJ44" s="23"/>
      <c r="BK44" s="21"/>
      <c r="BL44" s="21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38.7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8"/>
      <c r="AM45" s="20"/>
      <c r="AN45" s="20"/>
      <c r="AO45" s="21"/>
      <c r="AP45" s="21"/>
      <c r="AQ45" s="21"/>
      <c r="AR45" s="21"/>
      <c r="AS45" s="21"/>
      <c r="AT45" s="198"/>
      <c r="AU45" s="20"/>
      <c r="AV45" s="21"/>
      <c r="AW45" s="21"/>
      <c r="AX45" s="21"/>
      <c r="AY45" s="21"/>
      <c r="AZ45" s="21"/>
      <c r="BA45" s="21"/>
      <c r="BB45" s="21"/>
      <c r="BC45" s="21"/>
      <c r="BD45" s="198"/>
      <c r="BE45" s="198"/>
      <c r="BF45" s="20"/>
      <c r="BG45" s="20"/>
      <c r="BH45" s="20"/>
      <c r="BI45" s="23"/>
      <c r="BJ45" s="23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38.7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8"/>
      <c r="AM46" s="20"/>
      <c r="AN46" s="20"/>
      <c r="AO46" s="21"/>
      <c r="AP46" s="21"/>
      <c r="AQ46" s="21"/>
      <c r="AR46" s="21"/>
      <c r="AS46" s="21"/>
      <c r="AT46" s="198"/>
      <c r="AU46" s="20"/>
      <c r="AV46" s="21"/>
      <c r="AW46" s="21"/>
      <c r="AX46" s="21"/>
      <c r="AY46" s="21"/>
      <c r="AZ46" s="21"/>
      <c r="BA46" s="21"/>
      <c r="BB46" s="21"/>
      <c r="BC46" s="21"/>
      <c r="BD46" s="198"/>
      <c r="BE46" s="198"/>
      <c r="BF46" s="20"/>
      <c r="BG46" s="20"/>
      <c r="BH46" s="20"/>
      <c r="BI46" s="23"/>
      <c r="BJ46" s="23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38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8"/>
      <c r="AM47" s="20"/>
      <c r="AN47" s="20"/>
      <c r="AO47" s="21"/>
      <c r="AP47" s="21"/>
      <c r="AQ47" s="21"/>
      <c r="AR47" s="21"/>
      <c r="AS47" s="21"/>
      <c r="AT47" s="198"/>
      <c r="AU47" s="20"/>
      <c r="AV47" s="21"/>
      <c r="AW47" s="21"/>
      <c r="AX47" s="21"/>
      <c r="AY47" s="21"/>
      <c r="AZ47" s="21"/>
      <c r="BA47" s="21"/>
      <c r="BB47" s="21"/>
      <c r="BC47" s="21"/>
      <c r="BD47" s="198"/>
      <c r="BE47" s="198"/>
      <c r="BF47" s="20"/>
      <c r="BG47" s="20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294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3"/>
      <c r="AK48" s="21"/>
      <c r="AL48" s="198"/>
      <c r="AM48" s="23"/>
      <c r="AN48" s="23"/>
      <c r="AO48" s="21"/>
      <c r="AP48" s="21"/>
      <c r="AQ48" s="21"/>
      <c r="AR48" s="21"/>
      <c r="AS48" s="21"/>
      <c r="AT48" s="198"/>
      <c r="AU48" s="23"/>
      <c r="AV48" s="21"/>
      <c r="AW48" s="21"/>
      <c r="AX48" s="21"/>
      <c r="AY48" s="21"/>
      <c r="AZ48" s="21"/>
      <c r="BA48" s="21"/>
      <c r="BB48" s="21"/>
      <c r="BC48" s="21"/>
      <c r="BD48" s="198"/>
      <c r="BE48" s="182"/>
      <c r="BF48" s="23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231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3"/>
      <c r="AK49" s="21"/>
      <c r="AL49" s="198"/>
      <c r="AM49" s="23"/>
      <c r="AN49" s="23"/>
      <c r="AO49" s="21"/>
      <c r="AP49" s="21"/>
      <c r="AQ49" s="21"/>
      <c r="AR49" s="21"/>
      <c r="AS49" s="21"/>
      <c r="AT49" s="198"/>
      <c r="AU49" s="23"/>
      <c r="AV49" s="21"/>
      <c r="AW49" s="21"/>
      <c r="AX49" s="21"/>
      <c r="AY49" s="21"/>
      <c r="AZ49" s="21"/>
      <c r="BA49" s="21"/>
      <c r="BB49" s="21"/>
      <c r="BC49" s="21"/>
      <c r="BD49" s="198"/>
      <c r="BE49" s="23"/>
      <c r="BF49" s="23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49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0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198"/>
      <c r="AM50" s="23"/>
      <c r="AN50" s="23"/>
      <c r="AO50" s="21"/>
      <c r="AP50" s="21"/>
      <c r="AQ50" s="21"/>
      <c r="AR50" s="21"/>
      <c r="AS50" s="21"/>
      <c r="AT50" s="198"/>
      <c r="AU50" s="23"/>
      <c r="AV50" s="21"/>
      <c r="AW50" s="21"/>
      <c r="AX50" s="21"/>
      <c r="AY50" s="21"/>
      <c r="AZ50" s="21"/>
      <c r="BA50" s="21"/>
      <c r="BB50" s="21"/>
      <c r="BC50" s="21"/>
      <c r="BD50" s="198"/>
      <c r="BE50" s="182"/>
      <c r="BF50" s="23"/>
      <c r="BG50" s="21"/>
      <c r="BH50" s="20"/>
      <c r="BI50" s="23"/>
      <c r="BJ50" s="23"/>
      <c r="BK50" s="21"/>
      <c r="BL50" s="21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213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198"/>
      <c r="AM51" s="23"/>
      <c r="AN51" s="23"/>
      <c r="AO51" s="21"/>
      <c r="AP51" s="21"/>
      <c r="AQ51" s="21"/>
      <c r="AR51" s="21"/>
      <c r="AS51" s="21"/>
      <c r="AT51" s="198"/>
      <c r="AU51" s="23"/>
      <c r="AV51" s="21"/>
      <c r="AW51" s="21"/>
      <c r="AX51" s="21"/>
      <c r="AY51" s="21"/>
      <c r="AZ51" s="21"/>
      <c r="BA51" s="21"/>
      <c r="BB51" s="21"/>
      <c r="BC51" s="21"/>
      <c r="BD51" s="198"/>
      <c r="BE51" s="182"/>
      <c r="BF51" s="23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80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0"/>
      <c r="BC52" s="20"/>
      <c r="BD52" s="198"/>
      <c r="BE52" s="20"/>
      <c r="BF52" s="20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80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8"/>
      <c r="BE53" s="21"/>
      <c r="BF53" s="20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80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8"/>
      <c r="BE54" s="21"/>
      <c r="BF54" s="20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226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9"/>
      <c r="P55" s="29"/>
      <c r="Q55" s="29"/>
      <c r="R55" s="29"/>
      <c r="S55" s="29"/>
      <c r="T55" s="29"/>
      <c r="U55" s="29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8"/>
      <c r="BE55" s="21"/>
      <c r="BF55" s="198"/>
      <c r="BG55" s="29"/>
      <c r="BH55" s="29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74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9"/>
      <c r="P56" s="29"/>
      <c r="Q56" s="29"/>
      <c r="R56" s="29"/>
      <c r="S56" s="29"/>
      <c r="T56" s="29"/>
      <c r="U56" s="29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0"/>
      <c r="BD56" s="198"/>
      <c r="BE56" s="20"/>
      <c r="BF56" s="20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74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8"/>
      <c r="BE57" s="181"/>
      <c r="BF57" s="21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74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1"/>
      <c r="R58" s="21"/>
      <c r="S58" s="21"/>
      <c r="T58" s="21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8"/>
      <c r="BE58" s="181"/>
      <c r="BF58" s="21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89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81"/>
      <c r="BE59" s="181"/>
      <c r="BF59" s="21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409.6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1"/>
      <c r="AJ60" s="20"/>
      <c r="AK60" s="21"/>
      <c r="AL60" s="198"/>
      <c r="AM60" s="20"/>
      <c r="AN60" s="20"/>
      <c r="AO60" s="21"/>
      <c r="AP60" s="21"/>
      <c r="AQ60" s="21"/>
      <c r="AR60" s="21"/>
      <c r="AS60" s="21"/>
      <c r="AT60" s="198"/>
      <c r="AU60" s="20"/>
      <c r="AV60" s="20"/>
      <c r="AW60" s="21"/>
      <c r="AX60" s="21"/>
      <c r="AY60" s="21"/>
      <c r="AZ60" s="21"/>
      <c r="BA60" s="21"/>
      <c r="BB60" s="21"/>
      <c r="BC60" s="21"/>
      <c r="BD60" s="198"/>
      <c r="BE60" s="20"/>
      <c r="BF60" s="20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9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0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0"/>
      <c r="AU61" s="21"/>
      <c r="AV61" s="20"/>
      <c r="AW61" s="21"/>
      <c r="AX61" s="21"/>
      <c r="AY61" s="21"/>
      <c r="AZ61" s="21"/>
      <c r="BA61" s="21"/>
      <c r="BB61" s="21"/>
      <c r="BC61" s="21"/>
      <c r="BD61" s="198"/>
      <c r="BE61" s="181"/>
      <c r="BF61" s="20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9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0"/>
      <c r="AU62" s="21"/>
      <c r="AV62" s="20"/>
      <c r="AW62" s="21"/>
      <c r="AX62" s="21"/>
      <c r="AY62" s="21"/>
      <c r="AZ62" s="21"/>
      <c r="BA62" s="21"/>
      <c r="BB62" s="21"/>
      <c r="BC62" s="21"/>
      <c r="BD62" s="198"/>
      <c r="BE62" s="181"/>
      <c r="BF62" s="20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0"/>
      <c r="AU63" s="21"/>
      <c r="AV63" s="20"/>
      <c r="AW63" s="21"/>
      <c r="AX63" s="21"/>
      <c r="AY63" s="21"/>
      <c r="AZ63" s="21"/>
      <c r="BA63" s="21"/>
      <c r="BB63" s="21"/>
      <c r="BC63" s="21"/>
      <c r="BD63" s="198"/>
      <c r="BE63" s="181"/>
      <c r="BF63" s="20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1"/>
      <c r="R64" s="21"/>
      <c r="S64" s="21"/>
      <c r="T64" s="21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0"/>
      <c r="AU64" s="21"/>
      <c r="AV64" s="20"/>
      <c r="AW64" s="21"/>
      <c r="AX64" s="21"/>
      <c r="AY64" s="21"/>
      <c r="AZ64" s="21"/>
      <c r="BA64" s="21"/>
      <c r="BB64" s="21"/>
      <c r="BC64" s="21"/>
      <c r="BD64" s="198"/>
      <c r="BE64" s="181"/>
      <c r="BF64" s="20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67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1"/>
      <c r="R65" s="21"/>
      <c r="S65" s="21"/>
      <c r="T65" s="21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0"/>
      <c r="AU65" s="21"/>
      <c r="AV65" s="20"/>
      <c r="AW65" s="21"/>
      <c r="AX65" s="21"/>
      <c r="AY65" s="21"/>
      <c r="AZ65" s="21"/>
      <c r="BA65" s="21"/>
      <c r="BB65" s="21"/>
      <c r="BC65" s="21"/>
      <c r="BD65" s="198"/>
      <c r="BE65" s="20"/>
      <c r="BF65" s="20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67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1"/>
      <c r="R66" s="21"/>
      <c r="S66" s="21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0"/>
      <c r="AU66" s="21"/>
      <c r="AV66" s="20"/>
      <c r="AW66" s="21"/>
      <c r="AX66" s="21"/>
      <c r="AY66" s="21"/>
      <c r="AZ66" s="21"/>
      <c r="BA66" s="21"/>
      <c r="BB66" s="21"/>
      <c r="BC66" s="21"/>
      <c r="BD66" s="198"/>
      <c r="BE66" s="181"/>
      <c r="BF66" s="20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79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8"/>
      <c r="BE67" s="21"/>
      <c r="BF67" s="20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249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8"/>
      <c r="BE68" s="21"/>
      <c r="BF68" s="20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49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81"/>
      <c r="BE69" s="181"/>
      <c r="BF69" s="21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07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1"/>
      <c r="R70" s="21"/>
      <c r="S70" s="21"/>
      <c r="T70" s="21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8"/>
      <c r="BE70" s="21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07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8"/>
      <c r="BE71" s="181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54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1"/>
      <c r="BD72" s="198"/>
      <c r="BE72" s="2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54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0"/>
      <c r="R73" s="20"/>
      <c r="S73" s="20"/>
      <c r="T73" s="20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81"/>
      <c r="BE73" s="181"/>
      <c r="BF73" s="21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54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81"/>
      <c r="BE74" s="181"/>
      <c r="BF74" s="21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93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8"/>
      <c r="BE75" s="21"/>
      <c r="BF75" s="21"/>
      <c r="BG75" s="21"/>
      <c r="BH75" s="20"/>
      <c r="BI75" s="23"/>
      <c r="BJ75" s="20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93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8"/>
      <c r="BE76" s="21"/>
      <c r="BF76" s="21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93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1"/>
      <c r="R77" s="21"/>
      <c r="S77" s="21"/>
      <c r="T77" s="21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8"/>
      <c r="BE77" s="20"/>
      <c r="BF77" s="20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93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181"/>
      <c r="AU78" s="21"/>
      <c r="AV78" s="21"/>
      <c r="AW78" s="21"/>
      <c r="AX78" s="21"/>
      <c r="AY78" s="21"/>
      <c r="AZ78" s="21"/>
      <c r="BA78" s="21"/>
      <c r="BB78" s="21"/>
      <c r="BC78" s="21"/>
      <c r="BD78" s="198"/>
      <c r="BE78" s="181"/>
      <c r="BF78" s="21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20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8"/>
      <c r="AM79" s="20"/>
      <c r="AN79" s="20"/>
      <c r="AO79" s="21"/>
      <c r="AP79" s="21"/>
      <c r="AQ79" s="21"/>
      <c r="AR79" s="21"/>
      <c r="AS79" s="21"/>
      <c r="AT79" s="198"/>
      <c r="AU79" s="20"/>
      <c r="AV79" s="21"/>
      <c r="AW79" s="21"/>
      <c r="AX79" s="21"/>
      <c r="AY79" s="21"/>
      <c r="AZ79" s="21"/>
      <c r="BA79" s="21"/>
      <c r="BB79" s="21"/>
      <c r="BC79" s="21"/>
      <c r="BD79" s="198"/>
      <c r="BE79" s="21"/>
      <c r="BF79" s="21"/>
      <c r="BG79" s="21"/>
      <c r="BH79" s="20"/>
      <c r="BI79" s="23"/>
      <c r="BJ79" s="20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20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8"/>
      <c r="AM80" s="20"/>
      <c r="AN80" s="20"/>
      <c r="AO80" s="21"/>
      <c r="AP80" s="21"/>
      <c r="AQ80" s="21"/>
      <c r="AR80" s="21"/>
      <c r="AS80" s="21"/>
      <c r="AT80" s="198"/>
      <c r="AU80" s="20"/>
      <c r="AV80" s="21"/>
      <c r="AW80" s="21"/>
      <c r="AX80" s="21"/>
      <c r="AY80" s="21"/>
      <c r="AZ80" s="21"/>
      <c r="BA80" s="21"/>
      <c r="BB80" s="21"/>
      <c r="BC80" s="21"/>
      <c r="BD80" s="198"/>
      <c r="BE80" s="181"/>
      <c r="BF80" s="21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47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8"/>
      <c r="BE81" s="20"/>
      <c r="BF81" s="20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47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8"/>
      <c r="BE82" s="181"/>
      <c r="BF82" s="20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47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8"/>
      <c r="BE83" s="21"/>
      <c r="BF83" s="20"/>
      <c r="BG83" s="21"/>
      <c r="BH83" s="20"/>
      <c r="BI83" s="23"/>
      <c r="BJ83" s="23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47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8"/>
      <c r="BE84" s="181"/>
      <c r="BF84" s="20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4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8"/>
      <c r="BE85" s="21"/>
      <c r="BF85" s="20"/>
      <c r="BG85" s="21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47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8"/>
      <c r="BE86" s="181"/>
      <c r="BF86" s="20"/>
      <c r="BG86" s="21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47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8"/>
      <c r="BE87" s="21"/>
      <c r="BF87" s="20"/>
      <c r="BG87" s="21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47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8"/>
      <c r="BE88" s="181"/>
      <c r="BF88" s="20"/>
      <c r="BG88" s="21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93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8"/>
      <c r="BE89" s="21"/>
      <c r="BF89" s="20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93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8"/>
      <c r="BE90" s="181"/>
      <c r="BF90" s="20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93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8"/>
      <c r="BE91" s="21"/>
      <c r="BF91" s="20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93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81"/>
      <c r="BE92" s="181"/>
      <c r="BF92" s="21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239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8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8"/>
      <c r="BE93" s="21"/>
      <c r="BF93" s="20"/>
      <c r="BG93" s="20"/>
      <c r="BH93" s="20"/>
      <c r="BI93" s="23"/>
      <c r="BJ93" s="23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239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8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8"/>
      <c r="BE94" s="21"/>
      <c r="BF94" s="20"/>
      <c r="BG94" s="20"/>
      <c r="BH94" s="20"/>
      <c r="BI94" s="23"/>
      <c r="BJ94" s="23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409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0"/>
      <c r="Q95" s="21"/>
      <c r="R95" s="21"/>
      <c r="S95" s="20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8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8"/>
      <c r="BE95" s="21"/>
      <c r="BF95" s="21"/>
      <c r="BG95" s="20"/>
      <c r="BH95" s="20"/>
      <c r="BI95" s="23"/>
      <c r="BJ95" s="23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22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8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8"/>
      <c r="BE96" s="21"/>
      <c r="BF96" s="20"/>
      <c r="BG96" s="20"/>
      <c r="BH96" s="20"/>
      <c r="BI96" s="23"/>
      <c r="BJ96" s="23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229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8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8"/>
      <c r="BE97" s="21"/>
      <c r="BF97" s="20"/>
      <c r="BG97" s="20"/>
      <c r="BH97" s="20"/>
      <c r="BI97" s="23"/>
      <c r="BJ97" s="23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2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8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8"/>
      <c r="BE98" s="21"/>
      <c r="BF98" s="20"/>
      <c r="BG98" s="20"/>
      <c r="BH98" s="20"/>
      <c r="BI98" s="23"/>
      <c r="BJ98" s="23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22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8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8"/>
      <c r="BE99" s="21"/>
      <c r="BF99" s="20"/>
      <c r="BG99" s="20"/>
      <c r="BH99" s="20"/>
      <c r="BI99" s="23"/>
      <c r="BJ99" s="23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94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8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8"/>
      <c r="BE100" s="21"/>
      <c r="BF100" s="20"/>
      <c r="BG100" s="20"/>
      <c r="BH100" s="20"/>
      <c r="BI100" s="23"/>
      <c r="BJ100" s="23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409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0"/>
      <c r="Q101" s="21"/>
      <c r="R101" s="21"/>
      <c r="S101" s="20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8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8"/>
      <c r="BE101" s="23"/>
      <c r="BF101" s="23"/>
      <c r="BG101" s="20"/>
      <c r="BH101" s="20"/>
      <c r="BI101" s="23"/>
      <c r="BJ101" s="23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409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8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8"/>
      <c r="BE102" s="21"/>
      <c r="BF102" s="20"/>
      <c r="BG102" s="20"/>
      <c r="BH102" s="20"/>
      <c r="BI102" s="23"/>
      <c r="BJ102" s="23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409.6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8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8"/>
      <c r="BE103" s="21"/>
      <c r="BF103" s="20"/>
      <c r="BG103" s="20"/>
      <c r="BH103" s="20"/>
      <c r="BI103" s="23"/>
      <c r="BJ103" s="23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8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8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8"/>
      <c r="BE104" s="23"/>
      <c r="BF104" s="23"/>
      <c r="BG104" s="20"/>
      <c r="BH104" s="20"/>
      <c r="BI104" s="23"/>
      <c r="BJ104" s="23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221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8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0"/>
      <c r="BC105" s="20"/>
      <c r="BD105" s="198"/>
      <c r="BE105" s="21"/>
      <c r="BF105" s="20"/>
      <c r="BG105" s="20"/>
      <c r="BH105" s="20"/>
      <c r="BI105" s="23"/>
      <c r="BJ105" s="23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56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0"/>
      <c r="Q106" s="21"/>
      <c r="R106" s="21"/>
      <c r="S106" s="20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8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198"/>
      <c r="BE106" s="23"/>
      <c r="BF106" s="23"/>
      <c r="BG106" s="20"/>
      <c r="BH106" s="20"/>
      <c r="BI106" s="23"/>
      <c r="BJ106" s="23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216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8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8"/>
      <c r="BE107" s="21"/>
      <c r="BF107" s="20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216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0"/>
      <c r="Q108" s="21"/>
      <c r="R108" s="21"/>
      <c r="S108" s="20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8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8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71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8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8"/>
      <c r="BE109" s="21"/>
      <c r="BF109" s="20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71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0"/>
      <c r="Q110" s="21"/>
      <c r="R110" s="21"/>
      <c r="S110" s="20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8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8"/>
      <c r="BE110" s="23"/>
      <c r="BF110" s="23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7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0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8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8"/>
      <c r="BE111" s="23"/>
      <c r="BF111" s="23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27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1"/>
      <c r="R112" s="21"/>
      <c r="S112" s="21"/>
      <c r="T112" s="21"/>
      <c r="U112" s="20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8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8"/>
      <c r="BE112" s="20"/>
      <c r="BF112" s="20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1"/>
      <c r="R113" s="21"/>
      <c r="S113" s="21"/>
      <c r="T113" s="21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8"/>
      <c r="AM113" s="20"/>
      <c r="AN113" s="20"/>
      <c r="AO113" s="21"/>
      <c r="AP113" s="21"/>
      <c r="AQ113" s="21"/>
      <c r="AR113" s="21"/>
      <c r="AS113" s="21"/>
      <c r="AT113" s="18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8"/>
      <c r="BE113" s="23"/>
      <c r="BF113" s="23"/>
      <c r="BG113" s="20"/>
      <c r="BH113" s="20"/>
      <c r="BI113" s="23"/>
      <c r="BJ113" s="23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6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1"/>
      <c r="R114" s="21"/>
      <c r="S114" s="21"/>
      <c r="T114" s="21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8"/>
      <c r="AM114" s="21"/>
      <c r="AN114" s="20"/>
      <c r="AO114" s="21"/>
      <c r="AP114" s="21"/>
      <c r="AQ114" s="21"/>
      <c r="AR114" s="21"/>
      <c r="AS114" s="21"/>
      <c r="AT114" s="198"/>
      <c r="AU114" s="21"/>
      <c r="AV114" s="21"/>
      <c r="AW114" s="21"/>
      <c r="AX114" s="21"/>
      <c r="AY114" s="21"/>
      <c r="AZ114" s="21"/>
      <c r="BA114" s="21"/>
      <c r="BB114" s="20"/>
      <c r="BC114" s="20"/>
      <c r="BD114" s="198"/>
      <c r="BE114" s="20"/>
      <c r="BF114" s="20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71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1"/>
      <c r="R115" s="21"/>
      <c r="S115" s="21"/>
      <c r="T115" s="21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8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0"/>
      <c r="BC115" s="20"/>
      <c r="BD115" s="198"/>
      <c r="BE115" s="23"/>
      <c r="BF115" s="23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71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8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0"/>
      <c r="BC116" s="20"/>
      <c r="BD116" s="198"/>
      <c r="BE116" s="23"/>
      <c r="BF116" s="23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7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8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0"/>
      <c r="BC117" s="20"/>
      <c r="BD117" s="198"/>
      <c r="BE117" s="23"/>
      <c r="BF117" s="23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7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8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0"/>
      <c r="BD118" s="198"/>
      <c r="BE118" s="23"/>
      <c r="BF118" s="23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7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8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198"/>
      <c r="BE119" s="23"/>
      <c r="BF119" s="23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7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198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8"/>
      <c r="BE120" s="21"/>
      <c r="BF120" s="21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7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198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8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8"/>
      <c r="BE121" s="23"/>
      <c r="BF121" s="23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71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75"/>
      <c r="K122" s="18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198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0"/>
      <c r="BC122" s="21"/>
      <c r="BD122" s="20"/>
      <c r="BE122" s="23"/>
      <c r="BF122" s="23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97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198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8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8"/>
      <c r="BE123" s="21"/>
      <c r="BF123" s="21"/>
      <c r="BG123" s="20"/>
      <c r="BH123" s="20"/>
      <c r="BI123" s="23"/>
      <c r="BJ123" s="20"/>
      <c r="BK123" s="23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97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198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198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8"/>
      <c r="BE124" s="182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97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198"/>
      <c r="O125" s="21"/>
      <c r="P125" s="20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198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8"/>
      <c r="BE125" s="182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97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198"/>
      <c r="O126" s="23"/>
      <c r="P126" s="20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198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8"/>
      <c r="BE126" s="182"/>
      <c r="BF126" s="23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71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198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1"/>
      <c r="BD127" s="20"/>
      <c r="BE127" s="23"/>
      <c r="BF127" s="23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97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198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8"/>
      <c r="BE128" s="21"/>
      <c r="BF128" s="21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97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198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198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8"/>
      <c r="BE129" s="182"/>
      <c r="BF129" s="23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97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198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8"/>
      <c r="BE130" s="21"/>
      <c r="BF130" s="21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97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198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198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8"/>
      <c r="BE131" s="181"/>
      <c r="BF131" s="21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9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198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8"/>
      <c r="BE132" s="21"/>
      <c r="BF132" s="21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198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198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8"/>
      <c r="BE133" s="182"/>
      <c r="BF133" s="23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252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3"/>
      <c r="AK134" s="21"/>
      <c r="AL134" s="198"/>
      <c r="AM134" s="23"/>
      <c r="AN134" s="23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8"/>
      <c r="BE134" s="21"/>
      <c r="BF134" s="20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252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198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3"/>
      <c r="AK135" s="21"/>
      <c r="AL135" s="198"/>
      <c r="AM135" s="23"/>
      <c r="AN135" s="23"/>
      <c r="AO135" s="21"/>
      <c r="AP135" s="21"/>
      <c r="AQ135" s="21"/>
      <c r="AR135" s="21"/>
      <c r="AS135" s="21"/>
      <c r="AT135" s="18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8"/>
      <c r="BE135" s="181"/>
      <c r="BF135" s="21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2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8"/>
      <c r="AM136" s="23"/>
      <c r="AN136" s="23"/>
      <c r="AO136" s="21"/>
      <c r="AP136" s="21"/>
      <c r="AQ136" s="21"/>
      <c r="AR136" s="21"/>
      <c r="AS136" s="21"/>
      <c r="AT136" s="18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8"/>
      <c r="BE136" s="198"/>
      <c r="BF136" s="20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209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0"/>
      <c r="AK137" s="21"/>
      <c r="AL137" s="198"/>
      <c r="AM137" s="23"/>
      <c r="AN137" s="20"/>
      <c r="AO137" s="21"/>
      <c r="AP137" s="20"/>
      <c r="AQ137" s="23"/>
      <c r="AR137" s="20"/>
      <c r="AS137" s="21"/>
      <c r="AT137" s="198"/>
      <c r="AU137" s="23"/>
      <c r="AV137" s="21"/>
      <c r="AW137" s="21"/>
      <c r="AX137" s="21"/>
      <c r="AY137" s="21"/>
      <c r="AZ137" s="21"/>
      <c r="BA137" s="21"/>
      <c r="BB137" s="21"/>
      <c r="BC137" s="21"/>
      <c r="BD137" s="20"/>
      <c r="BE137" s="21"/>
      <c r="BF137" s="21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36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198"/>
      <c r="AM138" s="20"/>
      <c r="AN138" s="20"/>
      <c r="AO138" s="21"/>
      <c r="AP138" s="21"/>
      <c r="AQ138" s="21"/>
      <c r="AR138" s="21"/>
      <c r="AS138" s="21"/>
      <c r="AT138" s="18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8"/>
      <c r="BE138" s="181"/>
      <c r="BF138" s="21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36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198"/>
      <c r="AM139" s="20"/>
      <c r="AN139" s="20"/>
      <c r="AO139" s="21"/>
      <c r="AP139" s="21"/>
      <c r="AQ139" s="21"/>
      <c r="AR139" s="21"/>
      <c r="AS139" s="21"/>
      <c r="AT139" s="18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8"/>
      <c r="BE139" s="181"/>
      <c r="BF139" s="21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36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0"/>
      <c r="R140" s="20"/>
      <c r="S140" s="20"/>
      <c r="T140" s="20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198"/>
      <c r="AM140" s="20"/>
      <c r="AN140" s="20"/>
      <c r="AO140" s="21"/>
      <c r="AP140" s="21"/>
      <c r="AQ140" s="21"/>
      <c r="AR140" s="21"/>
      <c r="AS140" s="21"/>
      <c r="AT140" s="18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8"/>
      <c r="BE140" s="181"/>
      <c r="BF140" s="21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36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198"/>
      <c r="N141" s="20"/>
      <c r="O141" s="23"/>
      <c r="P141" s="20"/>
      <c r="Q141" s="20"/>
      <c r="R141" s="20"/>
      <c r="S141" s="20"/>
      <c r="T141" s="20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198"/>
      <c r="AM141" s="20"/>
      <c r="AN141" s="20"/>
      <c r="AO141" s="21"/>
      <c r="AP141" s="21"/>
      <c r="AQ141" s="21"/>
      <c r="AR141" s="21"/>
      <c r="AS141" s="21"/>
      <c r="AT141" s="18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8"/>
      <c r="BE141" s="181"/>
      <c r="BF141" s="21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209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198"/>
      <c r="AM142" s="20"/>
      <c r="AN142" s="20"/>
      <c r="AO142" s="21"/>
      <c r="AP142" s="21"/>
      <c r="AQ142" s="21"/>
      <c r="AR142" s="21"/>
      <c r="AS142" s="21"/>
      <c r="AT142" s="18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8"/>
      <c r="BE142" s="21"/>
      <c r="BF142" s="20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54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198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198"/>
      <c r="AM143" s="20"/>
      <c r="AN143" s="20"/>
      <c r="AO143" s="21"/>
      <c r="AP143" s="21"/>
      <c r="AQ143" s="21"/>
      <c r="AR143" s="21"/>
      <c r="AS143" s="21"/>
      <c r="AT143" s="18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8"/>
      <c r="BE143" s="198"/>
      <c r="BF143" s="20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249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198"/>
      <c r="AM144" s="20"/>
      <c r="AN144" s="20"/>
      <c r="AO144" s="21"/>
      <c r="AP144" s="21"/>
      <c r="AQ144" s="21"/>
      <c r="AR144" s="21"/>
      <c r="AS144" s="21"/>
      <c r="AT144" s="18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8"/>
      <c r="BE144" s="23"/>
      <c r="BF144" s="23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52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198"/>
      <c r="AM145" s="20"/>
      <c r="AN145" s="20"/>
      <c r="AO145" s="21"/>
      <c r="AP145" s="21"/>
      <c r="AQ145" s="21"/>
      <c r="AR145" s="21"/>
      <c r="AS145" s="21"/>
      <c r="AT145" s="18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8"/>
      <c r="BE145" s="21"/>
      <c r="BF145" s="21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198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198"/>
      <c r="AM146" s="20"/>
      <c r="AN146" s="20"/>
      <c r="AO146" s="21"/>
      <c r="AP146" s="21"/>
      <c r="AQ146" s="21"/>
      <c r="AR146" s="21"/>
      <c r="AS146" s="21"/>
      <c r="AT146" s="18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8"/>
      <c r="BE146" s="198"/>
      <c r="BF146" s="20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92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1"/>
      <c r="AJ147" s="20"/>
      <c r="AK147" s="21"/>
      <c r="AL147" s="198"/>
      <c r="AM147" s="21"/>
      <c r="AN147" s="20"/>
      <c r="AO147" s="21"/>
      <c r="AP147" s="21"/>
      <c r="AQ147" s="21"/>
      <c r="AR147" s="21"/>
      <c r="AS147" s="21"/>
      <c r="AT147" s="198"/>
      <c r="AU147" s="21"/>
      <c r="AV147" s="21"/>
      <c r="AW147" s="21"/>
      <c r="AX147" s="21"/>
      <c r="AY147" s="21"/>
      <c r="AZ147" s="21"/>
      <c r="BA147" s="21"/>
      <c r="BB147" s="20"/>
      <c r="BC147" s="21"/>
      <c r="BD147" s="20"/>
      <c r="BE147" s="21"/>
      <c r="BF147" s="21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29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1"/>
      <c r="AJ148" s="20"/>
      <c r="AK148" s="21"/>
      <c r="AL148" s="198"/>
      <c r="AM148" s="21"/>
      <c r="AN148" s="20"/>
      <c r="AO148" s="21"/>
      <c r="AP148" s="21"/>
      <c r="AQ148" s="21"/>
      <c r="AR148" s="21"/>
      <c r="AS148" s="21"/>
      <c r="AT148" s="198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8"/>
      <c r="BE148" s="21"/>
      <c r="BF148" s="21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54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198"/>
      <c r="AM149" s="20"/>
      <c r="AN149" s="20"/>
      <c r="AO149" s="21"/>
      <c r="AP149" s="21"/>
      <c r="AQ149" s="21"/>
      <c r="AR149" s="21"/>
      <c r="AS149" s="21"/>
      <c r="AT149" s="198"/>
      <c r="AU149" s="20"/>
      <c r="AV149" s="21"/>
      <c r="AW149" s="21"/>
      <c r="AX149" s="21"/>
      <c r="AY149" s="21"/>
      <c r="AZ149" s="21"/>
      <c r="BA149" s="21"/>
      <c r="BB149" s="21"/>
      <c r="BC149" s="21"/>
      <c r="BD149" s="198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54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198"/>
      <c r="AM150" s="20"/>
      <c r="AN150" s="20"/>
      <c r="AO150" s="21"/>
      <c r="AP150" s="21"/>
      <c r="AQ150" s="21"/>
      <c r="AR150" s="21"/>
      <c r="AS150" s="21"/>
      <c r="AT150" s="198"/>
      <c r="AU150" s="20"/>
      <c r="AV150" s="21"/>
      <c r="AW150" s="21"/>
      <c r="AX150" s="21"/>
      <c r="AY150" s="21"/>
      <c r="AZ150" s="21"/>
      <c r="BA150" s="21"/>
      <c r="BB150" s="21"/>
      <c r="BC150" s="21"/>
      <c r="BD150" s="198"/>
      <c r="BE150" s="21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54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198"/>
      <c r="AM151" s="20"/>
      <c r="AN151" s="20"/>
      <c r="AO151" s="21"/>
      <c r="AP151" s="21"/>
      <c r="AQ151" s="21"/>
      <c r="AR151" s="21"/>
      <c r="AS151" s="21"/>
      <c r="AT151" s="198"/>
      <c r="AU151" s="20"/>
      <c r="AV151" s="21"/>
      <c r="AW151" s="21"/>
      <c r="AX151" s="21"/>
      <c r="AY151" s="21"/>
      <c r="AZ151" s="21"/>
      <c r="BA151" s="21"/>
      <c r="BB151" s="21"/>
      <c r="BC151" s="21"/>
      <c r="BD151" s="198"/>
      <c r="BE151" s="23"/>
      <c r="BF151" s="23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54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198"/>
      <c r="AM152" s="20"/>
      <c r="AN152" s="20"/>
      <c r="AO152" s="21"/>
      <c r="AP152" s="21"/>
      <c r="AQ152" s="21"/>
      <c r="AR152" s="21"/>
      <c r="AS152" s="21"/>
      <c r="AT152" s="198"/>
      <c r="AU152" s="20"/>
      <c r="AV152" s="21"/>
      <c r="AW152" s="21"/>
      <c r="AX152" s="21"/>
      <c r="AY152" s="21"/>
      <c r="AZ152" s="21"/>
      <c r="BA152" s="21"/>
      <c r="BB152" s="21"/>
      <c r="BC152" s="21"/>
      <c r="BD152" s="198"/>
      <c r="BE152" s="21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54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3"/>
      <c r="AK153" s="21"/>
      <c r="AL153" s="198"/>
      <c r="AM153" s="20"/>
      <c r="AN153" s="20"/>
      <c r="AO153" s="21"/>
      <c r="AP153" s="21"/>
      <c r="AQ153" s="21"/>
      <c r="AR153" s="21"/>
      <c r="AS153" s="21"/>
      <c r="AT153" s="198"/>
      <c r="AU153" s="20"/>
      <c r="AV153" s="21"/>
      <c r="AW153" s="21"/>
      <c r="AX153" s="21"/>
      <c r="AY153" s="21"/>
      <c r="AZ153" s="21"/>
      <c r="BA153" s="21"/>
      <c r="BB153" s="21"/>
      <c r="BC153" s="21"/>
      <c r="BD153" s="198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54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198"/>
      <c r="AM154" s="20"/>
      <c r="AN154" s="20"/>
      <c r="AO154" s="21"/>
      <c r="AP154" s="21"/>
      <c r="AQ154" s="21"/>
      <c r="AR154" s="21"/>
      <c r="AS154" s="21"/>
      <c r="AT154" s="198"/>
      <c r="AU154" s="20"/>
      <c r="AV154" s="21"/>
      <c r="AW154" s="21"/>
      <c r="AX154" s="21"/>
      <c r="AY154" s="21"/>
      <c r="AZ154" s="21"/>
      <c r="BA154" s="21"/>
      <c r="BB154" s="21"/>
      <c r="BC154" s="21"/>
      <c r="BD154" s="198"/>
      <c r="BE154" s="21"/>
      <c r="BF154" s="21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54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3"/>
      <c r="AK155" s="21"/>
      <c r="AL155" s="198"/>
      <c r="AM155" s="20"/>
      <c r="AN155" s="20"/>
      <c r="AO155" s="21"/>
      <c r="AP155" s="21"/>
      <c r="AQ155" s="21"/>
      <c r="AR155" s="21"/>
      <c r="AS155" s="21"/>
      <c r="AT155" s="198"/>
      <c r="AU155" s="20"/>
      <c r="AV155" s="21"/>
      <c r="AW155" s="21"/>
      <c r="AX155" s="21"/>
      <c r="AY155" s="21"/>
      <c r="AZ155" s="21"/>
      <c r="BA155" s="21"/>
      <c r="BB155" s="21"/>
      <c r="BC155" s="21"/>
      <c r="BD155" s="198"/>
      <c r="BE155" s="23"/>
      <c r="BF155" s="23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249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198"/>
      <c r="AM156" s="23"/>
      <c r="AN156" s="23"/>
      <c r="AO156" s="21"/>
      <c r="AP156" s="21"/>
      <c r="AQ156" s="21"/>
      <c r="AR156" s="21"/>
      <c r="AS156" s="21"/>
      <c r="AT156" s="198"/>
      <c r="AU156" s="23"/>
      <c r="AV156" s="21"/>
      <c r="AW156" s="21"/>
      <c r="AX156" s="21"/>
      <c r="AY156" s="21"/>
      <c r="AZ156" s="21"/>
      <c r="BA156" s="21"/>
      <c r="BB156" s="21"/>
      <c r="BC156" s="21"/>
      <c r="BD156" s="198"/>
      <c r="BE156" s="21"/>
      <c r="BF156" s="20"/>
      <c r="BG156" s="21"/>
      <c r="BH156" s="21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2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198"/>
      <c r="AM157" s="20"/>
      <c r="AN157" s="20"/>
      <c r="AO157" s="21"/>
      <c r="AP157" s="21"/>
      <c r="AQ157" s="21"/>
      <c r="AR157" s="21"/>
      <c r="AS157" s="21"/>
      <c r="AT157" s="198"/>
      <c r="AU157" s="20"/>
      <c r="AV157" s="21"/>
      <c r="AW157" s="21"/>
      <c r="AX157" s="21"/>
      <c r="AY157" s="21"/>
      <c r="AZ157" s="21"/>
      <c r="BA157" s="21"/>
      <c r="BB157" s="21"/>
      <c r="BC157" s="21"/>
      <c r="BD157" s="198"/>
      <c r="BE157" s="21"/>
      <c r="BF157" s="21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24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198"/>
      <c r="AM158" s="20"/>
      <c r="AN158" s="20"/>
      <c r="AO158" s="21"/>
      <c r="AP158" s="21"/>
      <c r="AQ158" s="21"/>
      <c r="AR158" s="21"/>
      <c r="AS158" s="21"/>
      <c r="AT158" s="198"/>
      <c r="AU158" s="20"/>
      <c r="AV158" s="21"/>
      <c r="AW158" s="21"/>
      <c r="AX158" s="21"/>
      <c r="AY158" s="21"/>
      <c r="AZ158" s="21"/>
      <c r="BA158" s="21"/>
      <c r="BB158" s="21"/>
      <c r="BC158" s="21"/>
      <c r="BD158" s="198"/>
      <c r="BE158" s="21"/>
      <c r="BF158" s="21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2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198"/>
      <c r="AM159" s="20"/>
      <c r="AN159" s="20"/>
      <c r="AO159" s="21"/>
      <c r="AP159" s="21"/>
      <c r="AQ159" s="21"/>
      <c r="AR159" s="21"/>
      <c r="AS159" s="21"/>
      <c r="AT159" s="198"/>
      <c r="AU159" s="20"/>
      <c r="AV159" s="21"/>
      <c r="AW159" s="21"/>
      <c r="AX159" s="21"/>
      <c r="AY159" s="21"/>
      <c r="AZ159" s="21"/>
      <c r="BA159" s="21"/>
      <c r="BB159" s="21"/>
      <c r="BC159" s="21"/>
      <c r="BD159" s="198"/>
      <c r="BE159" s="21"/>
      <c r="BF159" s="21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2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198"/>
      <c r="AM160" s="20"/>
      <c r="AN160" s="20"/>
      <c r="AO160" s="21"/>
      <c r="AP160" s="21"/>
      <c r="AQ160" s="21"/>
      <c r="AR160" s="21"/>
      <c r="AS160" s="21"/>
      <c r="AT160" s="198"/>
      <c r="AU160" s="20"/>
      <c r="AV160" s="21"/>
      <c r="AW160" s="21"/>
      <c r="AX160" s="21"/>
      <c r="AY160" s="21"/>
      <c r="AZ160" s="21"/>
      <c r="BA160" s="21"/>
      <c r="BB160" s="21"/>
      <c r="BC160" s="21"/>
      <c r="BD160" s="198"/>
      <c r="BE160" s="21"/>
      <c r="BF160" s="21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2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198"/>
      <c r="AM161" s="20"/>
      <c r="AN161" s="20"/>
      <c r="AO161" s="21"/>
      <c r="AP161" s="21"/>
      <c r="AQ161" s="21"/>
      <c r="AR161" s="21"/>
      <c r="AS161" s="21"/>
      <c r="AT161" s="198"/>
      <c r="AU161" s="20"/>
      <c r="AV161" s="21"/>
      <c r="AW161" s="21"/>
      <c r="AX161" s="21"/>
      <c r="AY161" s="21"/>
      <c r="AZ161" s="21"/>
      <c r="BA161" s="21"/>
      <c r="BB161" s="21"/>
      <c r="BC161" s="21"/>
      <c r="BD161" s="198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409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198"/>
      <c r="AM162" s="20"/>
      <c r="AN162" s="20"/>
      <c r="AO162" s="21"/>
      <c r="AP162" s="21"/>
      <c r="AQ162" s="21"/>
      <c r="AR162" s="21"/>
      <c r="AS162" s="21"/>
      <c r="AT162" s="198"/>
      <c r="AU162" s="20"/>
      <c r="AV162" s="21"/>
      <c r="AW162" s="21"/>
      <c r="AX162" s="21"/>
      <c r="AY162" s="21"/>
      <c r="AZ162" s="21"/>
      <c r="BA162" s="21"/>
      <c r="BB162" s="21"/>
      <c r="BC162" s="21"/>
      <c r="BD162" s="198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237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8"/>
      <c r="BE163" s="21"/>
      <c r="BF163" s="20"/>
      <c r="BG163" s="20"/>
      <c r="BH163" s="20"/>
      <c r="BI163" s="23"/>
      <c r="BJ163" s="20"/>
      <c r="BK163" s="21"/>
      <c r="BL163" s="20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39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8"/>
      <c r="BE164" s="23"/>
      <c r="BF164" s="23"/>
      <c r="BG164" s="20"/>
      <c r="BH164" s="20"/>
      <c r="BI164" s="23"/>
      <c r="BJ164" s="20"/>
      <c r="BK164" s="21"/>
      <c r="BL164" s="20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237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198"/>
      <c r="AM165" s="23"/>
      <c r="AN165" s="23"/>
      <c r="AO165" s="21"/>
      <c r="AP165" s="21"/>
      <c r="AQ165" s="21"/>
      <c r="AR165" s="21"/>
      <c r="AS165" s="21"/>
      <c r="AT165" s="198"/>
      <c r="AU165" s="23"/>
      <c r="AV165" s="21"/>
      <c r="AW165" s="21"/>
      <c r="AX165" s="21"/>
      <c r="AY165" s="21"/>
      <c r="AZ165" s="21"/>
      <c r="BA165" s="21"/>
      <c r="BB165" s="21"/>
      <c r="BC165" s="21"/>
      <c r="BD165" s="198"/>
      <c r="BE165" s="23"/>
      <c r="BF165" s="20"/>
      <c r="BG165" s="21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22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8"/>
      <c r="BE166" s="23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2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8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22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8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2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8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22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8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25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21"/>
      <c r="BF171" s="21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55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8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25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1"/>
      <c r="R173" s="21"/>
      <c r="S173" s="21"/>
      <c r="T173" s="21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0"/>
      <c r="BC173" s="21"/>
      <c r="BD173" s="198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62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0"/>
      <c r="P174" s="20"/>
      <c r="Q174" s="20"/>
      <c r="R174" s="20"/>
      <c r="S174" s="20"/>
      <c r="T174" s="20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8"/>
      <c r="BE174" s="23"/>
      <c r="BF174" s="23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62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8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294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198"/>
      <c r="AM176" s="23"/>
      <c r="AN176" s="23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8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42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0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8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42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87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0"/>
      <c r="AQ179" s="23"/>
      <c r="AR179" s="20"/>
      <c r="AS179" s="21"/>
      <c r="AT179" s="21"/>
      <c r="AU179" s="21"/>
      <c r="AV179" s="21"/>
      <c r="AW179" s="21"/>
      <c r="AX179" s="21"/>
      <c r="AY179" s="21"/>
      <c r="AZ179" s="21"/>
      <c r="BA179" s="21"/>
      <c r="BB179" s="20"/>
      <c r="BC179" s="23"/>
      <c r="BD179" s="20"/>
      <c r="BE179" s="23"/>
      <c r="BF179" s="20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87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0"/>
      <c r="BC180" s="20"/>
      <c r="BD180" s="198"/>
      <c r="BE180" s="182"/>
      <c r="BF180" s="20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87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0"/>
      <c r="S181" s="20"/>
      <c r="T181" s="20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0"/>
      <c r="BC181" s="20"/>
      <c r="BD181" s="198"/>
      <c r="BE181" s="182"/>
      <c r="BF181" s="20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87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0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8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87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198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8"/>
      <c r="BE183" s="198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349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8"/>
      <c r="BE184" s="198"/>
      <c r="BF184" s="20"/>
      <c r="BG184" s="20"/>
      <c r="BH184" s="20"/>
      <c r="BI184" s="23"/>
      <c r="BJ184" s="23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67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81"/>
      <c r="AM185" s="21"/>
      <c r="AN185" s="21"/>
      <c r="AO185" s="21"/>
      <c r="AP185" s="21"/>
      <c r="AQ185" s="21"/>
      <c r="AR185" s="21"/>
      <c r="AS185" s="21"/>
      <c r="AT185" s="18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8"/>
      <c r="BE185" s="198"/>
      <c r="BF185" s="20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409.6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0"/>
      <c r="AK186" s="21"/>
      <c r="AL186" s="198"/>
      <c r="AM186" s="23"/>
      <c r="AN186" s="20"/>
      <c r="AO186" s="23"/>
      <c r="AP186" s="20"/>
      <c r="AQ186" s="21"/>
      <c r="AR186" s="21"/>
      <c r="AS186" s="21"/>
      <c r="AT186" s="198"/>
      <c r="AU186" s="23"/>
      <c r="AV186" s="21"/>
      <c r="AW186" s="21"/>
      <c r="AX186" s="21"/>
      <c r="AY186" s="21"/>
      <c r="AZ186" s="21"/>
      <c r="BA186" s="21"/>
      <c r="BB186" s="21"/>
      <c r="BC186" s="21"/>
      <c r="BD186" s="198"/>
      <c r="BE186" s="23"/>
      <c r="BF186" s="20"/>
      <c r="BG186" s="23"/>
      <c r="BH186" s="20"/>
      <c r="BI186" s="23"/>
      <c r="BJ186" s="20"/>
      <c r="BK186" s="23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34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0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0"/>
      <c r="AK187" s="21"/>
      <c r="AL187" s="198"/>
      <c r="AM187" s="20"/>
      <c r="AN187" s="20"/>
      <c r="AO187" s="21"/>
      <c r="AP187" s="21"/>
      <c r="AQ187" s="21"/>
      <c r="AR187" s="21"/>
      <c r="AS187" s="21"/>
      <c r="AT187" s="198"/>
      <c r="AU187" s="20"/>
      <c r="AV187" s="21"/>
      <c r="AW187" s="21"/>
      <c r="AX187" s="21"/>
      <c r="AY187" s="21"/>
      <c r="AZ187" s="21"/>
      <c r="BA187" s="21"/>
      <c r="BB187" s="21"/>
      <c r="BC187" s="21"/>
      <c r="BD187" s="198"/>
      <c r="BE187" s="23"/>
      <c r="BF187" s="20"/>
      <c r="BG187" s="23"/>
      <c r="BH187" s="20"/>
      <c r="BI187" s="23"/>
      <c r="BJ187" s="20"/>
      <c r="BK187" s="23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34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0"/>
      <c r="AK188" s="21"/>
      <c r="AL188" s="198"/>
      <c r="AM188" s="20"/>
      <c r="AN188" s="20"/>
      <c r="AO188" s="21"/>
      <c r="AP188" s="21"/>
      <c r="AQ188" s="21"/>
      <c r="AR188" s="21"/>
      <c r="AS188" s="21"/>
      <c r="AT188" s="198"/>
      <c r="AU188" s="20"/>
      <c r="AV188" s="21"/>
      <c r="AW188" s="21"/>
      <c r="AX188" s="21"/>
      <c r="AY188" s="21"/>
      <c r="AZ188" s="21"/>
      <c r="BA188" s="21"/>
      <c r="BB188" s="21"/>
      <c r="BC188" s="21"/>
      <c r="BD188" s="198"/>
      <c r="BE188" s="23"/>
      <c r="BF188" s="20"/>
      <c r="BG188" s="23"/>
      <c r="BH188" s="20"/>
      <c r="BI188" s="23"/>
      <c r="BJ188" s="20"/>
      <c r="BK188" s="23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34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0"/>
      <c r="AK189" s="21"/>
      <c r="AL189" s="198"/>
      <c r="AM189" s="20"/>
      <c r="AN189" s="20"/>
      <c r="AO189" s="21"/>
      <c r="AP189" s="21"/>
      <c r="AQ189" s="21"/>
      <c r="AR189" s="21"/>
      <c r="AS189" s="21"/>
      <c r="AT189" s="198"/>
      <c r="AU189" s="20"/>
      <c r="AV189" s="21"/>
      <c r="AW189" s="21"/>
      <c r="AX189" s="21"/>
      <c r="AY189" s="21"/>
      <c r="AZ189" s="21"/>
      <c r="BA189" s="21"/>
      <c r="BB189" s="21"/>
      <c r="BC189" s="21"/>
      <c r="BD189" s="198"/>
      <c r="BE189" s="23"/>
      <c r="BF189" s="20"/>
      <c r="BG189" s="23"/>
      <c r="BH189" s="20"/>
      <c r="BI189" s="23"/>
      <c r="BJ189" s="20"/>
      <c r="BK189" s="23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34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0"/>
      <c r="R190" s="20"/>
      <c r="S190" s="20"/>
      <c r="T190" s="20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0"/>
      <c r="AK190" s="21"/>
      <c r="AL190" s="198"/>
      <c r="AM190" s="20"/>
      <c r="AN190" s="20"/>
      <c r="AO190" s="21"/>
      <c r="AP190" s="21"/>
      <c r="AQ190" s="21"/>
      <c r="AR190" s="21"/>
      <c r="AS190" s="21"/>
      <c r="AT190" s="198"/>
      <c r="AU190" s="20"/>
      <c r="AV190" s="21"/>
      <c r="AW190" s="21"/>
      <c r="AX190" s="21"/>
      <c r="AY190" s="21"/>
      <c r="AZ190" s="21"/>
      <c r="BA190" s="21"/>
      <c r="BB190" s="21"/>
      <c r="BC190" s="21"/>
      <c r="BD190" s="198"/>
      <c r="BE190" s="23"/>
      <c r="BF190" s="20"/>
      <c r="BG190" s="23"/>
      <c r="BH190" s="20"/>
      <c r="BI190" s="23"/>
      <c r="BJ190" s="20"/>
      <c r="BK190" s="23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34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0"/>
      <c r="AK191" s="21"/>
      <c r="AL191" s="198"/>
      <c r="AM191" s="20"/>
      <c r="AN191" s="20"/>
      <c r="AO191" s="21"/>
      <c r="AP191" s="21"/>
      <c r="AQ191" s="21"/>
      <c r="AR191" s="21"/>
      <c r="AS191" s="21"/>
      <c r="AT191" s="198"/>
      <c r="AU191" s="20"/>
      <c r="AV191" s="21"/>
      <c r="AW191" s="21"/>
      <c r="AX191" s="21"/>
      <c r="AY191" s="21"/>
      <c r="AZ191" s="21"/>
      <c r="BA191" s="21"/>
      <c r="BB191" s="21"/>
      <c r="BC191" s="21"/>
      <c r="BD191" s="198"/>
      <c r="BE191" s="23"/>
      <c r="BF191" s="20"/>
      <c r="BG191" s="23"/>
      <c r="BH191" s="20"/>
      <c r="BI191" s="23"/>
      <c r="BJ191" s="20"/>
      <c r="BK191" s="23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409.6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198"/>
      <c r="AM192" s="23"/>
      <c r="AN192" s="23"/>
      <c r="AO192" s="21"/>
      <c r="AP192" s="21"/>
      <c r="AQ192" s="21"/>
      <c r="AR192" s="21"/>
      <c r="AS192" s="21"/>
      <c r="AT192" s="198"/>
      <c r="AU192" s="23"/>
      <c r="AV192" s="21"/>
      <c r="AW192" s="21"/>
      <c r="AX192" s="21"/>
      <c r="AY192" s="21"/>
      <c r="AZ192" s="21"/>
      <c r="BA192" s="21"/>
      <c r="BB192" s="21"/>
      <c r="BC192" s="21"/>
      <c r="BD192" s="198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34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8"/>
      <c r="BE193" s="198"/>
      <c r="BF193" s="20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34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8"/>
      <c r="BE194" s="198"/>
      <c r="BF194" s="20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34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0"/>
      <c r="Q195" s="20"/>
      <c r="R195" s="20"/>
      <c r="S195" s="20"/>
      <c r="T195" s="20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8"/>
      <c r="BE195" s="198"/>
      <c r="BF195" s="20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3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8"/>
      <c r="BE196" s="198"/>
      <c r="BF196" s="20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409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0"/>
      <c r="AK197" s="23"/>
      <c r="AL197" s="20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8"/>
      <c r="BE197" s="23"/>
      <c r="BF197" s="23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3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0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8"/>
      <c r="BE198" s="198"/>
      <c r="BF198" s="20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3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8"/>
      <c r="BE199" s="198"/>
      <c r="BF199" s="20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409.6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8"/>
      <c r="BE200" s="23"/>
      <c r="BF200" s="23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69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8"/>
      <c r="BE201" s="198"/>
      <c r="BF201" s="20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6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8"/>
      <c r="BE202" s="198"/>
      <c r="BF202" s="20"/>
      <c r="BG202" s="20"/>
      <c r="BH202" s="20"/>
      <c r="BI202" s="23"/>
      <c r="BJ202" s="20"/>
      <c r="BK202" s="23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6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0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8"/>
      <c r="BE203" s="198"/>
      <c r="BF203" s="20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40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8"/>
      <c r="BE204" s="23"/>
      <c r="BF204" s="23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54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8"/>
      <c r="BE205" s="198"/>
      <c r="BF205" s="20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86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8"/>
      <c r="BE206" s="198"/>
      <c r="BF206" s="20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77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8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77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8"/>
      <c r="BE208" s="182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244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83"/>
      <c r="BE209" s="23"/>
      <c r="BF209" s="23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244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182"/>
      <c r="BF210" s="23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231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231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0"/>
      <c r="R212" s="21"/>
      <c r="S212" s="20"/>
      <c r="T212" s="21"/>
      <c r="U212" s="20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0"/>
      <c r="AQ212" s="20"/>
      <c r="AR212" s="20"/>
      <c r="AS212" s="21"/>
      <c r="AT212" s="21"/>
      <c r="AU212" s="21"/>
      <c r="AV212" s="21"/>
      <c r="AW212" s="21"/>
      <c r="AX212" s="21"/>
      <c r="AY212" s="21"/>
      <c r="AZ212" s="21"/>
      <c r="BA212" s="21"/>
      <c r="BB212" s="20"/>
      <c r="BC212" s="20"/>
      <c r="BD212" s="20"/>
      <c r="BE212" s="198"/>
      <c r="BF212" s="20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59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0"/>
      <c r="P213" s="20"/>
      <c r="Q213" s="20"/>
      <c r="R213" s="21"/>
      <c r="S213" s="20"/>
      <c r="T213" s="21"/>
      <c r="U213" s="20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198"/>
      <c r="BF213" s="20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159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198"/>
      <c r="BF214" s="20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408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0"/>
      <c r="AJ215" s="20"/>
      <c r="AK215" s="21"/>
      <c r="AL215" s="198"/>
      <c r="AM215" s="21"/>
      <c r="AN215" s="20"/>
      <c r="AO215" s="21"/>
      <c r="AP215" s="20"/>
      <c r="AQ215" s="21"/>
      <c r="AR215" s="21"/>
      <c r="AS215" s="21"/>
      <c r="AT215" s="198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8"/>
      <c r="BE215" s="21"/>
      <c r="BF215" s="20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38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1"/>
      <c r="R216" s="21"/>
      <c r="S216" s="21"/>
      <c r="T216" s="21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18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8"/>
      <c r="BE216" s="198"/>
      <c r="BF216" s="20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38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8"/>
      <c r="BE217" s="198"/>
      <c r="BF217" s="20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38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18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8"/>
      <c r="BE218" s="198"/>
      <c r="BF218" s="20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138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8"/>
      <c r="BE219" s="198"/>
      <c r="BF219" s="20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3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8"/>
      <c r="BE220" s="198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28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1"/>
      <c r="AJ221" s="20"/>
      <c r="AK221" s="21"/>
      <c r="AL221" s="198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0"/>
      <c r="BC221" s="20"/>
      <c r="BD221" s="20"/>
      <c r="BE221" s="23"/>
      <c r="BF221" s="23"/>
      <c r="BG221" s="20"/>
      <c r="BH221" s="20"/>
      <c r="BI221" s="21"/>
      <c r="BJ221" s="20"/>
      <c r="BK221" s="23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37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8"/>
      <c r="BE222" s="23"/>
      <c r="BF222" s="23"/>
      <c r="BG222" s="20"/>
      <c r="BH222" s="20"/>
      <c r="BI222" s="23"/>
      <c r="BJ222" s="20"/>
      <c r="BK222" s="23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22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8"/>
      <c r="BE223" s="23"/>
      <c r="BF223" s="23"/>
      <c r="BG223" s="20"/>
      <c r="BH223" s="20"/>
      <c r="BI223" s="23"/>
      <c r="BJ223" s="20"/>
      <c r="BK223" s="23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22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197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8"/>
      <c r="BE224" s="23"/>
      <c r="BF224" s="23"/>
      <c r="BG224" s="20"/>
      <c r="BH224" s="20"/>
      <c r="BI224" s="23"/>
      <c r="BJ224" s="20"/>
      <c r="BK224" s="23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2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8"/>
      <c r="BE225" s="23"/>
      <c r="BF225" s="23"/>
      <c r="BG225" s="20"/>
      <c r="BH225" s="20"/>
      <c r="BI225" s="23"/>
      <c r="BJ225" s="20"/>
      <c r="BK225" s="23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84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8"/>
      <c r="BE226" s="21"/>
      <c r="BF226" s="21"/>
      <c r="BG226" s="20"/>
      <c r="BH226" s="20"/>
      <c r="BI226" s="23"/>
      <c r="BJ226" s="20"/>
      <c r="BK226" s="23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84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8"/>
      <c r="BE227" s="23"/>
      <c r="BF227" s="23"/>
      <c r="BG227" s="20"/>
      <c r="BH227" s="20"/>
      <c r="BI227" s="23"/>
      <c r="BJ227" s="20"/>
      <c r="BK227" s="23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409.6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8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04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8"/>
      <c r="BE229" s="20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0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181"/>
      <c r="AM230" s="21"/>
      <c r="AN230" s="21"/>
      <c r="AO230" s="21"/>
      <c r="AP230" s="21"/>
      <c r="AQ230" s="21"/>
      <c r="AR230" s="21"/>
      <c r="AS230" s="21"/>
      <c r="AT230" s="181"/>
      <c r="AU230" s="21"/>
      <c r="AV230" s="181"/>
      <c r="AW230" s="21"/>
      <c r="AX230" s="21"/>
      <c r="AY230" s="21"/>
      <c r="AZ230" s="21"/>
      <c r="BA230" s="21"/>
      <c r="BB230" s="21"/>
      <c r="BC230" s="21"/>
      <c r="BD230" s="198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409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1"/>
      <c r="AJ231" s="21"/>
      <c r="AK231" s="21"/>
      <c r="AL231" s="198"/>
      <c r="AM231" s="21"/>
      <c r="AN231" s="20"/>
      <c r="AO231" s="21"/>
      <c r="AP231" s="21"/>
      <c r="AQ231" s="21"/>
      <c r="AR231" s="21"/>
      <c r="AS231" s="21"/>
      <c r="AT231" s="198"/>
      <c r="AU231" s="21"/>
      <c r="AV231" s="181"/>
      <c r="AW231" s="21"/>
      <c r="AX231" s="21"/>
      <c r="AY231" s="21"/>
      <c r="AZ231" s="21"/>
      <c r="BA231" s="21"/>
      <c r="BB231" s="21"/>
      <c r="BC231" s="21"/>
      <c r="BD231" s="198"/>
      <c r="BE231" s="21"/>
      <c r="BF231" s="21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2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1"/>
      <c r="AM232" s="21"/>
      <c r="AN232" s="21"/>
      <c r="AO232" s="21"/>
      <c r="AP232" s="21"/>
      <c r="AQ232" s="21"/>
      <c r="AR232" s="21"/>
      <c r="AS232" s="21"/>
      <c r="AT232" s="181"/>
      <c r="AU232" s="21"/>
      <c r="AV232" s="181"/>
      <c r="AW232" s="21"/>
      <c r="AX232" s="21"/>
      <c r="AY232" s="21"/>
      <c r="AZ232" s="21"/>
      <c r="BA232" s="21"/>
      <c r="BB232" s="21"/>
      <c r="BC232" s="21"/>
      <c r="BD232" s="198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2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181"/>
      <c r="AU233" s="21"/>
      <c r="AV233" s="181"/>
      <c r="AW233" s="21"/>
      <c r="AX233" s="21"/>
      <c r="AY233" s="21"/>
      <c r="AZ233" s="21"/>
      <c r="BA233" s="21"/>
      <c r="BB233" s="21"/>
      <c r="BC233" s="21"/>
      <c r="BD233" s="198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2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181"/>
      <c r="AU234" s="21"/>
      <c r="AV234" s="181"/>
      <c r="AW234" s="21"/>
      <c r="AX234" s="21"/>
      <c r="AY234" s="21"/>
      <c r="AZ234" s="21"/>
      <c r="BA234" s="21"/>
      <c r="BB234" s="21"/>
      <c r="BC234" s="21"/>
      <c r="BD234" s="198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2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181"/>
      <c r="AU235" s="21"/>
      <c r="AV235" s="181"/>
      <c r="AW235" s="21"/>
      <c r="AX235" s="21"/>
      <c r="AY235" s="21"/>
      <c r="AZ235" s="21"/>
      <c r="BA235" s="21"/>
      <c r="BB235" s="21"/>
      <c r="BC235" s="21"/>
      <c r="BD235" s="198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2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198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409.6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1"/>
      <c r="AJ237" s="21"/>
      <c r="AK237" s="21"/>
      <c r="AL237" s="198"/>
      <c r="AM237" s="21"/>
      <c r="AN237" s="21"/>
      <c r="AO237" s="21"/>
      <c r="AP237" s="21"/>
      <c r="AQ237" s="21"/>
      <c r="AR237" s="21"/>
      <c r="AS237" s="21"/>
      <c r="AT237" s="198"/>
      <c r="AU237" s="21"/>
      <c r="AV237" s="198"/>
      <c r="AW237" s="23"/>
      <c r="AX237" s="21"/>
      <c r="AY237" s="21"/>
      <c r="AZ237" s="21"/>
      <c r="BA237" s="21"/>
      <c r="BB237" s="21"/>
      <c r="BC237" s="21"/>
      <c r="BD237" s="198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3"/>
      <c r="AJ238" s="20"/>
      <c r="AK238" s="21"/>
      <c r="AL238" s="198"/>
      <c r="AM238" s="23"/>
      <c r="AN238" s="20"/>
      <c r="AO238" s="21"/>
      <c r="AP238" s="21"/>
      <c r="AQ238" s="21"/>
      <c r="AR238" s="21"/>
      <c r="AS238" s="21"/>
      <c r="AT238" s="198"/>
      <c r="AU238" s="23"/>
      <c r="AV238" s="198"/>
      <c r="AW238" s="23"/>
      <c r="AX238" s="21"/>
      <c r="AY238" s="21"/>
      <c r="AZ238" s="21"/>
      <c r="BA238" s="21"/>
      <c r="BB238" s="21"/>
      <c r="BC238" s="21"/>
      <c r="BD238" s="198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3"/>
      <c r="AJ239" s="20"/>
      <c r="AK239" s="21"/>
      <c r="AL239" s="198"/>
      <c r="AM239" s="23"/>
      <c r="AN239" s="20"/>
      <c r="AO239" s="21"/>
      <c r="AP239" s="21"/>
      <c r="AQ239" s="21"/>
      <c r="AR239" s="21"/>
      <c r="AS239" s="21"/>
      <c r="AT239" s="198"/>
      <c r="AU239" s="23"/>
      <c r="AV239" s="198"/>
      <c r="AW239" s="23"/>
      <c r="AX239" s="21"/>
      <c r="AY239" s="21"/>
      <c r="AZ239" s="21"/>
      <c r="BA239" s="21"/>
      <c r="BB239" s="21"/>
      <c r="BC239" s="21"/>
      <c r="BD239" s="198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2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3"/>
      <c r="AJ240" s="20"/>
      <c r="AK240" s="21"/>
      <c r="AL240" s="198"/>
      <c r="AM240" s="23"/>
      <c r="AN240" s="20"/>
      <c r="AO240" s="21"/>
      <c r="AP240" s="21"/>
      <c r="AQ240" s="21"/>
      <c r="AR240" s="21"/>
      <c r="AS240" s="21"/>
      <c r="AT240" s="198"/>
      <c r="AU240" s="23"/>
      <c r="AV240" s="198"/>
      <c r="AW240" s="23"/>
      <c r="AX240" s="21"/>
      <c r="AY240" s="21"/>
      <c r="AZ240" s="21"/>
      <c r="BA240" s="21"/>
      <c r="BB240" s="21"/>
      <c r="BC240" s="21"/>
      <c r="BD240" s="198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0"/>
      <c r="AK241" s="21"/>
      <c r="AL241" s="198"/>
      <c r="AM241" s="23"/>
      <c r="AN241" s="20"/>
      <c r="AO241" s="21"/>
      <c r="AP241" s="21"/>
      <c r="AQ241" s="21"/>
      <c r="AR241" s="21"/>
      <c r="AS241" s="21"/>
      <c r="AT241" s="198"/>
      <c r="AU241" s="23"/>
      <c r="AV241" s="198"/>
      <c r="AW241" s="23"/>
      <c r="AX241" s="21"/>
      <c r="AY241" s="21"/>
      <c r="AZ241" s="21"/>
      <c r="BA241" s="21"/>
      <c r="BB241" s="21"/>
      <c r="BC241" s="21"/>
      <c r="BD241" s="198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349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3"/>
      <c r="AJ242" s="23"/>
      <c r="AK242" s="21"/>
      <c r="AL242" s="198"/>
      <c r="AM242" s="20"/>
      <c r="AN242" s="20"/>
      <c r="AO242" s="21"/>
      <c r="AP242" s="21"/>
      <c r="AQ242" s="21"/>
      <c r="AR242" s="21"/>
      <c r="AS242" s="21"/>
      <c r="AT242" s="198"/>
      <c r="AU242" s="23"/>
      <c r="AV242" s="198"/>
      <c r="AW242" s="20"/>
      <c r="AX242" s="21"/>
      <c r="AY242" s="21"/>
      <c r="AZ242" s="21"/>
      <c r="BA242" s="21"/>
      <c r="BB242" s="21"/>
      <c r="BC242" s="21"/>
      <c r="BD242" s="198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37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3"/>
      <c r="R243" s="23"/>
      <c r="S243" s="20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8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409.6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0"/>
      <c r="BC244" s="20"/>
      <c r="BD244" s="198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80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8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80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8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80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8"/>
      <c r="BE247" s="21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0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8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409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8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44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8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336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8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0"/>
      <c r="BC252" s="20"/>
      <c r="BD252" s="20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8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29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8"/>
      <c r="BE254" s="21"/>
      <c r="BF254" s="21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18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8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49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3"/>
      <c r="AK256" s="21"/>
      <c r="AL256" s="198"/>
      <c r="AM256" s="23"/>
      <c r="AN256" s="20"/>
      <c r="AO256" s="21"/>
      <c r="AP256" s="21"/>
      <c r="AQ256" s="21"/>
      <c r="AR256" s="21"/>
      <c r="AS256" s="21"/>
      <c r="AT256" s="198"/>
      <c r="AU256" s="23"/>
      <c r="AV256" s="21"/>
      <c r="AW256" s="21"/>
      <c r="AX256" s="21"/>
      <c r="AY256" s="21"/>
      <c r="AZ256" s="21"/>
      <c r="BA256" s="21"/>
      <c r="BB256" s="21"/>
      <c r="BC256" s="21"/>
      <c r="BD256" s="198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49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3"/>
      <c r="AJ257" s="23"/>
      <c r="AK257" s="21"/>
      <c r="AL257" s="198"/>
      <c r="AM257" s="23"/>
      <c r="AN257" s="20"/>
      <c r="AO257" s="21"/>
      <c r="AP257" s="21"/>
      <c r="AQ257" s="21"/>
      <c r="AR257" s="21"/>
      <c r="AS257" s="21"/>
      <c r="AT257" s="198"/>
      <c r="AU257" s="23"/>
      <c r="AV257" s="21"/>
      <c r="AW257" s="21"/>
      <c r="AX257" s="21"/>
      <c r="AY257" s="21"/>
      <c r="AZ257" s="21"/>
      <c r="BA257" s="21"/>
      <c r="BB257" s="21"/>
      <c r="BC257" s="21"/>
      <c r="BD257" s="198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34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8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47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8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409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8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52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8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9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8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44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8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41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8"/>
      <c r="BE264" s="21"/>
      <c r="BF264" s="20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41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8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01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0"/>
      <c r="BC266" s="20"/>
      <c r="BD266" s="198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24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8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24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8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59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8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9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8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409.6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8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41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37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8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74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182"/>
      <c r="BF274" s="20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9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0"/>
      <c r="BC275" s="20"/>
      <c r="BD275" s="198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9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8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59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8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4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8"/>
      <c r="BE278" s="23"/>
      <c r="BF278" s="23"/>
      <c r="BG278" s="20"/>
      <c r="BH278" s="20"/>
      <c r="BI278" s="23"/>
      <c r="BJ278" s="20"/>
      <c r="BK278" s="23"/>
      <c r="BL278" s="20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27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0"/>
      <c r="AQ279" s="23"/>
      <c r="AR279" s="20"/>
      <c r="AS279" s="21"/>
      <c r="AT279" s="21"/>
      <c r="AU279" s="21"/>
      <c r="AV279" s="21"/>
      <c r="AW279" s="21"/>
      <c r="AX279" s="21"/>
      <c r="AY279" s="21"/>
      <c r="AZ279" s="21"/>
      <c r="BA279" s="21"/>
      <c r="BB279" s="20"/>
      <c r="BC279" s="21"/>
      <c r="BD279" s="198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0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0"/>
      <c r="P280" s="20"/>
      <c r="Q280" s="20"/>
      <c r="R280" s="20"/>
      <c r="S280" s="20"/>
      <c r="T280" s="20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0"/>
      <c r="AQ280" s="23"/>
      <c r="AR280" s="20"/>
      <c r="AS280" s="21"/>
      <c r="AT280" s="21"/>
      <c r="AU280" s="21"/>
      <c r="AV280" s="21"/>
      <c r="AW280" s="21"/>
      <c r="AX280" s="21"/>
      <c r="AY280" s="21"/>
      <c r="AZ280" s="21"/>
      <c r="BA280" s="21"/>
      <c r="BB280" s="20"/>
      <c r="BC280" s="20"/>
      <c r="BD280" s="198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2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0"/>
      <c r="AQ281" s="23"/>
      <c r="AR281" s="20"/>
      <c r="AS281" s="21"/>
      <c r="AT281" s="21"/>
      <c r="AU281" s="21"/>
      <c r="AV281" s="21"/>
      <c r="AW281" s="21"/>
      <c r="AX281" s="21"/>
      <c r="AY281" s="21"/>
      <c r="AZ281" s="21"/>
      <c r="BA281" s="21"/>
      <c r="BB281" s="20"/>
      <c r="BC281" s="20"/>
      <c r="BD281" s="198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59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198"/>
      <c r="AU282" s="20"/>
      <c r="AV282" s="21"/>
      <c r="AW282" s="21"/>
      <c r="AX282" s="21"/>
      <c r="AY282" s="21"/>
      <c r="AZ282" s="21"/>
      <c r="BA282" s="21"/>
      <c r="BB282" s="21"/>
      <c r="BC282" s="21"/>
      <c r="BD282" s="198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9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3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8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31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8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8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6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8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409.6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2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8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09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8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09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8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89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3"/>
      <c r="AK291" s="21"/>
      <c r="AL291" s="198"/>
      <c r="AM291" s="20"/>
      <c r="AN291" s="20"/>
      <c r="AO291" s="21"/>
      <c r="AP291" s="21"/>
      <c r="AQ291" s="21"/>
      <c r="AR291" s="21"/>
      <c r="AS291" s="21"/>
      <c r="AT291" s="198"/>
      <c r="AU291" s="23"/>
      <c r="AV291" s="21"/>
      <c r="AW291" s="21"/>
      <c r="AX291" s="21"/>
      <c r="AY291" s="21"/>
      <c r="AZ291" s="21"/>
      <c r="BA291" s="21"/>
      <c r="BB291" s="21"/>
      <c r="BC291" s="21"/>
      <c r="BD291" s="198"/>
      <c r="BE291" s="21"/>
      <c r="BF291" s="21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89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3"/>
      <c r="AK292" s="21"/>
      <c r="AL292" s="198"/>
      <c r="AM292" s="20"/>
      <c r="AN292" s="20"/>
      <c r="AO292" s="21"/>
      <c r="AP292" s="21"/>
      <c r="AQ292" s="21"/>
      <c r="AR292" s="21"/>
      <c r="AS292" s="21"/>
      <c r="AT292" s="198"/>
      <c r="AU292" s="23"/>
      <c r="AV292" s="21"/>
      <c r="AW292" s="21"/>
      <c r="AX292" s="21"/>
      <c r="AY292" s="21"/>
      <c r="AZ292" s="21"/>
      <c r="BA292" s="21"/>
      <c r="BB292" s="21"/>
      <c r="BC292" s="21"/>
      <c r="BD292" s="198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04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8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47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8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52.2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8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92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8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8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8"/>
      <c r="O297" s="20"/>
      <c r="P297" s="20"/>
      <c r="Q297" s="20"/>
      <c r="R297" s="20"/>
      <c r="S297" s="20"/>
      <c r="T297" s="20"/>
      <c r="U297" s="20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8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409.6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1"/>
      <c r="AJ298" s="21"/>
      <c r="AK298" s="21"/>
      <c r="AL298" s="198"/>
      <c r="AM298" s="21"/>
      <c r="AN298" s="21"/>
      <c r="AO298" s="21"/>
      <c r="AP298" s="21"/>
      <c r="AQ298" s="21"/>
      <c r="AR298" s="21"/>
      <c r="AS298" s="21"/>
      <c r="AT298" s="198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8"/>
      <c r="BE298" s="21"/>
      <c r="BF298" s="21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2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8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8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8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8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8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8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8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8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8"/>
      <c r="BE306" s="21"/>
      <c r="BF306" s="20"/>
      <c r="BG306" s="20"/>
      <c r="BH306" s="20"/>
      <c r="BI306" s="23"/>
      <c r="BJ306" s="20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8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0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8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9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1"/>
      <c r="AJ309" s="21"/>
      <c r="AK309" s="21"/>
      <c r="AL309" s="198"/>
      <c r="AM309" s="21"/>
      <c r="AN309" s="20"/>
      <c r="AO309" s="21"/>
      <c r="AP309" s="21"/>
      <c r="AQ309" s="21"/>
      <c r="AR309" s="21"/>
      <c r="AS309" s="21"/>
      <c r="AT309" s="198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8"/>
      <c r="BE309" s="21"/>
      <c r="BF309" s="21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8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8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8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8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8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8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198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8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98"/>
      <c r="AM316" s="21"/>
      <c r="AN316" s="20"/>
      <c r="AO316" s="21"/>
      <c r="AP316" s="21"/>
      <c r="AQ316" s="21"/>
      <c r="AR316" s="21"/>
      <c r="AS316" s="21"/>
      <c r="AT316" s="198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8"/>
      <c r="BE316" s="21"/>
      <c r="BF316" s="21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8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8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8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8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8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8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8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8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8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09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8"/>
      <c r="BE323" s="23"/>
      <c r="BF323" s="23"/>
      <c r="BG323" s="20"/>
      <c r="BH323" s="20"/>
      <c r="BI323" s="23"/>
      <c r="BJ323" s="20"/>
      <c r="BK323" s="23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6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8"/>
      <c r="BE324" s="2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51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8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14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8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9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3"/>
      <c r="AJ327" s="20"/>
      <c r="AK327" s="21"/>
      <c r="AL327" s="198"/>
      <c r="AM327" s="23"/>
      <c r="AN327" s="20"/>
      <c r="AO327" s="21"/>
      <c r="AP327" s="21"/>
      <c r="AQ327" s="21"/>
      <c r="AR327" s="21"/>
      <c r="AS327" s="21"/>
      <c r="AT327" s="198"/>
      <c r="AU327" s="23"/>
      <c r="AV327" s="21"/>
      <c r="AW327" s="21"/>
      <c r="AX327" s="21"/>
      <c r="AY327" s="21"/>
      <c r="AZ327" s="21"/>
      <c r="BA327" s="21"/>
      <c r="BB327" s="21"/>
      <c r="BC327" s="21"/>
      <c r="BD327" s="198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26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8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26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8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26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66"/>
      <c r="M330" s="66"/>
      <c r="N330" s="66"/>
      <c r="O330" s="28"/>
      <c r="P330" s="66"/>
      <c r="Q330" s="66"/>
      <c r="R330" s="66"/>
      <c r="S330" s="66"/>
      <c r="T330" s="66"/>
      <c r="U330" s="28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8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26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8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39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8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54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8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19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0"/>
      <c r="AI334" s="23"/>
      <c r="AJ334" s="23"/>
      <c r="AK334" s="21"/>
      <c r="AL334" s="198"/>
      <c r="AM334" s="20"/>
      <c r="AN334" s="20"/>
      <c r="AO334" s="21"/>
      <c r="AP334" s="21"/>
      <c r="AQ334" s="21"/>
      <c r="AR334" s="21"/>
      <c r="AS334" s="21"/>
      <c r="AT334" s="198"/>
      <c r="AU334" s="23"/>
      <c r="AV334" s="21"/>
      <c r="AW334" s="21"/>
      <c r="AX334" s="21"/>
      <c r="AY334" s="21"/>
      <c r="AZ334" s="21"/>
      <c r="BA334" s="21"/>
      <c r="BB334" s="21"/>
      <c r="BC334" s="21"/>
      <c r="BD334" s="198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9.6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1"/>
      <c r="AJ335" s="21"/>
      <c r="AK335" s="21"/>
      <c r="AL335" s="198"/>
      <c r="AM335" s="21"/>
      <c r="AN335" s="21"/>
      <c r="AO335" s="21"/>
      <c r="AP335" s="21"/>
      <c r="AQ335" s="21"/>
      <c r="AR335" s="21"/>
      <c r="AS335" s="21"/>
      <c r="AT335" s="198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8"/>
      <c r="BE335" s="21"/>
      <c r="BF335" s="21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6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8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51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8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36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8"/>
      <c r="BE338" s="23"/>
      <c r="BF338" s="23"/>
      <c r="BG338" s="20"/>
      <c r="BH338" s="20"/>
      <c r="BI338" s="23"/>
      <c r="BJ338" s="20"/>
      <c r="BK338" s="23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49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8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11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8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14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8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8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89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0"/>
      <c r="BC342" s="20"/>
      <c r="BD342" s="198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94.2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198"/>
      <c r="AU343" s="20"/>
      <c r="AV343" s="21"/>
      <c r="AW343" s="21"/>
      <c r="AX343" s="21"/>
      <c r="AY343" s="21"/>
      <c r="AZ343" s="21"/>
      <c r="BA343" s="21"/>
      <c r="BB343" s="21"/>
      <c r="BC343" s="21"/>
      <c r="BD343" s="198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4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198"/>
      <c r="AU344" s="20"/>
      <c r="AV344" s="21"/>
      <c r="AW344" s="21"/>
      <c r="AX344" s="21"/>
      <c r="AY344" s="21"/>
      <c r="AZ344" s="21"/>
      <c r="BA344" s="21"/>
      <c r="BB344" s="21"/>
      <c r="BC344" s="21"/>
      <c r="BD344" s="198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64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8"/>
      <c r="BE345" s="182"/>
      <c r="BF345" s="23"/>
      <c r="BG345" s="20"/>
      <c r="BH345" s="20"/>
      <c r="BI345" s="23"/>
      <c r="BJ345" s="20"/>
      <c r="BK345" s="21"/>
      <c r="BL345" s="20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4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198"/>
      <c r="AU346" s="20"/>
      <c r="AV346" s="21"/>
      <c r="AW346" s="21"/>
      <c r="AX346" s="21"/>
      <c r="AY346" s="21"/>
      <c r="AZ346" s="21"/>
      <c r="BA346" s="21"/>
      <c r="BB346" s="21"/>
      <c r="BC346" s="21"/>
      <c r="BD346" s="198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4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8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31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0"/>
      <c r="BC348" s="20"/>
      <c r="BD348" s="20"/>
      <c r="BE348" s="182"/>
      <c r="BF348" s="23"/>
      <c r="BG348" s="20"/>
      <c r="BH348" s="20"/>
      <c r="BI348" s="29"/>
      <c r="BJ348" s="20"/>
      <c r="BK348" s="29"/>
      <c r="BL348" s="20"/>
      <c r="BM348" s="20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31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8"/>
      <c r="BE349" s="182"/>
      <c r="BF349" s="23"/>
      <c r="BG349" s="20"/>
      <c r="BH349" s="20"/>
      <c r="BI349" s="29"/>
      <c r="BJ349" s="20"/>
      <c r="BK349" s="29"/>
      <c r="BL349" s="20"/>
      <c r="BM349" s="20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82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0"/>
      <c r="BC350" s="20"/>
      <c r="BD350" s="198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2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0"/>
      <c r="BC351" s="20"/>
      <c r="BD351" s="198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77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0"/>
      <c r="BC352" s="20"/>
      <c r="BD352" s="198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77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8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77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8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67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0"/>
      <c r="BC355" s="20"/>
      <c r="BD355" s="198"/>
      <c r="BE355" s="2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67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8"/>
      <c r="BE356" s="182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67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8"/>
      <c r="BE357" s="182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408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0"/>
      <c r="AI358" s="20"/>
      <c r="AJ358" s="20"/>
      <c r="AK358" s="21"/>
      <c r="AL358" s="198"/>
      <c r="AM358" s="20"/>
      <c r="AN358" s="20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8"/>
      <c r="BE358" s="23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38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181"/>
      <c r="AE359" s="21"/>
      <c r="AF359" s="21"/>
      <c r="AG359" s="21"/>
      <c r="AH359" s="20"/>
      <c r="AI359" s="20"/>
      <c r="AJ359" s="20"/>
      <c r="AK359" s="21"/>
      <c r="AL359" s="198"/>
      <c r="AM359" s="20"/>
      <c r="AN359" s="20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8"/>
      <c r="BE359" s="2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53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181"/>
      <c r="AE360" s="21"/>
      <c r="AF360" s="21"/>
      <c r="AG360" s="21"/>
      <c r="AH360" s="20"/>
      <c r="AI360" s="20"/>
      <c r="AJ360" s="20"/>
      <c r="AK360" s="21"/>
      <c r="AL360" s="198"/>
      <c r="AM360" s="20"/>
      <c r="AN360" s="20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8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8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8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18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8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8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8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198"/>
      <c r="AE362" s="23"/>
      <c r="AF362" s="23"/>
      <c r="AG362" s="23"/>
      <c r="AH362" s="20"/>
      <c r="AI362" s="21"/>
      <c r="AJ362" s="21"/>
      <c r="AK362" s="21"/>
      <c r="AL362" s="198"/>
      <c r="AM362" s="20"/>
      <c r="AN362" s="20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8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408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0"/>
      <c r="BC363" s="20"/>
      <c r="BD363" s="198"/>
      <c r="BE363" s="2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59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8"/>
      <c r="BE364" s="182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59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8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1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8"/>
      <c r="BE366" s="182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8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198"/>
      <c r="AE367" s="23"/>
      <c r="AF367" s="23"/>
      <c r="AG367" s="23"/>
      <c r="AH367" s="23"/>
      <c r="AI367" s="21"/>
      <c r="AJ367" s="21"/>
      <c r="AK367" s="21"/>
      <c r="AL367" s="198"/>
      <c r="AM367" s="20"/>
      <c r="AN367" s="20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8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63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8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98"/>
      <c r="AE368" s="23"/>
      <c r="AF368" s="23"/>
      <c r="AG368" s="23"/>
      <c r="AH368" s="23"/>
      <c r="AI368" s="21"/>
      <c r="AJ368" s="21"/>
      <c r="AK368" s="21"/>
      <c r="AL368" s="198"/>
      <c r="AM368" s="20"/>
      <c r="AN368" s="20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8"/>
      <c r="BE368" s="20"/>
      <c r="BF368" s="20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409.6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0"/>
      <c r="AI369" s="23"/>
      <c r="AJ369" s="23"/>
      <c r="AK369" s="21"/>
      <c r="AL369" s="198"/>
      <c r="AM369" s="23"/>
      <c r="AN369" s="23"/>
      <c r="AO369" s="21"/>
      <c r="AP369" s="21"/>
      <c r="AQ369" s="21"/>
      <c r="AR369" s="21"/>
      <c r="AS369" s="21"/>
      <c r="AT369" s="198"/>
      <c r="AU369" s="23"/>
      <c r="AV369" s="21"/>
      <c r="AW369" s="21"/>
      <c r="AX369" s="21"/>
      <c r="AY369" s="21"/>
      <c r="AZ369" s="21"/>
      <c r="BA369" s="21"/>
      <c r="BB369" s="21"/>
      <c r="BC369" s="21"/>
      <c r="BD369" s="198"/>
      <c r="BE369" s="20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32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8"/>
      <c r="BE370" s="20"/>
      <c r="BF370" s="20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32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8"/>
      <c r="BE371" s="20"/>
      <c r="BF371" s="20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32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8"/>
      <c r="BE372" s="20"/>
      <c r="BF372" s="20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32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8"/>
      <c r="BE373" s="20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54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8"/>
      <c r="BE374" s="2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19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8"/>
      <c r="BE375" s="20"/>
      <c r="BF375" s="20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31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8"/>
      <c r="BE376" s="2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49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8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2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8"/>
      <c r="BE378" s="2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7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8"/>
      <c r="BE379" s="20"/>
      <c r="BF379" s="20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409.6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3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8"/>
      <c r="BE380" s="2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69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1"/>
      <c r="BC381" s="21"/>
      <c r="BD381" s="198"/>
      <c r="BE381" s="182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34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1"/>
      <c r="BC382" s="21"/>
      <c r="BD382" s="198"/>
      <c r="BE382" s="2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82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1"/>
      <c r="BC383" s="21"/>
      <c r="BD383" s="198"/>
      <c r="BE383" s="198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57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0"/>
      <c r="BD384" s="198"/>
      <c r="BE384" s="2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4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0"/>
      <c r="BD385" s="198"/>
      <c r="BE385" s="198"/>
      <c r="BF385" s="20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52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1"/>
      <c r="BC386" s="21"/>
      <c r="BD386" s="198"/>
      <c r="BE386" s="2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6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1"/>
      <c r="BC387" s="21"/>
      <c r="BD387" s="198"/>
      <c r="BE387" s="182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54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1"/>
      <c r="BC388" s="21"/>
      <c r="BD388" s="198"/>
      <c r="BE388" s="23"/>
      <c r="BF388" s="20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66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1"/>
      <c r="BC389" s="21"/>
      <c r="BD389" s="198"/>
      <c r="BE389" s="182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81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0"/>
      <c r="T390" s="20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1"/>
      <c r="BC390" s="21"/>
      <c r="BD390" s="198"/>
      <c r="BE390" s="182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71" customFormat="1" ht="197.25" customHeight="1" x14ac:dyDescent="0.25">
      <c r="A391" s="17"/>
      <c r="B391" s="18"/>
      <c r="C391" s="18"/>
      <c r="D391" s="19"/>
      <c r="E391" s="19"/>
      <c r="F391" s="66"/>
      <c r="G391" s="18"/>
      <c r="H391" s="18"/>
      <c r="I391" s="18"/>
      <c r="J391" s="18"/>
      <c r="K391" s="18"/>
      <c r="L391" s="66"/>
      <c r="M391" s="66"/>
      <c r="N391" s="66"/>
      <c r="O391" s="19"/>
      <c r="P391" s="19"/>
      <c r="Q391" s="19"/>
      <c r="R391" s="19"/>
      <c r="S391" s="19"/>
      <c r="T391" s="19"/>
      <c r="U391" s="19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7"/>
      <c r="AH391" s="27"/>
      <c r="AI391" s="27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27"/>
      <c r="AV391" s="27"/>
      <c r="AW391" s="27"/>
      <c r="AX391" s="27"/>
      <c r="AY391" s="27"/>
      <c r="AZ391" s="27"/>
      <c r="BA391" s="27"/>
      <c r="BB391" s="27"/>
      <c r="BC391" s="27"/>
      <c r="BD391" s="183"/>
      <c r="BE391" s="183"/>
      <c r="BF391" s="66"/>
      <c r="BG391" s="66"/>
      <c r="BH391" s="66"/>
      <c r="BI391" s="28"/>
      <c r="BJ391" s="66"/>
      <c r="BK391" s="66"/>
      <c r="BL391" s="28"/>
      <c r="BM391" s="27"/>
      <c r="BN391" s="27"/>
      <c r="BO391" s="17"/>
      <c r="BP391" s="27"/>
      <c r="BQ391" s="27"/>
      <c r="BR391" s="28"/>
      <c r="BS391" s="28"/>
      <c r="BT391" s="17"/>
      <c r="BU391" s="70"/>
    </row>
    <row r="392" spans="1:73" s="22" customFormat="1" ht="136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3"/>
      <c r="R392" s="23"/>
      <c r="S392" s="23"/>
      <c r="T392" s="23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8"/>
      <c r="BE392" s="198"/>
      <c r="BF392" s="20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43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3"/>
      <c r="R393" s="23"/>
      <c r="S393" s="23"/>
      <c r="T393" s="23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8"/>
      <c r="BE393" s="20"/>
      <c r="BF393" s="20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43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3"/>
      <c r="R394" s="23"/>
      <c r="S394" s="23"/>
      <c r="T394" s="23"/>
      <c r="U394" s="20"/>
      <c r="V394" s="21"/>
      <c r="W394" s="21"/>
      <c r="X394" s="21"/>
      <c r="Y394" s="21"/>
      <c r="Z394" s="21"/>
      <c r="AA394" s="21"/>
      <c r="AB394" s="21"/>
      <c r="AC394" s="21"/>
      <c r="AD394" s="18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1"/>
      <c r="BC394" s="21"/>
      <c r="BD394" s="198"/>
      <c r="BE394" s="198"/>
      <c r="BF394" s="20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79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8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181"/>
      <c r="AE395" s="21"/>
      <c r="AF395" s="21"/>
      <c r="AG395" s="21"/>
      <c r="AH395" s="20"/>
      <c r="AI395" s="29"/>
      <c r="AJ395" s="29"/>
      <c r="AK395" s="21"/>
      <c r="AL395" s="198"/>
      <c r="AM395" s="29"/>
      <c r="AN395" s="29"/>
      <c r="AO395" s="21"/>
      <c r="AP395" s="21"/>
      <c r="AQ395" s="21"/>
      <c r="AR395" s="21"/>
      <c r="AS395" s="21"/>
      <c r="AT395" s="198"/>
      <c r="AU395" s="29"/>
      <c r="AV395" s="198"/>
      <c r="AW395" s="29"/>
      <c r="AX395" s="21"/>
      <c r="AY395" s="21"/>
      <c r="AZ395" s="21"/>
      <c r="BA395" s="21"/>
      <c r="BB395" s="20"/>
      <c r="BC395" s="23"/>
      <c r="BD395" s="198"/>
      <c r="BE395" s="29"/>
      <c r="BF395" s="29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64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8"/>
      <c r="BE396" s="198"/>
      <c r="BF396" s="20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49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8"/>
      <c r="BE397" s="182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46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9"/>
      <c r="BD398" s="29"/>
      <c r="BE398" s="29"/>
      <c r="BF398" s="29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92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0"/>
      <c r="AE399" s="23"/>
      <c r="AF399" s="23"/>
      <c r="AG399" s="23"/>
      <c r="AH399" s="23"/>
      <c r="AI399" s="29"/>
      <c r="AJ399" s="29"/>
      <c r="AK399" s="21"/>
      <c r="AL399" s="198"/>
      <c r="AM399" s="23"/>
      <c r="AN399" s="23"/>
      <c r="AO399" s="21"/>
      <c r="AP399" s="21"/>
      <c r="AQ399" s="21"/>
      <c r="AR399" s="21"/>
      <c r="AS399" s="21"/>
      <c r="AT399" s="198"/>
      <c r="AU399" s="23"/>
      <c r="AV399" s="198"/>
      <c r="AW399" s="23"/>
      <c r="AX399" s="21"/>
      <c r="AY399" s="21"/>
      <c r="AZ399" s="21"/>
      <c r="BA399" s="21"/>
      <c r="BB399" s="20"/>
      <c r="BC399" s="23"/>
      <c r="BD399" s="198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23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181"/>
      <c r="AE400" s="21"/>
      <c r="AF400" s="21"/>
      <c r="AG400" s="21"/>
      <c r="AH400" s="20"/>
      <c r="AI400" s="29"/>
      <c r="AJ400" s="29"/>
      <c r="AK400" s="21"/>
      <c r="AL400" s="198"/>
      <c r="AM400" s="29"/>
      <c r="AN400" s="29"/>
      <c r="AO400" s="21"/>
      <c r="AP400" s="21"/>
      <c r="AQ400" s="21"/>
      <c r="AR400" s="21"/>
      <c r="AS400" s="21"/>
      <c r="AT400" s="198"/>
      <c r="AU400" s="29"/>
      <c r="AV400" s="198"/>
      <c r="AW400" s="29"/>
      <c r="AX400" s="21"/>
      <c r="AY400" s="21"/>
      <c r="AZ400" s="21"/>
      <c r="BA400" s="21"/>
      <c r="BB400" s="20"/>
      <c r="BC400" s="23"/>
      <c r="BD400" s="198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23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198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181"/>
      <c r="AE401" s="21"/>
      <c r="AF401" s="21"/>
      <c r="AG401" s="21"/>
      <c r="AH401" s="20"/>
      <c r="AI401" s="29"/>
      <c r="AJ401" s="29"/>
      <c r="AK401" s="21"/>
      <c r="AL401" s="198"/>
      <c r="AM401" s="29"/>
      <c r="AN401" s="29"/>
      <c r="AO401" s="21"/>
      <c r="AP401" s="21"/>
      <c r="AQ401" s="21"/>
      <c r="AR401" s="21"/>
      <c r="AS401" s="21"/>
      <c r="AT401" s="198"/>
      <c r="AU401" s="29"/>
      <c r="AV401" s="198"/>
      <c r="AW401" s="29"/>
      <c r="AX401" s="21"/>
      <c r="AY401" s="21"/>
      <c r="AZ401" s="21"/>
      <c r="BA401" s="21"/>
      <c r="BB401" s="20"/>
      <c r="BC401" s="23"/>
      <c r="BD401" s="198"/>
      <c r="BE401" s="29"/>
      <c r="BF401" s="29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8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181"/>
      <c r="AE402" s="21"/>
      <c r="AF402" s="21"/>
      <c r="AG402" s="21"/>
      <c r="AH402" s="20"/>
      <c r="AI402" s="29"/>
      <c r="AJ402" s="29"/>
      <c r="AK402" s="21"/>
      <c r="AL402" s="198"/>
      <c r="AM402" s="29"/>
      <c r="AN402" s="29"/>
      <c r="AO402" s="21"/>
      <c r="AP402" s="21"/>
      <c r="AQ402" s="21"/>
      <c r="AR402" s="21"/>
      <c r="AS402" s="21"/>
      <c r="AT402" s="198"/>
      <c r="AU402" s="29"/>
      <c r="AV402" s="198"/>
      <c r="AW402" s="29"/>
      <c r="AX402" s="21"/>
      <c r="AY402" s="21"/>
      <c r="AZ402" s="21"/>
      <c r="BA402" s="21"/>
      <c r="BB402" s="20"/>
      <c r="BC402" s="23"/>
      <c r="BD402" s="198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86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181"/>
      <c r="AE403" s="21"/>
      <c r="AF403" s="21"/>
      <c r="AG403" s="21"/>
      <c r="AH403" s="20"/>
      <c r="AI403" s="29"/>
      <c r="AJ403" s="29"/>
      <c r="AK403" s="21"/>
      <c r="AL403" s="198"/>
      <c r="AM403" s="29"/>
      <c r="AN403" s="29"/>
      <c r="AO403" s="21"/>
      <c r="AP403" s="21"/>
      <c r="AQ403" s="21"/>
      <c r="AR403" s="21"/>
      <c r="AS403" s="21"/>
      <c r="AT403" s="198"/>
      <c r="AU403" s="29"/>
      <c r="AV403" s="198"/>
      <c r="AW403" s="29"/>
      <c r="AX403" s="21"/>
      <c r="AY403" s="21"/>
      <c r="AZ403" s="21"/>
      <c r="BA403" s="21"/>
      <c r="BB403" s="20"/>
      <c r="BC403" s="23"/>
      <c r="BD403" s="198"/>
      <c r="BE403" s="29"/>
      <c r="BF403" s="29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6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198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181"/>
      <c r="AE404" s="21"/>
      <c r="AF404" s="21"/>
      <c r="AG404" s="21"/>
      <c r="AH404" s="20"/>
      <c r="AI404" s="29"/>
      <c r="AJ404" s="29"/>
      <c r="AK404" s="21"/>
      <c r="AL404" s="198"/>
      <c r="AM404" s="29"/>
      <c r="AN404" s="29"/>
      <c r="AO404" s="21"/>
      <c r="AP404" s="21"/>
      <c r="AQ404" s="21"/>
      <c r="AR404" s="21"/>
      <c r="AS404" s="21"/>
      <c r="AT404" s="198"/>
      <c r="AU404" s="29"/>
      <c r="AV404" s="198"/>
      <c r="AW404" s="29"/>
      <c r="AX404" s="21"/>
      <c r="AY404" s="21"/>
      <c r="AZ404" s="21"/>
      <c r="BA404" s="21"/>
      <c r="BB404" s="20"/>
      <c r="BC404" s="23"/>
      <c r="BD404" s="198"/>
      <c r="BE404" s="29"/>
      <c r="BF404" s="29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16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8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181"/>
      <c r="AE405" s="21"/>
      <c r="AF405" s="21"/>
      <c r="AG405" s="21"/>
      <c r="AH405" s="20"/>
      <c r="AI405" s="29"/>
      <c r="AJ405" s="29"/>
      <c r="AK405" s="21"/>
      <c r="AL405" s="198"/>
      <c r="AM405" s="29"/>
      <c r="AN405" s="29"/>
      <c r="AO405" s="21"/>
      <c r="AP405" s="21"/>
      <c r="AQ405" s="21"/>
      <c r="AR405" s="21"/>
      <c r="AS405" s="21"/>
      <c r="AT405" s="198"/>
      <c r="AU405" s="29"/>
      <c r="AV405" s="198"/>
      <c r="AW405" s="29"/>
      <c r="AX405" s="21"/>
      <c r="AY405" s="21"/>
      <c r="AZ405" s="21"/>
      <c r="BA405" s="21"/>
      <c r="BB405" s="20"/>
      <c r="BC405" s="23"/>
      <c r="BD405" s="198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54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198"/>
      <c r="AE406" s="29"/>
      <c r="AF406" s="29"/>
      <c r="AG406" s="29"/>
      <c r="AH406" s="29"/>
      <c r="AI406" s="21"/>
      <c r="AJ406" s="21"/>
      <c r="AK406" s="21"/>
      <c r="AL406" s="198"/>
      <c r="AM406" s="29"/>
      <c r="AN406" s="29"/>
      <c r="AO406" s="21"/>
      <c r="AP406" s="21"/>
      <c r="AQ406" s="21"/>
      <c r="AR406" s="21"/>
      <c r="AS406" s="21"/>
      <c r="AT406" s="198"/>
      <c r="AU406" s="29"/>
      <c r="AV406" s="198"/>
      <c r="AW406" s="29"/>
      <c r="AX406" s="21"/>
      <c r="AY406" s="21"/>
      <c r="AZ406" s="21"/>
      <c r="BA406" s="21"/>
      <c r="BB406" s="20"/>
      <c r="BC406" s="23"/>
      <c r="BD406" s="198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47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198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198"/>
      <c r="AE407" s="29"/>
      <c r="AF407" s="29"/>
      <c r="AG407" s="29"/>
      <c r="AH407" s="29"/>
      <c r="AI407" s="21"/>
      <c r="AJ407" s="21"/>
      <c r="AK407" s="21"/>
      <c r="AL407" s="198"/>
      <c r="AM407" s="29"/>
      <c r="AN407" s="29"/>
      <c r="AO407" s="21"/>
      <c r="AP407" s="21"/>
      <c r="AQ407" s="21"/>
      <c r="AR407" s="21"/>
      <c r="AS407" s="21"/>
      <c r="AT407" s="198"/>
      <c r="AU407" s="29"/>
      <c r="AV407" s="198"/>
      <c r="AW407" s="29"/>
      <c r="AX407" s="21"/>
      <c r="AY407" s="21"/>
      <c r="AZ407" s="21"/>
      <c r="BA407" s="21"/>
      <c r="BB407" s="20"/>
      <c r="BC407" s="23"/>
      <c r="BD407" s="198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44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198"/>
      <c r="AE408" s="63"/>
      <c r="AF408" s="63"/>
      <c r="AG408" s="63"/>
      <c r="AH408" s="63"/>
      <c r="AI408" s="21"/>
      <c r="AJ408" s="21"/>
      <c r="AK408" s="21"/>
      <c r="AL408" s="198"/>
      <c r="AM408" s="63"/>
      <c r="AN408" s="63"/>
      <c r="AO408" s="21"/>
      <c r="AP408" s="21"/>
      <c r="AQ408" s="21"/>
      <c r="AR408" s="21"/>
      <c r="AS408" s="21"/>
      <c r="AT408" s="198"/>
      <c r="AU408" s="29"/>
      <c r="AV408" s="198"/>
      <c r="AW408" s="23"/>
      <c r="AX408" s="21"/>
      <c r="AY408" s="21"/>
      <c r="AZ408" s="21"/>
      <c r="BA408" s="21"/>
      <c r="BB408" s="20"/>
      <c r="BC408" s="23"/>
      <c r="BD408" s="198"/>
      <c r="BE408" s="23"/>
      <c r="BF408" s="23"/>
      <c r="BG408" s="21"/>
      <c r="BH408" s="20"/>
      <c r="BI408" s="23"/>
      <c r="BJ408" s="20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44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0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198"/>
      <c r="AE409" s="63"/>
      <c r="AF409" s="63"/>
      <c r="AG409" s="63"/>
      <c r="AH409" s="63"/>
      <c r="AI409" s="21"/>
      <c r="AJ409" s="21"/>
      <c r="AK409" s="21"/>
      <c r="AL409" s="198"/>
      <c r="AM409" s="63"/>
      <c r="AN409" s="63"/>
      <c r="AO409" s="21"/>
      <c r="AP409" s="21"/>
      <c r="AQ409" s="21"/>
      <c r="AR409" s="21"/>
      <c r="AS409" s="21"/>
      <c r="AT409" s="198"/>
      <c r="AU409" s="29"/>
      <c r="AV409" s="198"/>
      <c r="AW409" s="23"/>
      <c r="AX409" s="21"/>
      <c r="AY409" s="21"/>
      <c r="AZ409" s="21"/>
      <c r="BA409" s="21"/>
      <c r="BB409" s="20"/>
      <c r="BC409" s="23"/>
      <c r="BD409" s="198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44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1"/>
      <c r="W410" s="21"/>
      <c r="X410" s="21"/>
      <c r="Y410" s="21"/>
      <c r="Z410" s="21"/>
      <c r="AA410" s="21"/>
      <c r="AB410" s="21"/>
      <c r="AC410" s="21"/>
      <c r="AD410" s="198"/>
      <c r="AE410" s="63"/>
      <c r="AF410" s="63"/>
      <c r="AG410" s="63"/>
      <c r="AH410" s="63"/>
      <c r="AI410" s="21"/>
      <c r="AJ410" s="21"/>
      <c r="AK410" s="21"/>
      <c r="AL410" s="198"/>
      <c r="AM410" s="63"/>
      <c r="AN410" s="63"/>
      <c r="AO410" s="21"/>
      <c r="AP410" s="21"/>
      <c r="AQ410" s="21"/>
      <c r="AR410" s="21"/>
      <c r="AS410" s="21"/>
      <c r="AT410" s="198"/>
      <c r="AU410" s="29"/>
      <c r="AV410" s="198"/>
      <c r="AW410" s="23"/>
      <c r="AX410" s="21"/>
      <c r="AY410" s="21"/>
      <c r="AZ410" s="21"/>
      <c r="BA410" s="21"/>
      <c r="BB410" s="20"/>
      <c r="BC410" s="23"/>
      <c r="BD410" s="198"/>
      <c r="BE410" s="23"/>
      <c r="BF410" s="23"/>
      <c r="BG410" s="21"/>
      <c r="BH410" s="20"/>
      <c r="BI410" s="23"/>
      <c r="BJ410" s="23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44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198"/>
      <c r="AE411" s="63"/>
      <c r="AF411" s="63"/>
      <c r="AG411" s="63"/>
      <c r="AH411" s="63"/>
      <c r="AI411" s="21"/>
      <c r="AJ411" s="21"/>
      <c r="AK411" s="21"/>
      <c r="AL411" s="198"/>
      <c r="AM411" s="63"/>
      <c r="AN411" s="63"/>
      <c r="AO411" s="21"/>
      <c r="AP411" s="21"/>
      <c r="AQ411" s="21"/>
      <c r="AR411" s="21"/>
      <c r="AS411" s="21"/>
      <c r="AT411" s="198"/>
      <c r="AU411" s="29"/>
      <c r="AV411" s="198"/>
      <c r="AW411" s="23"/>
      <c r="AX411" s="21"/>
      <c r="AY411" s="21"/>
      <c r="AZ411" s="21"/>
      <c r="BA411" s="21"/>
      <c r="BB411" s="20"/>
      <c r="BC411" s="23"/>
      <c r="BD411" s="198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8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0"/>
      <c r="R412" s="20"/>
      <c r="S412" s="20"/>
      <c r="T412" s="20"/>
      <c r="U412" s="23"/>
      <c r="V412" s="21"/>
      <c r="W412" s="21"/>
      <c r="X412" s="21"/>
      <c r="Y412" s="21"/>
      <c r="Z412" s="21"/>
      <c r="AA412" s="21"/>
      <c r="AB412" s="21"/>
      <c r="AC412" s="21"/>
      <c r="AD412" s="198"/>
      <c r="AE412" s="63"/>
      <c r="AF412" s="63"/>
      <c r="AG412" s="63"/>
      <c r="AH412" s="63"/>
      <c r="AI412" s="21"/>
      <c r="AJ412" s="21"/>
      <c r="AK412" s="21"/>
      <c r="AL412" s="198"/>
      <c r="AM412" s="63"/>
      <c r="AN412" s="63"/>
      <c r="AO412" s="21"/>
      <c r="AP412" s="21"/>
      <c r="AQ412" s="21"/>
      <c r="AR412" s="21"/>
      <c r="AS412" s="21"/>
      <c r="AT412" s="198"/>
      <c r="AU412" s="29"/>
      <c r="AV412" s="198"/>
      <c r="AW412" s="23"/>
      <c r="AX412" s="21"/>
      <c r="AY412" s="21"/>
      <c r="AZ412" s="21"/>
      <c r="BA412" s="21"/>
      <c r="BB412" s="20"/>
      <c r="BC412" s="23"/>
      <c r="BD412" s="198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46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198"/>
      <c r="AE413" s="63"/>
      <c r="AF413" s="63"/>
      <c r="AG413" s="63"/>
      <c r="AH413" s="63"/>
      <c r="AI413" s="21"/>
      <c r="AJ413" s="21"/>
      <c r="AK413" s="21"/>
      <c r="AL413" s="198"/>
      <c r="AM413" s="63"/>
      <c r="AN413" s="63"/>
      <c r="AO413" s="21"/>
      <c r="AP413" s="21"/>
      <c r="AQ413" s="21"/>
      <c r="AR413" s="21"/>
      <c r="AS413" s="21"/>
      <c r="AT413" s="198"/>
      <c r="AU413" s="29"/>
      <c r="AV413" s="198"/>
      <c r="AW413" s="23"/>
      <c r="AX413" s="21"/>
      <c r="AY413" s="21"/>
      <c r="AZ413" s="21"/>
      <c r="BA413" s="21"/>
      <c r="BB413" s="20"/>
      <c r="BC413" s="23"/>
      <c r="BD413" s="198"/>
      <c r="BE413" s="23"/>
      <c r="BF413" s="20"/>
      <c r="BG413" s="21"/>
      <c r="BH413" s="20"/>
      <c r="BI413" s="23"/>
      <c r="BJ413" s="23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58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198"/>
      <c r="AE414" s="63"/>
      <c r="AF414" s="63"/>
      <c r="AG414" s="63"/>
      <c r="AH414" s="20"/>
      <c r="AI414" s="21"/>
      <c r="AJ414" s="21"/>
      <c r="AK414" s="21"/>
      <c r="AL414" s="198"/>
      <c r="AM414" s="63"/>
      <c r="AN414" s="20"/>
      <c r="AO414" s="21"/>
      <c r="AP414" s="21"/>
      <c r="AQ414" s="21"/>
      <c r="AR414" s="21"/>
      <c r="AS414" s="21"/>
      <c r="AT414" s="198"/>
      <c r="AU414" s="23"/>
      <c r="AV414" s="198"/>
      <c r="AW414" s="23"/>
      <c r="AX414" s="21"/>
      <c r="AY414" s="21"/>
      <c r="AZ414" s="21"/>
      <c r="BA414" s="21"/>
      <c r="BB414" s="20"/>
      <c r="BC414" s="23"/>
      <c r="BD414" s="198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01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198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198"/>
      <c r="AE415" s="63"/>
      <c r="AF415" s="63"/>
      <c r="AG415" s="63"/>
      <c r="AH415" s="20"/>
      <c r="AI415" s="21"/>
      <c r="AJ415" s="21"/>
      <c r="AK415" s="21"/>
      <c r="AL415" s="198"/>
      <c r="AM415" s="63"/>
      <c r="AN415" s="20"/>
      <c r="AO415" s="21"/>
      <c r="AP415" s="21"/>
      <c r="AQ415" s="21"/>
      <c r="AR415" s="21"/>
      <c r="AS415" s="21"/>
      <c r="AT415" s="198"/>
      <c r="AU415" s="23"/>
      <c r="AV415" s="198"/>
      <c r="AW415" s="23"/>
      <c r="AX415" s="21"/>
      <c r="AY415" s="21"/>
      <c r="AZ415" s="21"/>
      <c r="BA415" s="21"/>
      <c r="BB415" s="20"/>
      <c r="BC415" s="23"/>
      <c r="BD415" s="198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91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198"/>
      <c r="AE416" s="63"/>
      <c r="AF416" s="63"/>
      <c r="AG416" s="63"/>
      <c r="AH416" s="20"/>
      <c r="AI416" s="21"/>
      <c r="AJ416" s="21"/>
      <c r="AK416" s="21"/>
      <c r="AL416" s="198"/>
      <c r="AM416" s="63"/>
      <c r="AN416" s="20"/>
      <c r="AO416" s="21"/>
      <c r="AP416" s="21"/>
      <c r="AQ416" s="21"/>
      <c r="AR416" s="21"/>
      <c r="AS416" s="21"/>
      <c r="AT416" s="198"/>
      <c r="AU416" s="23"/>
      <c r="AV416" s="198"/>
      <c r="AW416" s="23"/>
      <c r="AX416" s="21"/>
      <c r="AY416" s="21"/>
      <c r="AZ416" s="21"/>
      <c r="BA416" s="21"/>
      <c r="BB416" s="20"/>
      <c r="BC416" s="23"/>
      <c r="BD416" s="198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91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8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198"/>
      <c r="AE417" s="63"/>
      <c r="AF417" s="63"/>
      <c r="AG417" s="63"/>
      <c r="AH417" s="20"/>
      <c r="AI417" s="21"/>
      <c r="AJ417" s="21"/>
      <c r="AK417" s="21"/>
      <c r="AL417" s="198"/>
      <c r="AM417" s="63"/>
      <c r="AN417" s="20"/>
      <c r="AO417" s="21"/>
      <c r="AP417" s="21"/>
      <c r="AQ417" s="21"/>
      <c r="AR417" s="21"/>
      <c r="AS417" s="21"/>
      <c r="AT417" s="198"/>
      <c r="AU417" s="23"/>
      <c r="AV417" s="198"/>
      <c r="AW417" s="23"/>
      <c r="AX417" s="21"/>
      <c r="AY417" s="21"/>
      <c r="AZ417" s="21"/>
      <c r="BA417" s="21"/>
      <c r="BB417" s="20"/>
      <c r="BC417" s="23"/>
      <c r="BD417" s="198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47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8"/>
      <c r="O418" s="23"/>
      <c r="P418" s="23"/>
      <c r="Q418" s="23"/>
      <c r="R418" s="23"/>
      <c r="S418" s="23"/>
      <c r="T418" s="23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198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71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8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98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61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8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198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04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198"/>
      <c r="BE421" s="20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04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198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198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04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8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198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83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198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409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0"/>
      <c r="AI425" s="23"/>
      <c r="AJ425" s="23"/>
      <c r="AK425" s="21"/>
      <c r="AL425" s="198"/>
      <c r="AM425" s="23"/>
      <c r="AN425" s="23"/>
      <c r="AO425" s="21"/>
      <c r="AP425" s="21"/>
      <c r="AQ425" s="21"/>
      <c r="AR425" s="21"/>
      <c r="AS425" s="21"/>
      <c r="AT425" s="198"/>
      <c r="AU425" s="23"/>
      <c r="AV425" s="198"/>
      <c r="AW425" s="23"/>
      <c r="AX425" s="21"/>
      <c r="AY425" s="21"/>
      <c r="AZ425" s="21"/>
      <c r="BA425" s="21"/>
      <c r="BB425" s="20"/>
      <c r="BC425" s="23"/>
      <c r="BD425" s="198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14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198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14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198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198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1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198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198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1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198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198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1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198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198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04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198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04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8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98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16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0"/>
      <c r="AK433" s="63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63"/>
      <c r="BD433" s="198"/>
      <c r="BE433" s="6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58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63"/>
      <c r="P434" s="63"/>
      <c r="Q434" s="63"/>
      <c r="R434" s="63"/>
      <c r="S434" s="63"/>
      <c r="T434" s="63"/>
      <c r="U434" s="6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198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41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63"/>
      <c r="P435" s="63"/>
      <c r="Q435" s="63"/>
      <c r="R435" s="63"/>
      <c r="S435" s="63"/>
      <c r="T435" s="63"/>
      <c r="U435" s="6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98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56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0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0"/>
      <c r="AI436" s="23"/>
      <c r="AJ436" s="23"/>
      <c r="AK436" s="21"/>
      <c r="AL436" s="198"/>
      <c r="AM436" s="23"/>
      <c r="AN436" s="23"/>
      <c r="AO436" s="21"/>
      <c r="AP436" s="21"/>
      <c r="AQ436" s="21"/>
      <c r="AR436" s="21"/>
      <c r="AS436" s="21"/>
      <c r="AT436" s="198"/>
      <c r="AU436" s="29"/>
      <c r="AV436" s="198"/>
      <c r="AW436" s="23"/>
      <c r="AX436" s="21"/>
      <c r="AY436" s="21"/>
      <c r="AZ436" s="21"/>
      <c r="BA436" s="21"/>
      <c r="BB436" s="20"/>
      <c r="BC436" s="23"/>
      <c r="BD436" s="198"/>
      <c r="BE436" s="23"/>
      <c r="BF436" s="23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53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3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0"/>
      <c r="AI437" s="23"/>
      <c r="AJ437" s="23"/>
      <c r="AK437" s="21"/>
      <c r="AL437" s="198"/>
      <c r="AM437" s="23"/>
      <c r="AN437" s="23"/>
      <c r="AO437" s="21"/>
      <c r="AP437" s="21"/>
      <c r="AQ437" s="21"/>
      <c r="AR437" s="21"/>
      <c r="AS437" s="21"/>
      <c r="AT437" s="198"/>
      <c r="AU437" s="29"/>
      <c r="AV437" s="198"/>
      <c r="AW437" s="23"/>
      <c r="AX437" s="21"/>
      <c r="AY437" s="21"/>
      <c r="AZ437" s="21"/>
      <c r="BA437" s="21"/>
      <c r="BB437" s="20"/>
      <c r="BC437" s="23"/>
      <c r="BD437" s="198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64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198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3"/>
      <c r="AJ438" s="23"/>
      <c r="AK438" s="21"/>
      <c r="AL438" s="198"/>
      <c r="AM438" s="23"/>
      <c r="AN438" s="23"/>
      <c r="AO438" s="21"/>
      <c r="AP438" s="21"/>
      <c r="AQ438" s="21"/>
      <c r="AR438" s="21"/>
      <c r="AS438" s="21"/>
      <c r="AT438" s="198"/>
      <c r="AU438" s="29"/>
      <c r="AV438" s="198"/>
      <c r="AW438" s="23"/>
      <c r="AX438" s="21"/>
      <c r="AY438" s="21"/>
      <c r="AZ438" s="21"/>
      <c r="BA438" s="21"/>
      <c r="BB438" s="20"/>
      <c r="BC438" s="23"/>
      <c r="BD438" s="198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389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9"/>
      <c r="AJ439" s="29"/>
      <c r="AK439" s="21"/>
      <c r="AL439" s="198"/>
      <c r="AM439" s="29"/>
      <c r="AN439" s="29"/>
      <c r="AO439" s="21"/>
      <c r="AP439" s="21"/>
      <c r="AQ439" s="21"/>
      <c r="AR439" s="21"/>
      <c r="AS439" s="21"/>
      <c r="AT439" s="198"/>
      <c r="AU439" s="29"/>
      <c r="AV439" s="198"/>
      <c r="AW439" s="29"/>
      <c r="AX439" s="21"/>
      <c r="AY439" s="21"/>
      <c r="AZ439" s="21"/>
      <c r="BA439" s="21"/>
      <c r="BB439" s="20"/>
      <c r="BC439" s="23"/>
      <c r="BD439" s="198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21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3"/>
      <c r="AJ440" s="23"/>
      <c r="AK440" s="21"/>
      <c r="AL440" s="198"/>
      <c r="AM440" s="23"/>
      <c r="AN440" s="23"/>
      <c r="AO440" s="21"/>
      <c r="AP440" s="21"/>
      <c r="AQ440" s="21"/>
      <c r="AR440" s="21"/>
      <c r="AS440" s="21"/>
      <c r="AT440" s="198"/>
      <c r="AU440" s="23"/>
      <c r="AV440" s="198"/>
      <c r="AW440" s="23"/>
      <c r="AX440" s="21"/>
      <c r="AY440" s="21"/>
      <c r="AZ440" s="21"/>
      <c r="BA440" s="21"/>
      <c r="BB440" s="20"/>
      <c r="BC440" s="23"/>
      <c r="BD440" s="198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21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3"/>
      <c r="AJ441" s="23"/>
      <c r="AK441" s="21"/>
      <c r="AL441" s="198"/>
      <c r="AM441" s="23"/>
      <c r="AN441" s="23"/>
      <c r="AO441" s="21"/>
      <c r="AP441" s="21"/>
      <c r="AQ441" s="21"/>
      <c r="AR441" s="21"/>
      <c r="AS441" s="21"/>
      <c r="AT441" s="198"/>
      <c r="AU441" s="23"/>
      <c r="AV441" s="198"/>
      <c r="AW441" s="23"/>
      <c r="AX441" s="21"/>
      <c r="AY441" s="21"/>
      <c r="AZ441" s="21"/>
      <c r="BA441" s="21"/>
      <c r="BB441" s="20"/>
      <c r="BC441" s="23"/>
      <c r="BD441" s="198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21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3"/>
      <c r="AJ442" s="23"/>
      <c r="AK442" s="21"/>
      <c r="AL442" s="198"/>
      <c r="AM442" s="23"/>
      <c r="AN442" s="23"/>
      <c r="AO442" s="21"/>
      <c r="AP442" s="21"/>
      <c r="AQ442" s="21"/>
      <c r="AR442" s="21"/>
      <c r="AS442" s="21"/>
      <c r="AT442" s="198"/>
      <c r="AU442" s="23"/>
      <c r="AV442" s="198"/>
      <c r="AW442" s="23"/>
      <c r="AX442" s="21"/>
      <c r="AY442" s="21"/>
      <c r="AZ442" s="21"/>
      <c r="BA442" s="21"/>
      <c r="BB442" s="20"/>
      <c r="BC442" s="23"/>
      <c r="BD442" s="198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21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3"/>
      <c r="AJ443" s="23"/>
      <c r="AK443" s="21"/>
      <c r="AL443" s="198"/>
      <c r="AM443" s="23"/>
      <c r="AN443" s="23"/>
      <c r="AO443" s="21"/>
      <c r="AP443" s="21"/>
      <c r="AQ443" s="21"/>
      <c r="AR443" s="21"/>
      <c r="AS443" s="21"/>
      <c r="AT443" s="198"/>
      <c r="AU443" s="23"/>
      <c r="AV443" s="198"/>
      <c r="AW443" s="23"/>
      <c r="AX443" s="21"/>
      <c r="AY443" s="21"/>
      <c r="AZ443" s="21"/>
      <c r="BA443" s="21"/>
      <c r="BB443" s="20"/>
      <c r="BC443" s="23"/>
      <c r="BD443" s="198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21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3"/>
      <c r="AJ444" s="23"/>
      <c r="AK444" s="21"/>
      <c r="AL444" s="198"/>
      <c r="AM444" s="23"/>
      <c r="AN444" s="23"/>
      <c r="AO444" s="21"/>
      <c r="AP444" s="21"/>
      <c r="AQ444" s="21"/>
      <c r="AR444" s="21"/>
      <c r="AS444" s="21"/>
      <c r="AT444" s="198"/>
      <c r="AU444" s="23"/>
      <c r="AV444" s="198"/>
      <c r="AW444" s="23"/>
      <c r="AX444" s="21"/>
      <c r="AY444" s="21"/>
      <c r="AZ444" s="21"/>
      <c r="BA444" s="21"/>
      <c r="BB444" s="20"/>
      <c r="BC444" s="23"/>
      <c r="BD444" s="198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9.6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0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198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409.6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198"/>
      <c r="O446" s="63"/>
      <c r="P446" s="63"/>
      <c r="Q446" s="63"/>
      <c r="R446" s="63"/>
      <c r="S446" s="63"/>
      <c r="T446" s="63"/>
      <c r="U446" s="6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198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9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198"/>
      <c r="BE447" s="29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409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98"/>
      <c r="BE448" s="20"/>
      <c r="BF448" s="20"/>
      <c r="BG448" s="20"/>
      <c r="BH448" s="20"/>
      <c r="BI448" s="23"/>
      <c r="BJ448" s="20"/>
      <c r="BK448" s="20"/>
      <c r="BL448" s="23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71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98"/>
      <c r="BE449" s="198"/>
      <c r="BF449" s="20"/>
      <c r="BG449" s="20"/>
      <c r="BH449" s="20"/>
      <c r="BI449" s="23"/>
      <c r="BJ449" s="20"/>
      <c r="BK449" s="20"/>
      <c r="BL449" s="23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51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198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0"/>
      <c r="AI450" s="23"/>
      <c r="AJ450" s="23"/>
      <c r="AK450" s="21"/>
      <c r="AL450" s="198"/>
      <c r="AM450" s="23"/>
      <c r="AN450" s="23"/>
      <c r="AO450" s="21"/>
      <c r="AP450" s="21"/>
      <c r="AQ450" s="21"/>
      <c r="AR450" s="21"/>
      <c r="AS450" s="21"/>
      <c r="AT450" s="198"/>
      <c r="AU450" s="23"/>
      <c r="AV450" s="198"/>
      <c r="AW450" s="23"/>
      <c r="AX450" s="21"/>
      <c r="AY450" s="21"/>
      <c r="AZ450" s="21"/>
      <c r="BA450" s="21"/>
      <c r="BB450" s="20"/>
      <c r="BC450" s="23"/>
      <c r="BD450" s="198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40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198"/>
      <c r="AM451" s="23"/>
      <c r="AN451" s="23"/>
      <c r="AO451" s="21"/>
      <c r="AP451" s="21"/>
      <c r="AQ451" s="21"/>
      <c r="AR451" s="21"/>
      <c r="AS451" s="21"/>
      <c r="AT451" s="198"/>
      <c r="AU451" s="23"/>
      <c r="AV451" s="198"/>
      <c r="AW451" s="23"/>
      <c r="AX451" s="21"/>
      <c r="AY451" s="21"/>
      <c r="AZ451" s="21"/>
      <c r="BA451" s="21"/>
      <c r="BB451" s="20"/>
      <c r="BC451" s="23"/>
      <c r="BD451" s="198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09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198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198"/>
      <c r="AM452" s="23"/>
      <c r="AN452" s="23"/>
      <c r="AO452" s="21"/>
      <c r="AP452" s="21"/>
      <c r="AQ452" s="21"/>
      <c r="AR452" s="21"/>
      <c r="AS452" s="21"/>
      <c r="AT452" s="198"/>
      <c r="AU452" s="23"/>
      <c r="AV452" s="198"/>
      <c r="AW452" s="23"/>
      <c r="AX452" s="21"/>
      <c r="AY452" s="21"/>
      <c r="AZ452" s="21"/>
      <c r="BA452" s="21"/>
      <c r="BB452" s="20"/>
      <c r="BC452" s="23"/>
      <c r="BD452" s="198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98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198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198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408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198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198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54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198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198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61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198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49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198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49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198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198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49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198"/>
      <c r="O459" s="23"/>
      <c r="P459" s="23"/>
      <c r="Q459" s="23"/>
      <c r="R459" s="23"/>
      <c r="S459" s="23"/>
      <c r="T459" s="23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198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49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198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198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9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198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198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67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198"/>
      <c r="BE462" s="23"/>
      <c r="BF462" s="23"/>
      <c r="BG462" s="21"/>
      <c r="BH462" s="21"/>
      <c r="BI462" s="21"/>
      <c r="BJ462" s="20"/>
      <c r="BK462" s="23"/>
      <c r="BL462" s="23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54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198"/>
      <c r="BE463" s="63"/>
      <c r="BF463" s="29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4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198"/>
      <c r="BE464" s="63"/>
      <c r="BF464" s="29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409.6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0"/>
      <c r="BD465" s="20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52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198"/>
      <c r="BE466" s="23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20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198"/>
      <c r="BE467" s="29"/>
      <c r="BF467" s="29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20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198"/>
      <c r="BE468" s="20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20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198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409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0"/>
      <c r="AI470" s="29"/>
      <c r="AJ470" s="29"/>
      <c r="AK470" s="21"/>
      <c r="AL470" s="198"/>
      <c r="AM470" s="29"/>
      <c r="AN470" s="29"/>
      <c r="AO470" s="21"/>
      <c r="AP470" s="21"/>
      <c r="AQ470" s="21"/>
      <c r="AR470" s="21"/>
      <c r="AS470" s="21"/>
      <c r="AT470" s="198"/>
      <c r="AU470" s="29"/>
      <c r="AV470" s="198"/>
      <c r="AW470" s="29"/>
      <c r="AX470" s="21"/>
      <c r="AY470" s="21"/>
      <c r="AZ470" s="21"/>
      <c r="BA470" s="21"/>
      <c r="BB470" s="20"/>
      <c r="BC470" s="23"/>
      <c r="BD470" s="198"/>
      <c r="BE470" s="29"/>
      <c r="BF470" s="29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44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0"/>
      <c r="AI471" s="29"/>
      <c r="AJ471" s="29"/>
      <c r="AK471" s="21"/>
      <c r="AL471" s="198"/>
      <c r="AM471" s="29"/>
      <c r="AN471" s="29"/>
      <c r="AO471" s="21"/>
      <c r="AP471" s="21"/>
      <c r="AQ471" s="21"/>
      <c r="AR471" s="21"/>
      <c r="AS471" s="21"/>
      <c r="AT471" s="198"/>
      <c r="AU471" s="29"/>
      <c r="AV471" s="198"/>
      <c r="AW471" s="29"/>
      <c r="AX471" s="21"/>
      <c r="AY471" s="21"/>
      <c r="AZ471" s="21"/>
      <c r="BA471" s="21"/>
      <c r="BB471" s="20"/>
      <c r="BC471" s="23"/>
      <c r="BD471" s="198"/>
      <c r="BE471" s="29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4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9"/>
      <c r="AJ472" s="29"/>
      <c r="AK472" s="21"/>
      <c r="AL472" s="198"/>
      <c r="AM472" s="29"/>
      <c r="AN472" s="29"/>
      <c r="AO472" s="21"/>
      <c r="AP472" s="21"/>
      <c r="AQ472" s="21"/>
      <c r="AR472" s="21"/>
      <c r="AS472" s="21"/>
      <c r="AT472" s="198"/>
      <c r="AU472" s="29"/>
      <c r="AV472" s="198"/>
      <c r="AW472" s="29"/>
      <c r="AX472" s="21"/>
      <c r="AY472" s="21"/>
      <c r="AZ472" s="21"/>
      <c r="BA472" s="21"/>
      <c r="BB472" s="20"/>
      <c r="BC472" s="23"/>
      <c r="BD472" s="198"/>
      <c r="BE472" s="29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4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9"/>
      <c r="AJ473" s="29"/>
      <c r="AK473" s="21"/>
      <c r="AL473" s="198"/>
      <c r="AM473" s="29"/>
      <c r="AN473" s="29"/>
      <c r="AO473" s="21"/>
      <c r="AP473" s="21"/>
      <c r="AQ473" s="21"/>
      <c r="AR473" s="21"/>
      <c r="AS473" s="21"/>
      <c r="AT473" s="198"/>
      <c r="AU473" s="29"/>
      <c r="AV473" s="198"/>
      <c r="AW473" s="29"/>
      <c r="AX473" s="21"/>
      <c r="AY473" s="21"/>
      <c r="AZ473" s="21"/>
      <c r="BA473" s="21"/>
      <c r="BB473" s="20"/>
      <c r="BC473" s="23"/>
      <c r="BD473" s="198"/>
      <c r="BE473" s="29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4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9"/>
      <c r="AJ474" s="29"/>
      <c r="AK474" s="21"/>
      <c r="AL474" s="198"/>
      <c r="AM474" s="29"/>
      <c r="AN474" s="29"/>
      <c r="AO474" s="21"/>
      <c r="AP474" s="21"/>
      <c r="AQ474" s="21"/>
      <c r="AR474" s="21"/>
      <c r="AS474" s="21"/>
      <c r="AT474" s="198"/>
      <c r="AU474" s="29"/>
      <c r="AV474" s="198"/>
      <c r="AW474" s="29"/>
      <c r="AX474" s="21"/>
      <c r="AY474" s="21"/>
      <c r="AZ474" s="21"/>
      <c r="BA474" s="21"/>
      <c r="BB474" s="20"/>
      <c r="BC474" s="23"/>
      <c r="BD474" s="198"/>
      <c r="BE474" s="29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4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9"/>
      <c r="AJ475" s="29"/>
      <c r="AK475" s="21"/>
      <c r="AL475" s="198"/>
      <c r="AM475" s="29"/>
      <c r="AN475" s="29"/>
      <c r="AO475" s="21"/>
      <c r="AP475" s="21"/>
      <c r="AQ475" s="21"/>
      <c r="AR475" s="21"/>
      <c r="AS475" s="21"/>
      <c r="AT475" s="198"/>
      <c r="AU475" s="29"/>
      <c r="AV475" s="198"/>
      <c r="AW475" s="29"/>
      <c r="AX475" s="21"/>
      <c r="AY475" s="21"/>
      <c r="AZ475" s="21"/>
      <c r="BA475" s="21"/>
      <c r="BB475" s="20"/>
      <c r="BC475" s="23"/>
      <c r="BD475" s="198"/>
      <c r="BE475" s="29"/>
      <c r="BF475" s="29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40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198"/>
      <c r="BE476" s="63"/>
      <c r="BF476" s="29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408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198"/>
      <c r="BE477" s="20"/>
      <c r="BF477" s="20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6.2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198"/>
      <c r="BE478" s="63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8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198"/>
      <c r="BE479" s="20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56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198"/>
      <c r="BE480" s="63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32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198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32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1"/>
      <c r="AM482" s="21"/>
      <c r="AN482" s="21"/>
      <c r="AO482" s="21"/>
      <c r="AP482" s="21"/>
      <c r="AQ482" s="21"/>
      <c r="AR482" s="21"/>
      <c r="AS482" s="21"/>
      <c r="AT482" s="181"/>
      <c r="AU482" s="21"/>
      <c r="AV482" s="181"/>
      <c r="AW482" s="21"/>
      <c r="AX482" s="21"/>
      <c r="AY482" s="21"/>
      <c r="AZ482" s="21"/>
      <c r="BA482" s="21"/>
      <c r="BB482" s="20"/>
      <c r="BC482" s="23"/>
      <c r="BD482" s="198"/>
      <c r="BE482" s="63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46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1"/>
      <c r="AM483" s="21"/>
      <c r="AN483" s="21"/>
      <c r="AO483" s="21"/>
      <c r="AP483" s="21"/>
      <c r="AQ483" s="21"/>
      <c r="AR483" s="21"/>
      <c r="AS483" s="21"/>
      <c r="AT483" s="181"/>
      <c r="AU483" s="21"/>
      <c r="AV483" s="181"/>
      <c r="AW483" s="21"/>
      <c r="AX483" s="21"/>
      <c r="AY483" s="21"/>
      <c r="AZ483" s="21"/>
      <c r="BA483" s="21"/>
      <c r="BB483" s="20"/>
      <c r="BC483" s="23"/>
      <c r="BD483" s="198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84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3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184"/>
      <c r="BE484" s="185"/>
      <c r="BF484" s="29"/>
      <c r="BG484" s="21"/>
      <c r="BH484" s="21"/>
      <c r="BI484" s="21"/>
      <c r="BJ484" s="21"/>
      <c r="BK484" s="21"/>
      <c r="BL484" s="21"/>
      <c r="BM484" s="21"/>
      <c r="BN484" s="196"/>
      <c r="BO484" s="24"/>
      <c r="BP484" s="21"/>
      <c r="BQ484" s="21"/>
      <c r="BR484" s="23"/>
      <c r="BS484" s="23"/>
      <c r="BT484" s="24"/>
      <c r="BU484" s="25"/>
    </row>
    <row r="485" spans="1:73" s="22" customFormat="1" ht="184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198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184"/>
      <c r="BE485" s="185"/>
      <c r="BF485" s="29"/>
      <c r="BG485" s="21"/>
      <c r="BH485" s="21"/>
      <c r="BI485" s="21"/>
      <c r="BJ485" s="21"/>
      <c r="BK485" s="21"/>
      <c r="BL485" s="21"/>
      <c r="BM485" s="21"/>
      <c r="BN485" s="196"/>
      <c r="BO485" s="24"/>
      <c r="BP485" s="21"/>
      <c r="BQ485" s="21"/>
      <c r="BR485" s="23"/>
      <c r="BS485" s="23"/>
      <c r="BT485" s="24"/>
      <c r="BU485" s="25"/>
    </row>
    <row r="486" spans="1:73" s="22" customFormat="1" ht="184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198"/>
      <c r="BE486" s="20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84.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184"/>
      <c r="BE487" s="185"/>
      <c r="BF487" s="20"/>
      <c r="BG487" s="21"/>
      <c r="BH487" s="21"/>
      <c r="BI487" s="21"/>
      <c r="BJ487" s="21"/>
      <c r="BK487" s="21"/>
      <c r="BL487" s="21"/>
      <c r="BM487" s="21"/>
      <c r="BN487" s="196"/>
      <c r="BO487" s="24"/>
      <c r="BP487" s="21"/>
      <c r="BQ487" s="21"/>
      <c r="BR487" s="23"/>
      <c r="BS487" s="23"/>
      <c r="BT487" s="24"/>
      <c r="BU487" s="25"/>
    </row>
    <row r="488" spans="1:73" s="22" customFormat="1" ht="189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63"/>
      <c r="P488" s="63"/>
      <c r="Q488" s="63"/>
      <c r="R488" s="63"/>
      <c r="S488" s="63"/>
      <c r="T488" s="63"/>
      <c r="U488" s="6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184"/>
      <c r="BE488" s="185"/>
      <c r="BF488" s="20"/>
      <c r="BG488" s="21"/>
      <c r="BH488" s="21"/>
      <c r="BI488" s="21"/>
      <c r="BJ488" s="21"/>
      <c r="BK488" s="21"/>
      <c r="BL488" s="21"/>
      <c r="BM488" s="21"/>
      <c r="BN488" s="196"/>
      <c r="BO488" s="24"/>
      <c r="BP488" s="21"/>
      <c r="BQ488" s="21"/>
      <c r="BR488" s="23"/>
      <c r="BS488" s="23"/>
      <c r="BT488" s="24"/>
      <c r="BU488" s="25"/>
    </row>
    <row r="489" spans="1:73" s="22" customFormat="1" ht="184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198"/>
      <c r="BE489" s="20"/>
      <c r="BF489" s="20"/>
      <c r="BG489" s="21"/>
      <c r="BH489" s="21"/>
      <c r="BI489" s="21"/>
      <c r="BJ489" s="20"/>
      <c r="BK489" s="23"/>
      <c r="BL489" s="23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84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186"/>
      <c r="BE490" s="185"/>
      <c r="BF490" s="20"/>
      <c r="BG490" s="21"/>
      <c r="BH490" s="21"/>
      <c r="BI490" s="21"/>
      <c r="BJ490" s="20"/>
      <c r="BK490" s="23"/>
      <c r="BL490" s="23"/>
      <c r="BM490" s="21"/>
      <c r="BN490" s="196"/>
      <c r="BO490" s="24"/>
      <c r="BP490" s="21"/>
      <c r="BQ490" s="21"/>
      <c r="BR490" s="23"/>
      <c r="BS490" s="23"/>
      <c r="BT490" s="24"/>
      <c r="BU490" s="25"/>
    </row>
    <row r="491" spans="1:73" s="22" customFormat="1" ht="184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198"/>
      <c r="BE491" s="29"/>
      <c r="BF491" s="29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84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198"/>
      <c r="BE492" s="23"/>
      <c r="BF492" s="20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84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198"/>
      <c r="BE493" s="29"/>
      <c r="BF493" s="29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8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198"/>
      <c r="BE494" s="23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212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3"/>
      <c r="P495" s="23"/>
      <c r="Q495" s="23"/>
      <c r="R495" s="23"/>
      <c r="S495" s="23"/>
      <c r="T495" s="23"/>
      <c r="U495" s="2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98"/>
      <c r="BE495" s="23"/>
      <c r="BF495" s="23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409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0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98"/>
      <c r="BE496" s="23"/>
      <c r="BF496" s="23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86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198"/>
      <c r="O497" s="28"/>
      <c r="P497" s="1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181"/>
      <c r="BE497" s="21"/>
      <c r="BF497" s="21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22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98"/>
      <c r="BE498" s="23"/>
      <c r="BF498" s="23"/>
      <c r="BG498" s="21"/>
      <c r="BH498" s="21"/>
      <c r="BI498" s="21"/>
      <c r="BJ498" s="21"/>
      <c r="BK498" s="21"/>
      <c r="BL498" s="20"/>
      <c r="BM498" s="23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22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0"/>
      <c r="P499" s="20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1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22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57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3"/>
      <c r="P501" s="20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98"/>
      <c r="BE501" s="23"/>
      <c r="BF501" s="23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82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198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8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29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409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0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0"/>
      <c r="AI504" s="23"/>
      <c r="AJ504" s="23"/>
      <c r="AK504" s="23"/>
      <c r="AL504" s="198"/>
      <c r="AM504" s="23"/>
      <c r="AN504" s="23"/>
      <c r="AO504" s="21"/>
      <c r="AP504" s="21"/>
      <c r="AQ504" s="21"/>
      <c r="AR504" s="21"/>
      <c r="AS504" s="21"/>
      <c r="AT504" s="198"/>
      <c r="AU504" s="23"/>
      <c r="AV504" s="198"/>
      <c r="AW504" s="23"/>
      <c r="AX504" s="21"/>
      <c r="AY504" s="21"/>
      <c r="AZ504" s="21"/>
      <c r="BA504" s="21"/>
      <c r="BB504" s="20"/>
      <c r="BC504" s="23"/>
      <c r="BD504" s="198"/>
      <c r="BE504" s="23"/>
      <c r="BF504" s="23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41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0"/>
      <c r="AK505" s="23"/>
      <c r="AL505" s="23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0"/>
      <c r="BC505" s="23"/>
      <c r="BD505" s="198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41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198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0"/>
      <c r="AK506" s="23"/>
      <c r="AL506" s="23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0"/>
      <c r="BC506" s="23"/>
      <c r="BD506" s="198"/>
      <c r="BE506" s="23"/>
      <c r="BF506" s="23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41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198"/>
      <c r="O507" s="23"/>
      <c r="P507" s="23"/>
      <c r="Q507" s="23"/>
      <c r="R507" s="23"/>
      <c r="S507" s="23"/>
      <c r="T507" s="23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0"/>
      <c r="AK507" s="23"/>
      <c r="AL507" s="23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0"/>
      <c r="BC507" s="23"/>
      <c r="BD507" s="198"/>
      <c r="BE507" s="23"/>
      <c r="BF507" s="23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41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198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0"/>
      <c r="AK508" s="23"/>
      <c r="AL508" s="23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0"/>
      <c r="BC508" s="23"/>
      <c r="BD508" s="198"/>
      <c r="BE508" s="23"/>
      <c r="BF508" s="23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41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198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0"/>
      <c r="AK509" s="23"/>
      <c r="AL509" s="23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0"/>
      <c r="BC509" s="23"/>
      <c r="BD509" s="198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01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0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98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201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198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01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0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98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01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198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8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409.6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0"/>
      <c r="Q514" s="20"/>
      <c r="R514" s="20"/>
      <c r="S514" s="20"/>
      <c r="T514" s="20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01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0"/>
      <c r="Q515" s="20"/>
      <c r="R515" s="20"/>
      <c r="S515" s="20"/>
      <c r="T515" s="20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8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201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0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0"/>
      <c r="AK516" s="23"/>
      <c r="AL516" s="23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0"/>
      <c r="BC516" s="23"/>
      <c r="BD516" s="198"/>
      <c r="BE516" s="23"/>
      <c r="BF516" s="2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0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0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20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0"/>
      <c r="R518" s="20"/>
      <c r="S518" s="20"/>
      <c r="T518" s="20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0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198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59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9"/>
      <c r="P520" s="29"/>
      <c r="Q520" s="29"/>
      <c r="R520" s="29"/>
      <c r="S520" s="29"/>
      <c r="T520" s="29"/>
      <c r="U520" s="29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98"/>
      <c r="BE520" s="29"/>
      <c r="BF520" s="29"/>
      <c r="BG520" s="21"/>
      <c r="BH520" s="21"/>
      <c r="BI520" s="21"/>
      <c r="BJ520" s="20"/>
      <c r="BK520" s="63"/>
      <c r="BL520" s="29"/>
      <c r="BM520" s="21"/>
      <c r="BN520" s="196"/>
      <c r="BO520" s="24"/>
      <c r="BP520" s="21"/>
      <c r="BQ520" s="21"/>
      <c r="BR520" s="23"/>
      <c r="BS520" s="23"/>
      <c r="BT520" s="24"/>
      <c r="BU520" s="25"/>
    </row>
    <row r="521" spans="1:73" s="22" customFormat="1" ht="244.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0"/>
      <c r="P521" s="20"/>
      <c r="Q521" s="29"/>
      <c r="R521" s="29"/>
      <c r="S521" s="29"/>
      <c r="T521" s="29"/>
      <c r="U521" s="29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98"/>
      <c r="BE521" s="187"/>
      <c r="BF521" s="29"/>
      <c r="BG521" s="21"/>
      <c r="BH521" s="21"/>
      <c r="BI521" s="21"/>
      <c r="BJ521" s="20"/>
      <c r="BK521" s="63"/>
      <c r="BL521" s="29"/>
      <c r="BM521" s="21"/>
      <c r="BN521" s="196"/>
      <c r="BO521" s="24"/>
      <c r="BP521" s="21"/>
      <c r="BQ521" s="21"/>
      <c r="BR521" s="23"/>
      <c r="BS521" s="23"/>
      <c r="BT521" s="24"/>
      <c r="BU521" s="25"/>
    </row>
    <row r="522" spans="1:73" s="22" customFormat="1" ht="219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63"/>
      <c r="P522" s="63"/>
      <c r="Q522" s="63"/>
      <c r="R522" s="63"/>
      <c r="S522" s="63"/>
      <c r="T522" s="63"/>
      <c r="U522" s="6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6"/>
      <c r="BE522" s="188"/>
      <c r="BF522" s="189"/>
      <c r="BG522" s="21"/>
      <c r="BH522" s="21"/>
      <c r="BI522" s="21"/>
      <c r="BJ522" s="21"/>
      <c r="BK522" s="21"/>
      <c r="BL522" s="21"/>
      <c r="BM522" s="21"/>
      <c r="BN522" s="196"/>
      <c r="BO522" s="24"/>
      <c r="BP522" s="21"/>
      <c r="BQ522" s="21"/>
      <c r="BR522" s="23"/>
      <c r="BS522" s="23"/>
      <c r="BT522" s="24"/>
      <c r="BU522" s="25"/>
    </row>
    <row r="523" spans="1:73" s="22" customFormat="1" ht="219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198"/>
      <c r="BE523" s="29"/>
      <c r="BF523" s="29"/>
      <c r="BG523" s="21"/>
      <c r="BH523" s="21"/>
      <c r="BI523" s="21"/>
      <c r="BJ523" s="21"/>
      <c r="BK523" s="21"/>
      <c r="BL523" s="21"/>
      <c r="BM523" s="21"/>
      <c r="BN523" s="196"/>
      <c r="BO523" s="24"/>
      <c r="BP523" s="21"/>
      <c r="BQ523" s="21"/>
      <c r="BR523" s="23"/>
      <c r="BS523" s="23"/>
      <c r="BT523" s="24"/>
      <c r="BU523" s="25"/>
    </row>
    <row r="524" spans="1:73" s="22" customFormat="1" ht="219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9"/>
      <c r="P524" s="29"/>
      <c r="Q524" s="29"/>
      <c r="R524" s="29"/>
      <c r="S524" s="29"/>
      <c r="T524" s="29"/>
      <c r="U524" s="29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86"/>
      <c r="BE524" s="188"/>
      <c r="BF524" s="189"/>
      <c r="BG524" s="21"/>
      <c r="BH524" s="21"/>
      <c r="BI524" s="21"/>
      <c r="BJ524" s="21"/>
      <c r="BK524" s="21"/>
      <c r="BL524" s="21"/>
      <c r="BM524" s="21"/>
      <c r="BN524" s="196"/>
      <c r="BO524" s="24"/>
      <c r="BP524" s="21"/>
      <c r="BQ524" s="21"/>
      <c r="BR524" s="23"/>
      <c r="BS524" s="23"/>
      <c r="BT524" s="24"/>
      <c r="BU524" s="25"/>
    </row>
    <row r="525" spans="1:73" s="22" customFormat="1" ht="409.6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9"/>
      <c r="P525" s="29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98"/>
      <c r="BE525" s="29"/>
      <c r="BF525" s="20"/>
      <c r="BG525" s="21"/>
      <c r="BH525" s="21"/>
      <c r="BI525" s="21"/>
      <c r="BJ525" s="21"/>
      <c r="BK525" s="21"/>
      <c r="BL525" s="21"/>
      <c r="BM525" s="21"/>
      <c r="BN525" s="196"/>
      <c r="BO525" s="24"/>
      <c r="BP525" s="21"/>
      <c r="BQ525" s="21"/>
      <c r="BR525" s="23"/>
      <c r="BS525" s="23"/>
      <c r="BT525" s="24"/>
      <c r="BU525" s="25"/>
    </row>
    <row r="526" spans="1:73" s="22" customFormat="1" ht="409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9"/>
      <c r="P526" s="29"/>
      <c r="Q526" s="29"/>
      <c r="R526" s="29"/>
      <c r="S526" s="29"/>
      <c r="T526" s="29"/>
      <c r="U526" s="29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0"/>
      <c r="AI526" s="29"/>
      <c r="AJ526" s="29"/>
      <c r="AK526" s="21"/>
      <c r="AL526" s="198"/>
      <c r="AM526" s="29"/>
      <c r="AN526" s="29"/>
      <c r="AO526" s="21"/>
      <c r="AP526" s="21"/>
      <c r="AQ526" s="21"/>
      <c r="AR526" s="21"/>
      <c r="AS526" s="21"/>
      <c r="AT526" s="198"/>
      <c r="AU526" s="29"/>
      <c r="AV526" s="198"/>
      <c r="AW526" s="29"/>
      <c r="AX526" s="21"/>
      <c r="AY526" s="21"/>
      <c r="AZ526" s="21"/>
      <c r="BA526" s="21"/>
      <c r="BB526" s="21"/>
      <c r="BC526" s="21"/>
      <c r="BD526" s="198"/>
      <c r="BE526" s="29"/>
      <c r="BF526" s="29"/>
      <c r="BG526" s="21"/>
      <c r="BH526" s="21"/>
      <c r="BI526" s="21"/>
      <c r="BJ526" s="21"/>
      <c r="BK526" s="21"/>
      <c r="BL526" s="21"/>
      <c r="BM526" s="21"/>
      <c r="BN526" s="196"/>
      <c r="BO526" s="24"/>
      <c r="BP526" s="21"/>
      <c r="BQ526" s="21"/>
      <c r="BR526" s="23"/>
      <c r="BS526" s="23"/>
      <c r="BT526" s="24"/>
      <c r="BU526" s="25"/>
    </row>
    <row r="527" spans="1:73" s="22" customFormat="1" ht="137.2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9"/>
      <c r="P527" s="29"/>
      <c r="Q527" s="29"/>
      <c r="R527" s="29"/>
      <c r="S527" s="29"/>
      <c r="T527" s="29"/>
      <c r="U527" s="29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6"/>
      <c r="BE527" s="188"/>
      <c r="BF527" s="189"/>
      <c r="BG527" s="21"/>
      <c r="BH527" s="21"/>
      <c r="BI527" s="21"/>
      <c r="BJ527" s="21"/>
      <c r="BK527" s="21"/>
      <c r="BL527" s="21"/>
      <c r="BM527" s="21"/>
      <c r="BN527" s="196"/>
      <c r="BO527" s="24"/>
      <c r="BP527" s="21"/>
      <c r="BQ527" s="21"/>
      <c r="BR527" s="23"/>
      <c r="BS527" s="23"/>
      <c r="BT527" s="24"/>
      <c r="BU527" s="25"/>
    </row>
    <row r="528" spans="1:73" s="22" customFormat="1" ht="137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9"/>
      <c r="P528" s="29"/>
      <c r="Q528" s="29"/>
      <c r="R528" s="29"/>
      <c r="S528" s="29"/>
      <c r="T528" s="29"/>
      <c r="U528" s="29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6"/>
      <c r="BE528" s="188"/>
      <c r="BF528" s="189"/>
      <c r="BG528" s="21"/>
      <c r="BH528" s="21"/>
      <c r="BI528" s="21"/>
      <c r="BJ528" s="21"/>
      <c r="BK528" s="21"/>
      <c r="BL528" s="21"/>
      <c r="BM528" s="21"/>
      <c r="BN528" s="196"/>
      <c r="BO528" s="24"/>
      <c r="BP528" s="21"/>
      <c r="BQ528" s="21"/>
      <c r="BR528" s="23"/>
      <c r="BS528" s="23"/>
      <c r="BT528" s="24"/>
      <c r="BU528" s="25"/>
    </row>
    <row r="529" spans="1:75" s="22" customFormat="1" ht="137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6"/>
      <c r="BE529" s="188"/>
      <c r="BF529" s="189"/>
      <c r="BG529" s="21"/>
      <c r="BH529" s="21"/>
      <c r="BI529" s="21"/>
      <c r="BJ529" s="21"/>
      <c r="BK529" s="21"/>
      <c r="BL529" s="21"/>
      <c r="BM529" s="21"/>
      <c r="BN529" s="196"/>
      <c r="BO529" s="24"/>
      <c r="BP529" s="21"/>
      <c r="BQ529" s="21"/>
      <c r="BR529" s="23"/>
      <c r="BS529" s="23"/>
      <c r="BT529" s="24"/>
      <c r="BU529" s="25"/>
    </row>
    <row r="530" spans="1:75" s="22" customFormat="1" ht="137.2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9"/>
      <c r="P530" s="29"/>
      <c r="Q530" s="29"/>
      <c r="R530" s="29"/>
      <c r="S530" s="29"/>
      <c r="T530" s="29"/>
      <c r="U530" s="29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6"/>
      <c r="BE530" s="188"/>
      <c r="BF530" s="189"/>
      <c r="BG530" s="21"/>
      <c r="BH530" s="21"/>
      <c r="BI530" s="21"/>
      <c r="BJ530" s="21"/>
      <c r="BK530" s="21"/>
      <c r="BL530" s="21"/>
      <c r="BM530" s="21"/>
      <c r="BN530" s="196"/>
      <c r="BO530" s="24"/>
      <c r="BP530" s="21"/>
      <c r="BQ530" s="21"/>
      <c r="BR530" s="23"/>
      <c r="BS530" s="23"/>
      <c r="BT530" s="24"/>
      <c r="BU530" s="25"/>
    </row>
    <row r="531" spans="1:75" s="22" customFormat="1" ht="137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9"/>
      <c r="P531" s="29"/>
      <c r="Q531" s="29"/>
      <c r="R531" s="29"/>
      <c r="S531" s="29"/>
      <c r="T531" s="29"/>
      <c r="U531" s="29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6"/>
      <c r="BE531" s="188"/>
      <c r="BF531" s="189"/>
      <c r="BG531" s="21"/>
      <c r="BH531" s="21"/>
      <c r="BI531" s="21"/>
      <c r="BJ531" s="21"/>
      <c r="BK531" s="21"/>
      <c r="BL531" s="21"/>
      <c r="BM531" s="21"/>
      <c r="BN531" s="196"/>
      <c r="BO531" s="24"/>
      <c r="BP531" s="21"/>
      <c r="BQ531" s="21"/>
      <c r="BR531" s="23"/>
      <c r="BS531" s="23"/>
      <c r="BT531" s="24"/>
      <c r="BU531" s="25"/>
    </row>
    <row r="532" spans="1:75" s="22" customFormat="1" ht="29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0"/>
      <c r="BC532" s="21"/>
      <c r="BD532" s="198"/>
      <c r="BE532" s="29"/>
      <c r="BF532" s="20"/>
      <c r="BG532" s="23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5" s="22" customFormat="1" ht="29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0"/>
      <c r="BC533" s="21"/>
      <c r="BD533" s="198"/>
      <c r="BE533" s="182"/>
      <c r="BF533" s="20"/>
      <c r="BG533" s="23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5" s="22" customFormat="1" ht="197.2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3"/>
      <c r="P534" s="23"/>
      <c r="Q534" s="23"/>
      <c r="R534" s="23"/>
      <c r="S534" s="23"/>
      <c r="T534" s="23"/>
      <c r="U534" s="20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98"/>
      <c r="BE534" s="20"/>
      <c r="BF534" s="20"/>
      <c r="BG534" s="21"/>
      <c r="BH534" s="21"/>
      <c r="BI534" s="21"/>
      <c r="BJ534" s="21"/>
      <c r="BK534" s="21"/>
      <c r="BL534" s="21"/>
      <c r="BM534" s="21"/>
      <c r="BN534" s="196"/>
      <c r="BO534" s="24"/>
      <c r="BP534" s="21"/>
      <c r="BQ534" s="21"/>
      <c r="BR534" s="23"/>
      <c r="BS534" s="23"/>
      <c r="BT534" s="24"/>
      <c r="BU534" s="25"/>
    </row>
    <row r="535" spans="1:75" s="22" customFormat="1" ht="197.2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3"/>
      <c r="P535" s="23"/>
      <c r="Q535" s="23"/>
      <c r="R535" s="23"/>
      <c r="S535" s="23"/>
      <c r="T535" s="23"/>
      <c r="U535" s="20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84"/>
      <c r="BE535" s="189"/>
      <c r="BF535" s="189"/>
      <c r="BG535" s="21"/>
      <c r="BH535" s="21"/>
      <c r="BI535" s="21"/>
      <c r="BJ535" s="21"/>
      <c r="BK535" s="21"/>
      <c r="BL535" s="21"/>
      <c r="BM535" s="21"/>
      <c r="BN535" s="196"/>
      <c r="BO535" s="24"/>
      <c r="BP535" s="21"/>
      <c r="BQ535" s="21"/>
      <c r="BR535" s="23"/>
      <c r="BS535" s="23"/>
      <c r="BT535" s="24"/>
      <c r="BU535" s="25"/>
    </row>
    <row r="536" spans="1:75" s="22" customFormat="1" ht="279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190"/>
      <c r="P536" s="190"/>
      <c r="Q536" s="190"/>
      <c r="R536" s="190"/>
      <c r="S536" s="190"/>
      <c r="T536" s="190"/>
      <c r="U536" s="190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98"/>
      <c r="BE536" s="63"/>
      <c r="BF536" s="63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5" s="22" customFormat="1" ht="171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3"/>
      <c r="P537" s="23"/>
      <c r="Q537" s="23"/>
      <c r="R537" s="23"/>
      <c r="S537" s="23"/>
      <c r="T537" s="23"/>
      <c r="U537" s="2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98"/>
      <c r="BE537" s="23"/>
      <c r="BF537" s="23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5" s="22" customFormat="1" ht="129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3"/>
      <c r="P538" s="23"/>
      <c r="Q538" s="23"/>
      <c r="R538" s="23"/>
      <c r="S538" s="23"/>
      <c r="T538" s="23"/>
      <c r="U538" s="23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91"/>
      <c r="BE538" s="29"/>
      <c r="BF538" s="29"/>
      <c r="BG538" s="21"/>
      <c r="BH538" s="21"/>
      <c r="BI538" s="21"/>
      <c r="BJ538" s="21"/>
      <c r="BK538" s="21"/>
      <c r="BL538" s="21"/>
      <c r="BM538" s="21"/>
      <c r="BN538" s="196"/>
      <c r="BO538" s="24"/>
      <c r="BP538" s="21"/>
      <c r="BQ538" s="21"/>
      <c r="BR538" s="23"/>
      <c r="BS538" s="23"/>
      <c r="BT538" s="24"/>
      <c r="BU538" s="25"/>
    </row>
    <row r="539" spans="1:75" s="22" customFormat="1" ht="187.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9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98"/>
      <c r="BE539" s="23"/>
      <c r="BF539" s="23"/>
      <c r="BG539" s="21"/>
      <c r="BH539" s="21"/>
      <c r="BI539" s="21"/>
      <c r="BJ539" s="21"/>
      <c r="BK539" s="21"/>
      <c r="BL539" s="21"/>
      <c r="BM539" s="23"/>
      <c r="BN539" s="21"/>
      <c r="BO539" s="24"/>
      <c r="BP539" s="21"/>
      <c r="BQ539" s="21"/>
      <c r="BR539" s="21"/>
      <c r="BS539" s="21"/>
      <c r="BT539" s="23"/>
      <c r="BU539" s="24"/>
      <c r="BV539" s="25"/>
      <c r="BW539" s="30"/>
    </row>
    <row r="540" spans="1:75" s="22" customFormat="1" ht="187.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198"/>
      <c r="O540" s="28"/>
      <c r="P540" s="18"/>
      <c r="Q540" s="28"/>
      <c r="R540" s="28"/>
      <c r="S540" s="28"/>
      <c r="T540" s="28"/>
      <c r="U540" s="2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1"/>
      <c r="BM540" s="23"/>
      <c r="BN540" s="21"/>
      <c r="BO540" s="24"/>
      <c r="BP540" s="25"/>
      <c r="BQ540" s="21"/>
      <c r="BR540" s="21"/>
      <c r="BS540" s="21"/>
      <c r="BT540" s="23"/>
      <c r="BU540" s="24"/>
      <c r="BV540" s="25"/>
      <c r="BW540" s="30"/>
    </row>
    <row r="541" spans="1:75" s="22" customFormat="1" ht="409.6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3"/>
      <c r="P541" s="23"/>
      <c r="Q541" s="23"/>
      <c r="R541" s="23"/>
      <c r="S541" s="23"/>
      <c r="T541" s="23"/>
      <c r="U541" s="23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3"/>
      <c r="AV541" s="21"/>
      <c r="AW541" s="23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1"/>
      <c r="BM541" s="23"/>
      <c r="BN541" s="21"/>
      <c r="BO541" s="24"/>
      <c r="BP541" s="25"/>
      <c r="BQ541" s="21"/>
      <c r="BR541" s="21"/>
      <c r="BS541" s="21"/>
      <c r="BT541" s="23"/>
      <c r="BU541" s="24"/>
      <c r="BV541" s="25"/>
      <c r="BW541" s="30"/>
    </row>
    <row r="542" spans="1:75" s="22" customFormat="1" ht="409.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3"/>
      <c r="P542" s="23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198"/>
      <c r="BE542" s="23"/>
      <c r="BF542" s="23"/>
      <c r="BG542" s="21"/>
      <c r="BH542" s="21"/>
      <c r="BI542" s="21"/>
      <c r="BJ542" s="21"/>
      <c r="BK542" s="21"/>
      <c r="BL542" s="21"/>
      <c r="BM542" s="23"/>
      <c r="BN542" s="21"/>
      <c r="BO542" s="24"/>
      <c r="BP542" s="25"/>
      <c r="BQ542" s="21"/>
      <c r="BR542" s="21"/>
      <c r="BS542" s="21"/>
      <c r="BT542" s="23"/>
      <c r="BU542" s="24"/>
      <c r="BV542" s="25"/>
      <c r="BW542" s="30"/>
    </row>
    <row r="543" spans="1:75" s="22" customFormat="1" ht="194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198"/>
      <c r="O543" s="28"/>
      <c r="P543" s="18"/>
      <c r="Q543" s="28"/>
      <c r="R543" s="28"/>
      <c r="S543" s="28"/>
      <c r="T543" s="28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1"/>
      <c r="BM543" s="23"/>
      <c r="BN543" s="21"/>
      <c r="BO543" s="24"/>
      <c r="BP543" s="25"/>
      <c r="BQ543" s="36"/>
      <c r="BR543" s="36"/>
      <c r="BS543" s="36"/>
      <c r="BT543" s="40"/>
      <c r="BU543" s="26"/>
      <c r="BV543" s="36"/>
      <c r="BW543" s="30"/>
    </row>
    <row r="544" spans="1:75" s="22" customFormat="1" ht="219.7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4"/>
      <c r="BP544" s="25"/>
      <c r="BQ544" s="36"/>
      <c r="BR544" s="36"/>
      <c r="BS544" s="36"/>
      <c r="BT544" s="40"/>
      <c r="BU544" s="26"/>
      <c r="BV544" s="36"/>
      <c r="BW544" s="30"/>
    </row>
    <row r="545" spans="1:75" s="22" customFormat="1" ht="198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18"/>
      <c r="M545" s="20"/>
      <c r="N545" s="21"/>
      <c r="O545" s="182"/>
      <c r="P545" s="182"/>
      <c r="Q545" s="182"/>
      <c r="R545" s="182"/>
      <c r="S545" s="182"/>
      <c r="T545" s="182"/>
      <c r="U545" s="182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1"/>
      <c r="BM545" s="23"/>
      <c r="BN545" s="21"/>
      <c r="BO545" s="24"/>
      <c r="BP545" s="25"/>
      <c r="BQ545" s="21"/>
      <c r="BR545" s="21"/>
      <c r="BS545" s="21"/>
      <c r="BT545" s="23"/>
      <c r="BU545" s="24"/>
      <c r="BV545" s="25"/>
      <c r="BW545" s="30"/>
    </row>
    <row r="546" spans="1:75" s="22" customFormat="1" ht="198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18"/>
      <c r="M546" s="20"/>
      <c r="N546" s="21"/>
      <c r="O546" s="23"/>
      <c r="P546" s="23"/>
      <c r="Q546" s="23"/>
      <c r="R546" s="23"/>
      <c r="S546" s="23"/>
      <c r="T546" s="23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3"/>
      <c r="BN546" s="21"/>
      <c r="BO546" s="24"/>
      <c r="BP546" s="25"/>
      <c r="BQ546" s="21"/>
      <c r="BR546" s="21"/>
      <c r="BS546" s="21"/>
      <c r="BT546" s="23"/>
      <c r="BU546" s="24"/>
      <c r="BV546" s="25"/>
      <c r="BW546" s="30"/>
    </row>
    <row r="547" spans="1:75" s="22" customFormat="1" ht="198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18"/>
      <c r="M547" s="20"/>
      <c r="N547" s="21"/>
      <c r="O547" s="28"/>
      <c r="P547" s="18"/>
      <c r="Q547" s="28"/>
      <c r="R547" s="28"/>
      <c r="S547" s="28"/>
      <c r="T547" s="28"/>
      <c r="U547" s="28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3"/>
      <c r="BN547" s="21"/>
      <c r="BO547" s="24"/>
      <c r="BP547" s="25"/>
      <c r="BQ547" s="21"/>
      <c r="BR547" s="21"/>
      <c r="BS547" s="21"/>
      <c r="BT547" s="23"/>
      <c r="BU547" s="24"/>
      <c r="BV547" s="25"/>
      <c r="BW547" s="30"/>
    </row>
    <row r="548" spans="1:75" s="22" customFormat="1" ht="146.2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18"/>
      <c r="M548" s="20"/>
      <c r="N548" s="21"/>
      <c r="O548" s="28"/>
      <c r="P548" s="18"/>
      <c r="Q548" s="28"/>
      <c r="R548" s="28"/>
      <c r="S548" s="28"/>
      <c r="T548" s="28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3"/>
      <c r="BN548" s="21"/>
      <c r="BO548" s="24"/>
      <c r="BP548" s="25"/>
      <c r="BQ548" s="21"/>
      <c r="BR548" s="21"/>
      <c r="BS548" s="21"/>
      <c r="BT548" s="23"/>
      <c r="BU548" s="24"/>
      <c r="BV548" s="25"/>
      <c r="BW548" s="30"/>
    </row>
    <row r="549" spans="1:75" s="22" customFormat="1" ht="227.2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18"/>
      <c r="M549" s="20"/>
      <c r="N549" s="21"/>
      <c r="O549" s="28"/>
      <c r="P549" s="18"/>
      <c r="Q549" s="28"/>
      <c r="R549" s="28"/>
      <c r="S549" s="28"/>
      <c r="T549" s="28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3"/>
      <c r="BN549" s="21"/>
      <c r="BO549" s="24"/>
      <c r="BP549" s="25"/>
      <c r="BQ549" s="21"/>
      <c r="BR549" s="21"/>
      <c r="BS549" s="21"/>
      <c r="BT549" s="23"/>
      <c r="BU549" s="24"/>
      <c r="BV549" s="25"/>
      <c r="BW549" s="30"/>
    </row>
    <row r="550" spans="1:75" s="22" customFormat="1" ht="154.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18"/>
      <c r="M550" s="20"/>
      <c r="N550" s="21"/>
      <c r="O550" s="28"/>
      <c r="P550" s="2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3"/>
      <c r="BN550" s="21"/>
      <c r="BO550" s="24"/>
      <c r="BP550" s="25"/>
      <c r="BQ550" s="21"/>
      <c r="BR550" s="21"/>
      <c r="BS550" s="21"/>
      <c r="BT550" s="23"/>
      <c r="BU550" s="24"/>
      <c r="BV550" s="25"/>
      <c r="BW550" s="30"/>
    </row>
    <row r="551" spans="1:75" s="22" customFormat="1" ht="154.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18"/>
      <c r="M551" s="20"/>
      <c r="N551" s="21"/>
      <c r="O551" s="28"/>
      <c r="P551" s="18"/>
      <c r="Q551" s="28"/>
      <c r="R551" s="28"/>
      <c r="S551" s="28"/>
      <c r="T551" s="28"/>
      <c r="U551" s="28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3"/>
      <c r="BN551" s="21"/>
      <c r="BO551" s="24"/>
      <c r="BP551" s="25"/>
      <c r="BQ551" s="36"/>
      <c r="BR551" s="36"/>
      <c r="BS551" s="36"/>
      <c r="BT551" s="40"/>
      <c r="BU551" s="26"/>
      <c r="BV551" s="36"/>
      <c r="BW551" s="30"/>
    </row>
    <row r="552" spans="1:75" s="22" customFormat="1" ht="182.2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20"/>
      <c r="N552" s="21"/>
      <c r="O552" s="23"/>
      <c r="P552" s="23"/>
      <c r="Q552" s="23"/>
      <c r="R552" s="23"/>
      <c r="S552" s="23"/>
      <c r="T552" s="23"/>
      <c r="U552" s="23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3"/>
      <c r="BM552" s="21"/>
      <c r="BN552" s="21"/>
      <c r="BO552" s="24"/>
      <c r="BP552" s="25"/>
      <c r="BQ552" s="36"/>
      <c r="BR552" s="36"/>
      <c r="BS552" s="36"/>
      <c r="BT552" s="40"/>
      <c r="BU552" s="26"/>
      <c r="BV552" s="36"/>
      <c r="BW552" s="30"/>
    </row>
    <row r="553" spans="1:75" s="22" customFormat="1" ht="182.2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20"/>
      <c r="N553" s="21"/>
      <c r="O553" s="23"/>
      <c r="P553" s="23"/>
      <c r="Q553" s="23"/>
      <c r="R553" s="23"/>
      <c r="S553" s="23"/>
      <c r="T553" s="23"/>
      <c r="U553" s="2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1"/>
      <c r="BO553" s="24"/>
      <c r="BP553" s="25"/>
      <c r="BQ553" s="36"/>
      <c r="BR553" s="36"/>
      <c r="BS553" s="36"/>
      <c r="BT553" s="40"/>
      <c r="BU553" s="26"/>
      <c r="BV553" s="36"/>
      <c r="BW553" s="30"/>
    </row>
    <row r="554" spans="1:75" s="22" customFormat="1" ht="312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28"/>
      <c r="P554" s="28"/>
      <c r="Q554" s="28"/>
      <c r="R554" s="28"/>
      <c r="S554" s="28"/>
      <c r="T554" s="28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181"/>
      <c r="BE554" s="21"/>
      <c r="BF554" s="21"/>
      <c r="BG554" s="23"/>
      <c r="BH554" s="21"/>
      <c r="BI554" s="21"/>
      <c r="BJ554" s="21"/>
      <c r="BK554" s="21"/>
      <c r="BL554" s="23"/>
      <c r="BM554" s="21"/>
      <c r="BN554" s="21"/>
      <c r="BO554" s="24"/>
      <c r="BP554" s="25"/>
      <c r="BQ554" s="26"/>
    </row>
    <row r="555" spans="1:75" s="22" customFormat="1" ht="174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21"/>
      <c r="O555" s="28"/>
      <c r="P555" s="18"/>
      <c r="Q555" s="28"/>
      <c r="R555" s="28"/>
      <c r="S555" s="28"/>
      <c r="T555" s="28"/>
      <c r="U555" s="28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3"/>
      <c r="BH555" s="21"/>
      <c r="BI555" s="21"/>
      <c r="BJ555" s="21"/>
      <c r="BK555" s="21"/>
      <c r="BL555" s="23"/>
      <c r="BM555" s="21"/>
      <c r="BN555" s="21"/>
      <c r="BO555" s="24"/>
      <c r="BP555" s="25"/>
      <c r="BQ555" s="26"/>
    </row>
    <row r="556" spans="1:75" s="22" customFormat="1" ht="167.2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3"/>
      <c r="P556" s="23"/>
      <c r="Q556" s="23"/>
      <c r="R556" s="23"/>
      <c r="S556" s="23"/>
      <c r="T556" s="23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181"/>
      <c r="BE556" s="21"/>
      <c r="BF556" s="21"/>
      <c r="BG556" s="23"/>
      <c r="BH556" s="21"/>
      <c r="BI556" s="21"/>
      <c r="BJ556" s="21"/>
      <c r="BK556" s="21"/>
      <c r="BL556" s="23"/>
      <c r="BM556" s="21"/>
      <c r="BN556" s="21"/>
      <c r="BO556" s="24"/>
      <c r="BP556" s="25"/>
      <c r="BQ556" s="26"/>
    </row>
    <row r="557" spans="1:75" s="22" customFormat="1" ht="167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23"/>
      <c r="P557" s="23"/>
      <c r="Q557" s="23"/>
      <c r="R557" s="23"/>
      <c r="S557" s="23"/>
      <c r="T557" s="23"/>
      <c r="U557" s="23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3"/>
      <c r="BH557" s="21"/>
      <c r="BI557" s="21"/>
      <c r="BJ557" s="21"/>
      <c r="BK557" s="21"/>
      <c r="BL557" s="23"/>
      <c r="BM557" s="21"/>
      <c r="BN557" s="21"/>
      <c r="BO557" s="24"/>
      <c r="BP557" s="25"/>
      <c r="BQ557" s="26"/>
    </row>
    <row r="558" spans="1:75" s="22" customFormat="1" ht="167.2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20"/>
      <c r="N558" s="21"/>
      <c r="O558" s="23"/>
      <c r="P558" s="23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3"/>
      <c r="BH558" s="21"/>
      <c r="BI558" s="21"/>
      <c r="BJ558" s="21"/>
      <c r="BK558" s="21"/>
      <c r="BL558" s="23"/>
      <c r="BM558" s="21"/>
      <c r="BN558" s="21"/>
      <c r="BO558" s="24"/>
      <c r="BP558" s="25"/>
      <c r="BQ558" s="26"/>
    </row>
    <row r="559" spans="1:75" s="22" customFormat="1" ht="372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18"/>
      <c r="P559" s="18"/>
      <c r="Q559" s="18"/>
      <c r="R559" s="18"/>
      <c r="S559" s="18"/>
      <c r="T559" s="18"/>
      <c r="U559" s="1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1"/>
      <c r="BO559" s="24"/>
      <c r="BP559" s="21"/>
      <c r="BQ559" s="21"/>
      <c r="BR559" s="21"/>
      <c r="BS559" s="21"/>
    </row>
    <row r="560" spans="1:75" s="22" customFormat="1" ht="257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18"/>
      <c r="P560" s="18"/>
      <c r="Q560" s="27"/>
      <c r="R560" s="27"/>
      <c r="S560" s="27"/>
      <c r="T560" s="27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1"/>
      <c r="BO560" s="24"/>
      <c r="BP560" s="21"/>
      <c r="BQ560" s="21"/>
      <c r="BR560" s="21"/>
      <c r="BS560" s="21"/>
    </row>
    <row r="561" spans="1:73" s="22" customFormat="1" ht="254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18"/>
      <c r="P561" s="18"/>
      <c r="Q561" s="27"/>
      <c r="R561" s="27"/>
      <c r="S561" s="27"/>
      <c r="T561" s="27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1"/>
      <c r="BO561" s="24"/>
      <c r="BP561" s="21"/>
      <c r="BQ561" s="21"/>
      <c r="BR561" s="21"/>
      <c r="BS561" s="21"/>
    </row>
    <row r="562" spans="1:73" s="22" customFormat="1" ht="319.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3"/>
      <c r="P562" s="23"/>
      <c r="Q562" s="23"/>
      <c r="R562" s="23"/>
      <c r="S562" s="23"/>
      <c r="T562" s="23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1"/>
      <c r="BS562" s="21"/>
    </row>
    <row r="563" spans="1:73" s="22" customFormat="1" ht="409.6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18"/>
      <c r="N563" s="18"/>
      <c r="O563" s="28"/>
      <c r="P563" s="18"/>
      <c r="Q563" s="28"/>
      <c r="R563" s="28"/>
      <c r="S563" s="28"/>
      <c r="T563" s="28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1"/>
      <c r="BS563" s="21"/>
    </row>
    <row r="564" spans="1:73" s="22" customFormat="1" ht="141.7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3"/>
      <c r="P564" s="23"/>
      <c r="Q564" s="23"/>
      <c r="R564" s="23"/>
      <c r="S564" s="23"/>
      <c r="T564" s="23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1"/>
      <c r="BS564" s="21"/>
    </row>
    <row r="565" spans="1:73" s="22" customFormat="1" ht="141.7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18"/>
      <c r="O565" s="23"/>
      <c r="P565" s="23"/>
      <c r="Q565" s="23"/>
      <c r="R565" s="23"/>
      <c r="S565" s="23"/>
      <c r="T565" s="23"/>
      <c r="U565" s="23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1"/>
      <c r="BS565" s="21"/>
    </row>
    <row r="566" spans="1:73" s="22" customFormat="1" ht="292.5" customHeight="1" x14ac:dyDescent="0.45">
      <c r="A566" s="17"/>
      <c r="B566" s="18"/>
      <c r="C566" s="176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7"/>
      <c r="P566" s="18"/>
      <c r="Q566" s="27"/>
      <c r="R566" s="27"/>
      <c r="S566" s="27"/>
      <c r="T566" s="27"/>
      <c r="U566" s="27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1"/>
      <c r="BS566" s="24"/>
      <c r="BT566" s="25"/>
      <c r="BU566" s="26"/>
    </row>
    <row r="567" spans="1:73" s="22" customFormat="1" ht="177" customHeight="1" x14ac:dyDescent="0.45">
      <c r="A567" s="17"/>
      <c r="B567" s="18"/>
      <c r="C567" s="176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18"/>
      <c r="P567" s="18"/>
      <c r="Q567" s="27"/>
      <c r="R567" s="27"/>
      <c r="S567" s="27"/>
      <c r="T567" s="27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1"/>
      <c r="BP567" s="21"/>
      <c r="BQ567" s="21"/>
      <c r="BR567" s="21"/>
      <c r="BS567" s="24"/>
      <c r="BT567" s="25"/>
      <c r="BU567" s="26"/>
    </row>
  </sheetData>
  <autoFilter ref="A2:BW9"/>
  <mergeCells count="3">
    <mergeCell ref="M34:M35"/>
    <mergeCell ref="M283:M284"/>
    <mergeCell ref="A1:F1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2018-10-09T14:41:14Z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