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heckCompatibility="1" defaultThemeVersion="124226"/>
  <workbookProtection lockStructure="1"/>
  <bookViews>
    <workbookView xWindow="-1575" yWindow="240" windowWidth="12150" windowHeight="11355"/>
  </bookViews>
  <sheets>
    <sheet name="Лист1" sheetId="1" r:id="rId1"/>
    <sheet name="Лист2" sheetId="2" r:id="rId2"/>
    <sheet name="Лист3" sheetId="3" r:id="rId3"/>
  </sheets>
  <definedNames>
    <definedName name="_ftnref1" localSheetId="0">Лист1!#REF!</definedName>
    <definedName name="_xlnm.Print_Area" localSheetId="0">Лист1!$C$1:$M$55</definedName>
  </definedNames>
  <calcPr calcId="145621"/>
</workbook>
</file>

<file path=xl/calcChain.xml><?xml version="1.0" encoding="utf-8"?>
<calcChain xmlns="http://schemas.openxmlformats.org/spreadsheetml/2006/main">
  <c r="I19" i="1" l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B1" i="2"/>
  <c r="D1" i="2"/>
  <c r="B2" i="2"/>
  <c r="D2" i="2" s="1"/>
  <c r="B3" i="2"/>
  <c r="D3" i="2"/>
  <c r="B4" i="2"/>
  <c r="D4" i="2" s="1"/>
  <c r="B5" i="2"/>
  <c r="D5" i="2"/>
  <c r="B6" i="2"/>
  <c r="D6" i="2" s="1"/>
  <c r="B7" i="2"/>
  <c r="D7" i="2"/>
  <c r="J39" i="1" l="1"/>
  <c r="K38" i="1"/>
  <c r="L38" i="1" s="1"/>
  <c r="K36" i="1"/>
  <c r="L36" i="1" s="1"/>
  <c r="K34" i="1"/>
  <c r="L34" i="1" s="1"/>
  <c r="K32" i="1"/>
  <c r="L32" i="1" s="1"/>
  <c r="K30" i="1"/>
  <c r="L30" i="1" s="1"/>
  <c r="K28" i="1"/>
  <c r="L28" i="1" s="1"/>
  <c r="K26" i="1"/>
  <c r="L26" i="1" s="1"/>
  <c r="K24" i="1"/>
  <c r="L24" i="1" s="1"/>
  <c r="K22" i="1"/>
  <c r="L22" i="1" s="1"/>
  <c r="K20" i="1"/>
  <c r="L20" i="1" s="1"/>
  <c r="K37" i="1"/>
  <c r="L37" i="1" s="1"/>
  <c r="K35" i="1"/>
  <c r="L35" i="1" s="1"/>
  <c r="K33" i="1"/>
  <c r="L33" i="1" s="1"/>
  <c r="K31" i="1"/>
  <c r="L31" i="1" s="1"/>
  <c r="K29" i="1"/>
  <c r="L29" i="1" s="1"/>
  <c r="K27" i="1"/>
  <c r="L27" i="1" s="1"/>
  <c r="K25" i="1"/>
  <c r="L25" i="1" s="1"/>
  <c r="K23" i="1"/>
  <c r="L23" i="1" s="1"/>
  <c r="K21" i="1"/>
  <c r="L21" i="1" s="1"/>
  <c r="K19" i="1"/>
  <c r="L19" i="1" s="1"/>
  <c r="K39" i="1" l="1"/>
  <c r="L39" i="1"/>
</calcChain>
</file>

<file path=xl/sharedStrings.xml><?xml version="1.0" encoding="utf-8"?>
<sst xmlns="http://schemas.openxmlformats.org/spreadsheetml/2006/main" count="101" uniqueCount="67">
  <si>
    <t>Наименование товара</t>
  </si>
  <si>
    <t>№</t>
  </si>
  <si>
    <t xml:space="preserve">Стоимость товаров всего без учета налога </t>
  </si>
  <si>
    <t xml:space="preserve">Стоимость товаров всего с учетом налога </t>
  </si>
  <si>
    <t>Сумма НДС</t>
  </si>
  <si>
    <t>СПЕЦИФИКАЦИЯ            от                           г.</t>
  </si>
  <si>
    <t>В цену товара включены стоимость тары и транспортных расходов, расходов на страхование, таможенных сборов.</t>
  </si>
  <si>
    <t>Цена за единицу измерения с НДС</t>
  </si>
  <si>
    <t>Цена за единицу измерения без НДС</t>
  </si>
  <si>
    <t>Кол-во</t>
  </si>
  <si>
    <t xml:space="preserve">Способ поставки товара: автотранспортом Поставщика до склада Грузополучателя </t>
  </si>
  <si>
    <t>Юридический адрес: 127018 г. Москва , 2-я Ямская ул., д. 4.</t>
  </si>
  <si>
    <t>ИТОГО:</t>
  </si>
  <si>
    <t>Ед-ца изм-ия</t>
  </si>
  <si>
    <t>Код материала</t>
  </si>
  <si>
    <t>Требования к качеству товара:  на поставляемую продукцию прилагается Сертификат соответствия.</t>
  </si>
  <si>
    <t>Технические характеристики: Продукция соответствует  ГОСТам, ТУ или другим документам, содержащим обязательные, либо обычно применяемые требования, предъявляемые к соответствующим товарам в соответствии с «Техническими требованиями» (Приложение 1 к настоящему договору)</t>
  </si>
  <si>
    <t xml:space="preserve">ПОКУПАТЕЛЬ: ПАО «Межрегиональная распределительная сетевая компания Центра» </t>
  </si>
  <si>
    <t>Предприятие изготовитель/страна происхождения товара</t>
  </si>
  <si>
    <t>ПОСТАВЩИК: ООО «Северный кабель»</t>
  </si>
  <si>
    <t>Юридический адрес: 191014,  г. Санкт-Петербург, ул. Некрасова, д.44,лит.А, пом. 3Н</t>
  </si>
  <si>
    <t>ИНН/КПП 7842489681/784201001</t>
  </si>
  <si>
    <t>шт</t>
  </si>
  <si>
    <t>м</t>
  </si>
  <si>
    <t>Провод СИП-2 3х50+1х54,6</t>
  </si>
  <si>
    <t>Провод СИП-4 2х16</t>
  </si>
  <si>
    <t>Провод СИП-4 4х16</t>
  </si>
  <si>
    <t>Провод СИП-4 4х25</t>
  </si>
  <si>
    <t>ООО "НИЛЕД"</t>
  </si>
  <si>
    <t>ООО "МЗВА"</t>
  </si>
  <si>
    <t>Пункт отгрузки:   ООО «Северный кабель» 191014, г. Санкт-Петербург, ул. Некрасова, д.44, лит.А, пом. 3-Н</t>
  </si>
  <si>
    <r>
      <t xml:space="preserve"> ПОСТАВЩИК: </t>
    </r>
    <r>
      <rPr>
        <sz val="12"/>
        <color indexed="8"/>
        <rFont val="Times New Roman"/>
        <family val="1"/>
        <charset val="204"/>
      </rPr>
      <t>ООО «Северный кабель»</t>
    </r>
  </si>
  <si>
    <t xml:space="preserve">Максимально допустимое отклонение в количестве  поставленного провода СИП - не должно превышать +/- 5% (пять процентов) в большую или меньшую сторону от количества, указанного  в спецификации. </t>
  </si>
  <si>
    <t xml:space="preserve">  М.П.   «____» _______________ 2017г.</t>
  </si>
  <si>
    <t xml:space="preserve">           М.П.  «____» _______________ 2017г.</t>
  </si>
  <si>
    <t>№ _______ от __________2017г.</t>
  </si>
  <si>
    <t>Зажим для временного заземления ZVZ 481</t>
  </si>
  <si>
    <t>Зажим ответвительный ОР 645</t>
  </si>
  <si>
    <t>Анкерный кронштейн (САР 25) - ВК</t>
  </si>
  <si>
    <t xml:space="preserve">Генеральный директор                                                                                    ООО «Северный кабель»
</t>
  </si>
  <si>
    <r>
      <t xml:space="preserve">       </t>
    </r>
    <r>
      <rPr>
        <sz val="12"/>
        <color indexed="8"/>
        <rFont val="Times New Roman"/>
        <family val="1"/>
        <charset val="204"/>
      </rPr>
      <t>________________  Глебов А.С.</t>
    </r>
  </si>
  <si>
    <r>
      <t xml:space="preserve">                   </t>
    </r>
    <r>
      <rPr>
        <sz val="12"/>
        <color indexed="8"/>
        <rFont val="Times New Roman"/>
        <family val="1"/>
        <charset val="204"/>
      </rPr>
      <t xml:space="preserve">_______________ Руденко С.И.                                                                                           </t>
    </r>
  </si>
  <si>
    <t>Срок поставки продукции  : в соответствии с «Графиком поставки продукции» (Приложение 1 к настоящему дополнительному соглашению )</t>
  </si>
  <si>
    <t xml:space="preserve">Приложение № 2 </t>
  </si>
  <si>
    <t xml:space="preserve">к дополнительному соглашению </t>
  </si>
  <si>
    <t>к дополнительному соглашению № _________________от _________20______г.</t>
  </si>
  <si>
    <t>156961, г. Кострома, пр. Мира,53</t>
  </si>
  <si>
    <t>Пункт получения продукции: Центральный склад Грузоплучателя , Костромская обл., г. Кострома, ул. Катушечная, 157</t>
  </si>
  <si>
    <t>Дистанционный фиксатор (BIC 50.90)</t>
  </si>
  <si>
    <t>Анкерный зажим для проводов ввода(РА 25 S) - ВК</t>
  </si>
  <si>
    <t>Анкерный зажим PA 25x100</t>
  </si>
  <si>
    <t>Зажим анкерный (DN-70 Rpi)</t>
  </si>
  <si>
    <t>Анкерный зажим РА 1500 Р</t>
  </si>
  <si>
    <t>Ответвительный зажим ЗПВ</t>
  </si>
  <si>
    <t>Герметичный прокалывающий зажим CT1S 95 A</t>
  </si>
  <si>
    <t>Комплект промежуточной подвески ES 54-14 А</t>
  </si>
  <si>
    <t>Фасадное крепление BRPF6</t>
  </si>
  <si>
    <t>Анкерный кронштейн CA 2000.1</t>
  </si>
  <si>
    <t>Металлическая лента(F 20.7)</t>
  </si>
  <si>
    <t>Изолированный наконечник(CPTAU 95) - ВК</t>
  </si>
  <si>
    <t>Провод СИП-4 4х35</t>
  </si>
  <si>
    <t>ООО "ТД-ВЛИ-КОМПЛЕКТ"</t>
  </si>
  <si>
    <t>ООО ПО «Энергокомплект»</t>
  </si>
  <si>
    <r>
      <t>ПОКУПАТЕЛЬ</t>
    </r>
    <r>
      <rPr>
        <sz val="12"/>
        <color indexed="8"/>
        <rFont val="Times New Roman"/>
        <family val="1"/>
        <charset val="204"/>
      </rPr>
      <t>:  ПАО «МРСК Центра» -«Костромаэнерго»</t>
    </r>
  </si>
  <si>
    <t>И.о заместителя генерального директора - директора филиала ПАО "МРСК Центра"-"Костромаэнерго"</t>
  </si>
  <si>
    <t xml:space="preserve">Грузополучатель: филиал ПАО «Межрегиональная распределительная сетевая компания Центра» - «Костромаэнерго» </t>
  </si>
  <si>
    <t>ИНН/КПП  6901067107/440102001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</si>
</sst>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9">
    <xf numFmtId="0" fontId="0" fillId="0" borderId="0" xfId="0"/>
    <xf numFmtId="0" fontId="11" fillId="0" borderId="0" xfId="0" applyFont="1"/>
    <xf numFmtId="0" fontId="2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Alignment="1"/>
    <xf numFmtId="0" fontId="4" fillId="0" borderId="0" xfId="0" applyFont="1" applyAlignment="1">
      <alignment horizontal="justify" vertical="top"/>
    </xf>
    <xf numFmtId="2" fontId="0" fillId="0" borderId="0" xfId="0" applyNumberFormat="1"/>
    <xf numFmtId="0" fontId="12" fillId="0" borderId="0" xfId="0" applyFont="1"/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4" fillId="0" borderId="0" xfId="0" applyFont="1" applyAlignment="1">
      <alignment horizontal="center" vertical="top"/>
    </xf>
    <xf numFmtId="4" fontId="11" fillId="0" borderId="0" xfId="0" applyNumberFormat="1" applyFont="1"/>
    <xf numFmtId="4" fontId="11" fillId="0" borderId="0" xfId="0" applyNumberFormat="1" applyFont="1" applyAlignment="1">
      <alignment horizontal="centerContinuous"/>
    </xf>
    <xf numFmtId="4" fontId="11" fillId="0" borderId="0" xfId="0" applyNumberFormat="1" applyFont="1" applyAlignment="1">
      <alignment vertical="top"/>
    </xf>
    <xf numFmtId="4" fontId="11" fillId="0" borderId="0" xfId="0" applyNumberFormat="1" applyFont="1" applyAlignment="1"/>
    <xf numFmtId="4" fontId="12" fillId="0" borderId="0" xfId="0" applyNumberFormat="1" applyFont="1"/>
    <xf numFmtId="4" fontId="6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0" fillId="0" borderId="0" xfId="0" applyNumberFormat="1"/>
    <xf numFmtId="0" fontId="4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4" fontId="13" fillId="0" borderId="0" xfId="0" applyNumberFormat="1" applyFont="1" applyAlignment="1">
      <alignment wrapText="1"/>
    </xf>
    <xf numFmtId="4" fontId="12" fillId="0" borderId="0" xfId="0" applyNumberFormat="1" applyFont="1" applyAlignment="1">
      <alignment vertical="top"/>
    </xf>
    <xf numFmtId="0" fontId="13" fillId="0" borderId="0" xfId="0" applyFont="1" applyAlignment="1">
      <alignment horizontal="left"/>
    </xf>
    <xf numFmtId="0" fontId="15" fillId="0" borderId="2" xfId="0" applyFont="1" applyBorder="1" applyAlignment="1">
      <alignment horizontal="center" vertical="center" wrapText="1"/>
    </xf>
    <xf numFmtId="0" fontId="0" fillId="0" borderId="0" xfId="0" applyAlignment="1"/>
    <xf numFmtId="4" fontId="1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" fontId="9" fillId="0" borderId="1" xfId="0" applyNumberFormat="1" applyFont="1" applyBorder="1" applyAlignment="1">
      <alignment horizontal="center" vertical="center"/>
    </xf>
    <xf numFmtId="4" fontId="14" fillId="0" borderId="0" xfId="0" applyNumberFormat="1" applyFont="1" applyAlignment="1">
      <alignment vertical="top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4" fontId="14" fillId="0" borderId="0" xfId="0" applyNumberFormat="1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64" fontId="17" fillId="0" borderId="3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horizontal="left" vertical="center"/>
    </xf>
    <xf numFmtId="0" fontId="4" fillId="0" borderId="0" xfId="0" applyNumberFormat="1" applyFont="1" applyBorder="1" applyAlignment="1">
      <alignment vertical="top" wrapText="1"/>
    </xf>
    <xf numFmtId="4" fontId="14" fillId="0" borderId="0" xfId="0" applyNumberFormat="1" applyFont="1" applyAlignment="1">
      <alignment horizontal="center" wrapText="1"/>
    </xf>
    <xf numFmtId="4" fontId="14" fillId="0" borderId="0" xfId="0" applyNumberFormat="1" applyFont="1" applyAlignment="1">
      <alignment horizontal="center" vertical="top" wrapText="1"/>
    </xf>
    <xf numFmtId="4" fontId="2" fillId="0" borderId="0" xfId="0" applyNumberFormat="1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" fontId="14" fillId="0" borderId="0" xfId="0" applyNumberFormat="1" applyFont="1" applyAlignment="1">
      <alignment horizontal="center" vertical="center" wrapText="1"/>
    </xf>
    <xf numFmtId="4" fontId="14" fillId="0" borderId="0" xfId="0" applyNumberFormat="1" applyFont="1" applyAlignment="1">
      <alignment vertical="top"/>
    </xf>
    <xf numFmtId="0" fontId="13" fillId="0" borderId="0" xfId="0" applyFont="1" applyAlignment="1">
      <alignment horizontal="left" wrapText="1"/>
    </xf>
    <xf numFmtId="0" fontId="16" fillId="0" borderId="1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2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1332" name="Text Box 98"/>
        <xdr:cNvSpPr txBox="1">
          <a:spLocks noChangeArrowheads="1"/>
        </xdr:cNvSpPr>
      </xdr:nvSpPr>
      <xdr:spPr bwMode="auto">
        <a:xfrm>
          <a:off x="5743575" y="39528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250</a:t>
          </a:r>
        </a:p>
      </xdr:txBody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330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331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332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3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3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335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336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3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338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33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340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34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4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4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344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34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4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4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4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4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5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5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5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5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5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5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5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5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5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5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6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6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6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6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6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6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6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6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6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6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7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7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7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7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7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7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7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7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7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7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8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8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8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8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8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8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8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8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8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8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9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9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9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9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9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69" name="Text Box 98"/>
        <xdr:cNvSpPr txBox="1">
          <a:spLocks noChangeArrowheads="1"/>
        </xdr:cNvSpPr>
      </xdr:nvSpPr>
      <xdr:spPr bwMode="auto">
        <a:xfrm>
          <a:off x="5743575" y="37623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250</a:t>
          </a:r>
        </a:p>
      </xdr:txBody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396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397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398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39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0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01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02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0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04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0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06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0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0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0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10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1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1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1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1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1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1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1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1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1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2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2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2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2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2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2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2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2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2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2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3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3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3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3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3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3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3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3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3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3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4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4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4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4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4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4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4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4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4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4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5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5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5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5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5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5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5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5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5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5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6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6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6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6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6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6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6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6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6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6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7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7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7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7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7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47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76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7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78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7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154" name="Text Box 98"/>
        <xdr:cNvSpPr txBox="1">
          <a:spLocks noChangeArrowheads="1"/>
        </xdr:cNvSpPr>
      </xdr:nvSpPr>
      <xdr:spPr bwMode="auto">
        <a:xfrm>
          <a:off x="11458575" y="18288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250</a:t>
          </a:r>
        </a:p>
      </xdr:txBody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8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82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83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84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8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86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8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88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8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90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9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166" name="Text Box 98"/>
        <xdr:cNvSpPr txBox="1">
          <a:spLocks noChangeArrowheads="1"/>
        </xdr:cNvSpPr>
      </xdr:nvSpPr>
      <xdr:spPr bwMode="auto">
        <a:xfrm>
          <a:off x="11458575" y="18288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250</a:t>
          </a:r>
        </a:p>
      </xdr:txBody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93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94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9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96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9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498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49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500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50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502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503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0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0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0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0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0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0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1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1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1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1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1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1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1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1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1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1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2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2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2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2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2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2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2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2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2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2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3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3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3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3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3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3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3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3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3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3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4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4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4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4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4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4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4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4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4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4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5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5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5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5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5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5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5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5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5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5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6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6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6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6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6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6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6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6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6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6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7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7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7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7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7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7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7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7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7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7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8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8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8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8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8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8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8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8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8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8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9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9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9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9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9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9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9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9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9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59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0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0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0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0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0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0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0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0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0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0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1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1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1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1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1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1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1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1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1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1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2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2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2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2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2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2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2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2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2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2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3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3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3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3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3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3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3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3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3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3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4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4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4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4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4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4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4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4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4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4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5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5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5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5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5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5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5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5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5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5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6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6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6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6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6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6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6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6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6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6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7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7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7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7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7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7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7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7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7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7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8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8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8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8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8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8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8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8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8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8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9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9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9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9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9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9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9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9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9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69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0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0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0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0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0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0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0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0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0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0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1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1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1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1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1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1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1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1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1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1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2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2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2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2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2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2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2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2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2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2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3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3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3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3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3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3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3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3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3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3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4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4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4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4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4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4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4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4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4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4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5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5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5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5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5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5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5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5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5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5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6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6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6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6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6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6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6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6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6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6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7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7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7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7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7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7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7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7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7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7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8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8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8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8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8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8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8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8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8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8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9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9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9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9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9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9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9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9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9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79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0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0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0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0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0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0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0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0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0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0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1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1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1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1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1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1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1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1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1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1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2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2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2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2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2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2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2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2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2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2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3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3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3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3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34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35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36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37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38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39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40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41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42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228600</xdr:colOff>
      <xdr:row>38</xdr:row>
      <xdr:rowOff>0</xdr:rowOff>
    </xdr:from>
    <xdr:to>
      <xdr:col>4</xdr:col>
      <xdr:colOff>228600</xdr:colOff>
      <xdr:row>38</xdr:row>
      <xdr:rowOff>152400</xdr:rowOff>
    </xdr:to>
    <xdr:sp macro="" textlink="">
      <xdr:nvSpPr>
        <xdr:cNvPr id="77843" name="Text Box 97"/>
        <xdr:cNvSpPr txBox="1">
          <a:spLocks noChangeArrowheads="1"/>
        </xdr:cNvSpPr>
      </xdr:nvSpPr>
      <xdr:spPr bwMode="auto">
        <a:xfrm>
          <a:off x="12096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44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4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46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4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1078" name="Text Box 98"/>
        <xdr:cNvSpPr txBox="1">
          <a:spLocks noChangeArrowheads="1"/>
        </xdr:cNvSpPr>
      </xdr:nvSpPr>
      <xdr:spPr bwMode="auto">
        <a:xfrm>
          <a:off x="6677025" y="50292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250</a:t>
          </a:r>
        </a:p>
      </xdr:txBody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4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50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5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52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53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54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5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56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5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58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5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1090" name="Text Box 98"/>
        <xdr:cNvSpPr txBox="1">
          <a:spLocks noChangeArrowheads="1"/>
        </xdr:cNvSpPr>
      </xdr:nvSpPr>
      <xdr:spPr bwMode="auto">
        <a:xfrm>
          <a:off x="6677025" y="50292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250</a:t>
          </a:r>
        </a:p>
      </xdr:txBody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6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62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63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64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6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66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6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68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6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70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7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1102" name="Text Box 98"/>
        <xdr:cNvSpPr txBox="1">
          <a:spLocks noChangeArrowheads="1"/>
        </xdr:cNvSpPr>
      </xdr:nvSpPr>
      <xdr:spPr bwMode="auto">
        <a:xfrm>
          <a:off x="6677025" y="50292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250</a:t>
          </a:r>
        </a:p>
      </xdr:txBody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73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74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7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76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7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78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7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80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8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82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83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1114" name="Text Box 98"/>
        <xdr:cNvSpPr txBox="1">
          <a:spLocks noChangeArrowheads="1"/>
        </xdr:cNvSpPr>
      </xdr:nvSpPr>
      <xdr:spPr bwMode="auto">
        <a:xfrm>
          <a:off x="6677025" y="50292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250</a:t>
          </a:r>
        </a:p>
      </xdr:txBody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8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86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8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88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8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90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9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92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93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94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9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1126" name="Text Box 98"/>
        <xdr:cNvSpPr txBox="1">
          <a:spLocks noChangeArrowheads="1"/>
        </xdr:cNvSpPr>
      </xdr:nvSpPr>
      <xdr:spPr bwMode="auto">
        <a:xfrm>
          <a:off x="6677025" y="50292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250</a:t>
          </a:r>
        </a:p>
      </xdr:txBody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9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898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89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900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90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902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903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904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90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906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90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1138" name="Text Box 98"/>
        <xdr:cNvSpPr txBox="1">
          <a:spLocks noChangeArrowheads="1"/>
        </xdr:cNvSpPr>
      </xdr:nvSpPr>
      <xdr:spPr bwMode="auto">
        <a:xfrm>
          <a:off x="6677025" y="50292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250</a:t>
          </a:r>
        </a:p>
      </xdr:txBody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90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910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911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912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913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914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915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916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917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333375</xdr:colOff>
      <xdr:row>38</xdr:row>
      <xdr:rowOff>0</xdr:rowOff>
    </xdr:from>
    <xdr:to>
      <xdr:col>6</xdr:col>
      <xdr:colOff>333375</xdr:colOff>
      <xdr:row>38</xdr:row>
      <xdr:rowOff>152400</xdr:rowOff>
    </xdr:to>
    <xdr:sp macro="" textlink="">
      <xdr:nvSpPr>
        <xdr:cNvPr id="77918" name="Text Box 98"/>
        <xdr:cNvSpPr txBox="1">
          <a:spLocks noChangeArrowheads="1"/>
        </xdr:cNvSpPr>
      </xdr:nvSpPr>
      <xdr:spPr bwMode="auto">
        <a:xfrm>
          <a:off x="515302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123825</xdr:colOff>
      <xdr:row>38</xdr:row>
      <xdr:rowOff>0</xdr:rowOff>
    </xdr:from>
    <xdr:to>
      <xdr:col>6</xdr:col>
      <xdr:colOff>123825</xdr:colOff>
      <xdr:row>38</xdr:row>
      <xdr:rowOff>152400</xdr:rowOff>
    </xdr:to>
    <xdr:sp macro="" textlink="">
      <xdr:nvSpPr>
        <xdr:cNvPr id="77919" name="Text Box 67"/>
        <xdr:cNvSpPr txBox="1">
          <a:spLocks noChangeArrowheads="1"/>
        </xdr:cNvSpPr>
      </xdr:nvSpPr>
      <xdr:spPr bwMode="auto">
        <a:xfrm>
          <a:off x="4943475" y="580453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tabSelected="1" view="pageBreakPreview" topLeftCell="C1" zoomScaleNormal="100" zoomScaleSheetLayoutView="100" workbookViewId="0">
      <selection activeCell="H12" sqref="H12"/>
    </sheetView>
  </sheetViews>
  <sheetFormatPr defaultRowHeight="15" x14ac:dyDescent="0.25"/>
  <cols>
    <col min="1" max="1" width="4.5703125" hidden="1" customWidth="1"/>
    <col min="2" max="2" width="8.5703125" hidden="1" customWidth="1"/>
    <col min="3" max="3" width="4.42578125" customWidth="1"/>
    <col min="4" max="4" width="10.28515625" customWidth="1"/>
    <col min="5" max="5" width="50.140625" customWidth="1"/>
    <col min="6" max="6" width="7.42578125" customWidth="1"/>
    <col min="7" max="7" width="8" customWidth="1"/>
    <col min="8" max="8" width="13.42578125" style="26" customWidth="1"/>
    <col min="9" max="9" width="11.42578125" style="26" customWidth="1"/>
    <col min="10" max="10" width="14.42578125" style="26" customWidth="1"/>
    <col min="11" max="11" width="13.42578125" style="26" customWidth="1"/>
    <col min="12" max="12" width="21.85546875" style="26" customWidth="1"/>
    <col min="13" max="13" width="24.28515625" customWidth="1"/>
    <col min="17" max="18" width="10" style="26" bestFit="1" customWidth="1"/>
    <col min="19" max="19" width="11.42578125" bestFit="1" customWidth="1"/>
  </cols>
  <sheetData>
    <row r="1" spans="3:19" ht="15.75" x14ac:dyDescent="0.25">
      <c r="C1" s="1"/>
      <c r="D1" s="1"/>
      <c r="E1" s="1"/>
      <c r="F1" s="1"/>
      <c r="G1" s="1"/>
      <c r="H1" s="19"/>
      <c r="I1" s="19"/>
      <c r="J1" s="19"/>
      <c r="K1" s="60" t="s">
        <v>43</v>
      </c>
      <c r="L1" s="61"/>
      <c r="M1" s="28"/>
      <c r="N1" s="29"/>
    </row>
    <row r="2" spans="3:19" ht="15.75" x14ac:dyDescent="0.25">
      <c r="C2" s="1"/>
      <c r="D2" s="1"/>
      <c r="E2" s="1"/>
      <c r="F2" s="1"/>
      <c r="G2" s="1"/>
      <c r="H2" s="19"/>
      <c r="I2" s="19"/>
      <c r="J2" s="19"/>
      <c r="K2" s="62" t="s">
        <v>44</v>
      </c>
      <c r="L2" s="61"/>
      <c r="M2" s="28"/>
      <c r="N2" s="28"/>
    </row>
    <row r="3" spans="3:19" ht="15.75" x14ac:dyDescent="0.25">
      <c r="C3" s="1"/>
      <c r="D3" s="1"/>
      <c r="E3" s="1"/>
      <c r="F3" s="1"/>
      <c r="G3" s="1"/>
      <c r="H3" s="19"/>
      <c r="I3" s="19"/>
      <c r="J3" s="19"/>
      <c r="K3" s="62" t="s">
        <v>35</v>
      </c>
      <c r="L3" s="63"/>
      <c r="M3" s="28"/>
      <c r="N3" s="29"/>
    </row>
    <row r="4" spans="3:19" ht="15.75" x14ac:dyDescent="0.25">
      <c r="C4" s="1"/>
      <c r="D4" s="1"/>
      <c r="E4" s="1"/>
      <c r="F4" s="1"/>
      <c r="G4" s="1"/>
      <c r="H4" s="19"/>
      <c r="I4" s="19"/>
      <c r="J4" s="19"/>
      <c r="K4" s="41"/>
      <c r="L4" s="42"/>
      <c r="M4" s="28"/>
      <c r="N4" s="29"/>
    </row>
    <row r="5" spans="3:19" ht="15.75" x14ac:dyDescent="0.25">
      <c r="C5" s="2" t="s">
        <v>5</v>
      </c>
      <c r="D5" s="2"/>
      <c r="E5" s="3"/>
      <c r="F5" s="3"/>
      <c r="G5" s="3"/>
      <c r="H5" s="20"/>
      <c r="I5" s="20"/>
      <c r="J5" s="20"/>
      <c r="K5" s="20"/>
      <c r="L5" s="20"/>
    </row>
    <row r="6" spans="3:19" ht="15.75" x14ac:dyDescent="0.25">
      <c r="C6" s="4" t="s">
        <v>45</v>
      </c>
      <c r="D6" s="4"/>
      <c r="E6" s="3"/>
      <c r="F6" s="3"/>
      <c r="G6" s="3"/>
      <c r="H6" s="20"/>
      <c r="I6" s="20"/>
      <c r="J6" s="20"/>
      <c r="K6" s="20"/>
      <c r="L6" s="20"/>
    </row>
    <row r="7" spans="3:19" ht="15.75" x14ac:dyDescent="0.25">
      <c r="C7" s="4"/>
      <c r="D7" s="4"/>
      <c r="E7" s="3"/>
      <c r="F7" s="3"/>
      <c r="G7" s="3"/>
      <c r="H7" s="20"/>
      <c r="I7" s="20"/>
      <c r="J7" s="20"/>
      <c r="K7" s="20"/>
      <c r="L7" s="20"/>
    </row>
    <row r="8" spans="3:19" ht="6" customHeight="1" x14ac:dyDescent="0.25">
      <c r="C8" s="5"/>
      <c r="D8" s="5"/>
      <c r="E8" s="1"/>
      <c r="F8" s="1"/>
      <c r="G8" s="1"/>
      <c r="H8" s="19"/>
      <c r="I8" s="19"/>
      <c r="J8" s="19"/>
      <c r="K8" s="19"/>
      <c r="L8" s="19"/>
    </row>
    <row r="9" spans="3:19" x14ac:dyDescent="0.25">
      <c r="C9" s="6" t="s">
        <v>19</v>
      </c>
      <c r="D9" s="7"/>
      <c r="E9" s="8"/>
      <c r="F9" s="8"/>
      <c r="G9" s="8"/>
      <c r="H9" s="21"/>
      <c r="I9" s="21"/>
      <c r="J9" s="21"/>
      <c r="K9" s="21"/>
      <c r="L9" s="21"/>
    </row>
    <row r="10" spans="3:19" x14ac:dyDescent="0.25">
      <c r="C10" s="7" t="s">
        <v>20</v>
      </c>
      <c r="D10" s="7"/>
      <c r="E10" s="8"/>
      <c r="F10" s="8"/>
      <c r="G10" s="8"/>
      <c r="H10" s="21"/>
      <c r="I10" s="21"/>
      <c r="J10" s="21"/>
      <c r="K10" s="21"/>
      <c r="L10" s="21"/>
    </row>
    <row r="11" spans="3:19" x14ac:dyDescent="0.25">
      <c r="C11" s="7" t="s">
        <v>21</v>
      </c>
      <c r="D11" s="7"/>
      <c r="E11" s="8"/>
      <c r="F11" s="8"/>
      <c r="G11" s="8"/>
      <c r="H11" s="21"/>
      <c r="I11" s="21"/>
      <c r="J11" s="21"/>
      <c r="K11" s="21"/>
      <c r="L11" s="21"/>
    </row>
    <row r="12" spans="3:19" x14ac:dyDescent="0.25">
      <c r="C12" s="6" t="s">
        <v>17</v>
      </c>
      <c r="D12" s="10"/>
      <c r="E12" s="9"/>
      <c r="F12" s="9"/>
      <c r="G12" s="9"/>
      <c r="H12" s="22"/>
      <c r="I12" s="22"/>
      <c r="J12" s="22"/>
      <c r="K12" s="22"/>
      <c r="L12" s="22"/>
      <c r="M12" s="39"/>
      <c r="S12" s="26"/>
    </row>
    <row r="13" spans="3:19" x14ac:dyDescent="0.25">
      <c r="C13" s="7" t="s">
        <v>11</v>
      </c>
      <c r="D13" s="7"/>
      <c r="E13" s="8"/>
      <c r="F13" s="8"/>
      <c r="G13" s="8"/>
      <c r="H13" s="21"/>
      <c r="I13" s="21"/>
      <c r="J13" s="21"/>
      <c r="K13" s="21"/>
      <c r="L13" s="21"/>
    </row>
    <row r="14" spans="3:19" x14ac:dyDescent="0.25">
      <c r="C14" s="7" t="s">
        <v>66</v>
      </c>
      <c r="D14" s="7"/>
      <c r="E14" s="8"/>
      <c r="F14" s="8"/>
      <c r="G14" s="8"/>
      <c r="H14" s="21"/>
      <c r="I14" s="21"/>
      <c r="J14" s="21"/>
      <c r="K14" s="21"/>
      <c r="L14" s="21"/>
    </row>
    <row r="15" spans="3:19" x14ac:dyDescent="0.25">
      <c r="C15" s="6" t="s">
        <v>65</v>
      </c>
      <c r="D15" s="7"/>
      <c r="E15" s="8"/>
      <c r="F15" s="8"/>
      <c r="G15" s="8"/>
      <c r="H15" s="21"/>
      <c r="I15" s="21"/>
      <c r="J15" s="21"/>
      <c r="K15" s="21"/>
      <c r="L15" s="21"/>
    </row>
    <row r="16" spans="3:19" x14ac:dyDescent="0.25">
      <c r="C16" s="7" t="s">
        <v>46</v>
      </c>
      <c r="D16" s="7"/>
      <c r="E16" s="8"/>
      <c r="F16" s="8"/>
      <c r="G16" s="8"/>
      <c r="H16" s="21"/>
      <c r="I16" s="21"/>
      <c r="J16" s="21"/>
      <c r="K16" s="21"/>
      <c r="L16" s="21"/>
    </row>
    <row r="17" spans="3:13" x14ac:dyDescent="0.25">
      <c r="C17" s="7"/>
      <c r="D17" s="7"/>
      <c r="E17" s="8"/>
      <c r="F17" s="8"/>
      <c r="G17" s="8"/>
      <c r="H17" s="21"/>
      <c r="I17" s="21"/>
      <c r="J17" s="21"/>
      <c r="K17" s="21"/>
      <c r="L17" s="21"/>
    </row>
    <row r="18" spans="3:13" ht="78" customHeight="1" x14ac:dyDescent="0.25">
      <c r="C18" s="30" t="s">
        <v>1</v>
      </c>
      <c r="D18" s="31" t="s">
        <v>14</v>
      </c>
      <c r="E18" s="38" t="s">
        <v>0</v>
      </c>
      <c r="F18" s="38" t="s">
        <v>13</v>
      </c>
      <c r="G18" s="38" t="s">
        <v>9</v>
      </c>
      <c r="H18" s="32" t="s">
        <v>8</v>
      </c>
      <c r="I18" s="32" t="s">
        <v>7</v>
      </c>
      <c r="J18" s="32" t="s">
        <v>2</v>
      </c>
      <c r="K18" s="32" t="s">
        <v>4</v>
      </c>
      <c r="L18" s="32" t="s">
        <v>3</v>
      </c>
      <c r="M18" s="40" t="s">
        <v>18</v>
      </c>
    </row>
    <row r="19" spans="3:13" ht="22.5" customHeight="1" x14ac:dyDescent="0.25">
      <c r="C19" s="51">
        <v>1</v>
      </c>
      <c r="D19" s="50">
        <v>2255718</v>
      </c>
      <c r="E19" s="49" t="s">
        <v>48</v>
      </c>
      <c r="F19" s="49" t="s">
        <v>22</v>
      </c>
      <c r="G19" s="48">
        <v>300</v>
      </c>
      <c r="H19" s="52">
        <v>203</v>
      </c>
      <c r="I19" s="53">
        <f t="shared" ref="I19:I38" si="0">H19*1.18</f>
        <v>239.54</v>
      </c>
      <c r="J19" s="54">
        <f t="shared" ref="J19:J38" si="1">G19*H19</f>
        <v>60900</v>
      </c>
      <c r="K19" s="54">
        <f t="shared" ref="K19:K38" si="2">J19*0.18</f>
        <v>10962</v>
      </c>
      <c r="L19" s="54">
        <f t="shared" ref="L19:L38" si="3">J19+K19</f>
        <v>71862</v>
      </c>
      <c r="M19" s="55" t="s">
        <v>28</v>
      </c>
    </row>
    <row r="20" spans="3:13" ht="22.5" customHeight="1" x14ac:dyDescent="0.25">
      <c r="C20" s="51">
        <v>2</v>
      </c>
      <c r="D20" s="50">
        <v>2288016</v>
      </c>
      <c r="E20" s="49" t="s">
        <v>36</v>
      </c>
      <c r="F20" s="49" t="s">
        <v>22</v>
      </c>
      <c r="G20" s="48">
        <v>300</v>
      </c>
      <c r="H20" s="52">
        <v>1704</v>
      </c>
      <c r="I20" s="53">
        <f t="shared" si="0"/>
        <v>2010.7199999999998</v>
      </c>
      <c r="J20" s="54">
        <f t="shared" si="1"/>
        <v>511200</v>
      </c>
      <c r="K20" s="54">
        <f t="shared" si="2"/>
        <v>92016</v>
      </c>
      <c r="L20" s="54">
        <f t="shared" si="3"/>
        <v>603216</v>
      </c>
      <c r="M20" s="55" t="s">
        <v>29</v>
      </c>
    </row>
    <row r="21" spans="3:13" ht="22.5" customHeight="1" x14ac:dyDescent="0.25">
      <c r="C21" s="51">
        <v>3</v>
      </c>
      <c r="D21" s="50">
        <v>2069216</v>
      </c>
      <c r="E21" s="49" t="s">
        <v>49</v>
      </c>
      <c r="F21" s="49" t="s">
        <v>22</v>
      </c>
      <c r="G21" s="48">
        <v>500</v>
      </c>
      <c r="H21" s="52">
        <v>141</v>
      </c>
      <c r="I21" s="53">
        <f t="shared" si="0"/>
        <v>166.38</v>
      </c>
      <c r="J21" s="54">
        <f t="shared" si="1"/>
        <v>70500</v>
      </c>
      <c r="K21" s="54">
        <f t="shared" si="2"/>
        <v>12690</v>
      </c>
      <c r="L21" s="54">
        <f t="shared" si="3"/>
        <v>83190</v>
      </c>
      <c r="M21" s="55" t="s">
        <v>61</v>
      </c>
    </row>
    <row r="22" spans="3:13" ht="22.5" customHeight="1" x14ac:dyDescent="0.25">
      <c r="C22" s="51">
        <v>4</v>
      </c>
      <c r="D22" s="50">
        <v>2120562</v>
      </c>
      <c r="E22" s="49" t="s">
        <v>50</v>
      </c>
      <c r="F22" s="49" t="s">
        <v>22</v>
      </c>
      <c r="G22" s="48">
        <v>1500</v>
      </c>
      <c r="H22" s="52">
        <v>266</v>
      </c>
      <c r="I22" s="53">
        <f t="shared" si="0"/>
        <v>313.88</v>
      </c>
      <c r="J22" s="54">
        <f t="shared" si="1"/>
        <v>399000</v>
      </c>
      <c r="K22" s="54">
        <f t="shared" si="2"/>
        <v>71820</v>
      </c>
      <c r="L22" s="54">
        <f t="shared" si="3"/>
        <v>470820</v>
      </c>
      <c r="M22" s="55" t="s">
        <v>29</v>
      </c>
    </row>
    <row r="23" spans="3:13" ht="30" customHeight="1" x14ac:dyDescent="0.25">
      <c r="C23" s="51">
        <v>5</v>
      </c>
      <c r="D23" s="50">
        <v>2217225</v>
      </c>
      <c r="E23" s="49" t="s">
        <v>51</v>
      </c>
      <c r="F23" s="49" t="s">
        <v>22</v>
      </c>
      <c r="G23" s="48">
        <v>200</v>
      </c>
      <c r="H23" s="52">
        <v>2586</v>
      </c>
      <c r="I23" s="53">
        <f t="shared" si="0"/>
        <v>3051.48</v>
      </c>
      <c r="J23" s="54">
        <f t="shared" si="1"/>
        <v>517200</v>
      </c>
      <c r="K23" s="54">
        <f t="shared" si="2"/>
        <v>93096</v>
      </c>
      <c r="L23" s="54">
        <f t="shared" si="3"/>
        <v>610296</v>
      </c>
      <c r="M23" s="55" t="s">
        <v>28</v>
      </c>
    </row>
    <row r="24" spans="3:13" ht="28.5" customHeight="1" x14ac:dyDescent="0.25">
      <c r="C24" s="51">
        <v>6</v>
      </c>
      <c r="D24" s="50">
        <v>2120564</v>
      </c>
      <c r="E24" s="49" t="s">
        <v>52</v>
      </c>
      <c r="F24" s="49" t="s">
        <v>22</v>
      </c>
      <c r="G24" s="48">
        <v>200</v>
      </c>
      <c r="H24" s="52">
        <v>944</v>
      </c>
      <c r="I24" s="53">
        <f t="shared" si="0"/>
        <v>1113.9199999999998</v>
      </c>
      <c r="J24" s="54">
        <f t="shared" si="1"/>
        <v>188800</v>
      </c>
      <c r="K24" s="54">
        <f t="shared" si="2"/>
        <v>33984</v>
      </c>
      <c r="L24" s="54">
        <f t="shared" si="3"/>
        <v>222784</v>
      </c>
      <c r="M24" s="55" t="s">
        <v>61</v>
      </c>
    </row>
    <row r="25" spans="3:13" ht="22.5" customHeight="1" x14ac:dyDescent="0.25">
      <c r="C25" s="51">
        <v>7</v>
      </c>
      <c r="D25" s="50">
        <v>2277189</v>
      </c>
      <c r="E25" s="49" t="s">
        <v>53</v>
      </c>
      <c r="F25" s="49" t="s">
        <v>22</v>
      </c>
      <c r="G25" s="48">
        <v>300</v>
      </c>
      <c r="H25" s="52">
        <v>692</v>
      </c>
      <c r="I25" s="53">
        <f t="shared" si="0"/>
        <v>816.56</v>
      </c>
      <c r="J25" s="54">
        <f t="shared" si="1"/>
        <v>207600</v>
      </c>
      <c r="K25" s="54">
        <f t="shared" si="2"/>
        <v>37368</v>
      </c>
      <c r="L25" s="54">
        <f t="shared" si="3"/>
        <v>244968</v>
      </c>
      <c r="M25" s="55" t="s">
        <v>29</v>
      </c>
    </row>
    <row r="26" spans="3:13" ht="22.5" customHeight="1" x14ac:dyDescent="0.25">
      <c r="C26" s="51">
        <v>8</v>
      </c>
      <c r="D26" s="50">
        <v>2120612</v>
      </c>
      <c r="E26" s="49" t="s">
        <v>37</v>
      </c>
      <c r="F26" s="49" t="s">
        <v>22</v>
      </c>
      <c r="G26" s="48">
        <v>1000</v>
      </c>
      <c r="H26" s="52">
        <v>249</v>
      </c>
      <c r="I26" s="53">
        <f t="shared" si="0"/>
        <v>293.82</v>
      </c>
      <c r="J26" s="54">
        <f t="shared" si="1"/>
        <v>249000</v>
      </c>
      <c r="K26" s="54">
        <f t="shared" si="2"/>
        <v>44820</v>
      </c>
      <c r="L26" s="54">
        <f t="shared" si="3"/>
        <v>293820</v>
      </c>
      <c r="M26" s="55" t="s">
        <v>29</v>
      </c>
    </row>
    <row r="27" spans="3:13" ht="22.5" customHeight="1" x14ac:dyDescent="0.25">
      <c r="C27" s="51">
        <v>9</v>
      </c>
      <c r="D27" s="50">
        <v>2055592</v>
      </c>
      <c r="E27" s="49" t="s">
        <v>54</v>
      </c>
      <c r="F27" s="49" t="s">
        <v>22</v>
      </c>
      <c r="G27" s="48">
        <v>500</v>
      </c>
      <c r="H27" s="52">
        <v>412</v>
      </c>
      <c r="I27" s="53">
        <f t="shared" si="0"/>
        <v>486.15999999999997</v>
      </c>
      <c r="J27" s="54">
        <f t="shared" si="1"/>
        <v>206000</v>
      </c>
      <c r="K27" s="54">
        <f t="shared" si="2"/>
        <v>37080</v>
      </c>
      <c r="L27" s="54">
        <f t="shared" si="3"/>
        <v>243080</v>
      </c>
      <c r="M27" s="55" t="s">
        <v>61</v>
      </c>
    </row>
    <row r="28" spans="3:13" ht="22.5" customHeight="1" x14ac:dyDescent="0.25">
      <c r="C28" s="51">
        <v>10</v>
      </c>
      <c r="D28" s="50">
        <v>2089521</v>
      </c>
      <c r="E28" s="49" t="s">
        <v>55</v>
      </c>
      <c r="F28" s="49" t="s">
        <v>22</v>
      </c>
      <c r="G28" s="48">
        <v>700</v>
      </c>
      <c r="H28" s="52">
        <v>835</v>
      </c>
      <c r="I28" s="53">
        <f t="shared" si="0"/>
        <v>985.3</v>
      </c>
      <c r="J28" s="54">
        <f t="shared" si="1"/>
        <v>584500</v>
      </c>
      <c r="K28" s="54">
        <f t="shared" si="2"/>
        <v>105210</v>
      </c>
      <c r="L28" s="54">
        <f t="shared" si="3"/>
        <v>689710</v>
      </c>
      <c r="M28" s="55" t="s">
        <v>61</v>
      </c>
    </row>
    <row r="29" spans="3:13" ht="22.5" customHeight="1" x14ac:dyDescent="0.25">
      <c r="C29" s="51">
        <v>11</v>
      </c>
      <c r="D29" s="50">
        <v>2055665</v>
      </c>
      <c r="E29" s="49" t="s">
        <v>56</v>
      </c>
      <c r="F29" s="49" t="s">
        <v>22</v>
      </c>
      <c r="G29" s="48">
        <v>1500</v>
      </c>
      <c r="H29" s="52">
        <v>125</v>
      </c>
      <c r="I29" s="53">
        <f t="shared" si="0"/>
        <v>147.5</v>
      </c>
      <c r="J29" s="54">
        <f t="shared" si="1"/>
        <v>187500</v>
      </c>
      <c r="K29" s="54">
        <f t="shared" si="2"/>
        <v>33750</v>
      </c>
      <c r="L29" s="54">
        <f t="shared" si="3"/>
        <v>221250</v>
      </c>
      <c r="M29" s="55" t="s">
        <v>29</v>
      </c>
    </row>
    <row r="30" spans="3:13" ht="31.5" customHeight="1" x14ac:dyDescent="0.25">
      <c r="C30" s="51">
        <v>12</v>
      </c>
      <c r="D30" s="50">
        <v>2102959</v>
      </c>
      <c r="E30" s="49" t="s">
        <v>57</v>
      </c>
      <c r="F30" s="49" t="s">
        <v>22</v>
      </c>
      <c r="G30" s="48">
        <v>500</v>
      </c>
      <c r="H30" s="52">
        <v>340</v>
      </c>
      <c r="I30" s="53">
        <f t="shared" si="0"/>
        <v>401.2</v>
      </c>
      <c r="J30" s="54">
        <f t="shared" si="1"/>
        <v>170000</v>
      </c>
      <c r="K30" s="54">
        <f t="shared" si="2"/>
        <v>30600</v>
      </c>
      <c r="L30" s="54">
        <f t="shared" si="3"/>
        <v>200600</v>
      </c>
      <c r="M30" s="55" t="s">
        <v>29</v>
      </c>
    </row>
    <row r="31" spans="3:13" ht="33" customHeight="1" x14ac:dyDescent="0.25">
      <c r="C31" s="51">
        <v>13</v>
      </c>
      <c r="D31" s="50">
        <v>2102974</v>
      </c>
      <c r="E31" s="49" t="s">
        <v>38</v>
      </c>
      <c r="F31" s="49" t="s">
        <v>22</v>
      </c>
      <c r="G31" s="48">
        <v>1000</v>
      </c>
      <c r="H31" s="52">
        <v>73</v>
      </c>
      <c r="I31" s="53">
        <f t="shared" si="0"/>
        <v>86.14</v>
      </c>
      <c r="J31" s="54">
        <f t="shared" si="1"/>
        <v>73000</v>
      </c>
      <c r="K31" s="54">
        <f t="shared" si="2"/>
        <v>13140</v>
      </c>
      <c r="L31" s="54">
        <f t="shared" si="3"/>
        <v>86140</v>
      </c>
      <c r="M31" s="55" t="s">
        <v>61</v>
      </c>
    </row>
    <row r="32" spans="3:13" ht="22.5" customHeight="1" x14ac:dyDescent="0.25">
      <c r="C32" s="51">
        <v>14</v>
      </c>
      <c r="D32" s="50">
        <v>2034750</v>
      </c>
      <c r="E32" s="49" t="s">
        <v>58</v>
      </c>
      <c r="F32" s="49" t="s">
        <v>23</v>
      </c>
      <c r="G32" s="48">
        <v>2000</v>
      </c>
      <c r="H32" s="52">
        <v>92</v>
      </c>
      <c r="I32" s="53">
        <f t="shared" si="0"/>
        <v>108.55999999999999</v>
      </c>
      <c r="J32" s="54">
        <f t="shared" si="1"/>
        <v>184000</v>
      </c>
      <c r="K32" s="54">
        <f t="shared" si="2"/>
        <v>33120</v>
      </c>
      <c r="L32" s="54">
        <f t="shared" si="3"/>
        <v>217120</v>
      </c>
      <c r="M32" s="55" t="s">
        <v>61</v>
      </c>
    </row>
    <row r="33" spans="3:13" ht="38.25" customHeight="1" x14ac:dyDescent="0.25">
      <c r="C33" s="51">
        <v>15</v>
      </c>
      <c r="D33" s="50">
        <v>2234490</v>
      </c>
      <c r="E33" s="49" t="s">
        <v>59</v>
      </c>
      <c r="F33" s="49" t="s">
        <v>22</v>
      </c>
      <c r="G33" s="48">
        <v>50</v>
      </c>
      <c r="H33" s="52">
        <v>236</v>
      </c>
      <c r="I33" s="53">
        <f t="shared" si="0"/>
        <v>278.47999999999996</v>
      </c>
      <c r="J33" s="54">
        <f t="shared" si="1"/>
        <v>11800</v>
      </c>
      <c r="K33" s="54">
        <f t="shared" si="2"/>
        <v>2124</v>
      </c>
      <c r="L33" s="54">
        <f t="shared" si="3"/>
        <v>13924</v>
      </c>
      <c r="M33" s="55" t="s">
        <v>61</v>
      </c>
    </row>
    <row r="34" spans="3:13" ht="31.5" customHeight="1" x14ac:dyDescent="0.25">
      <c r="C34" s="51">
        <v>16</v>
      </c>
      <c r="D34" s="50">
        <v>2103953</v>
      </c>
      <c r="E34" s="49" t="s">
        <v>24</v>
      </c>
      <c r="F34" s="49" t="s">
        <v>23</v>
      </c>
      <c r="G34" s="48">
        <v>2500</v>
      </c>
      <c r="H34" s="52">
        <v>204</v>
      </c>
      <c r="I34" s="53">
        <f t="shared" si="0"/>
        <v>240.72</v>
      </c>
      <c r="J34" s="54">
        <f t="shared" si="1"/>
        <v>510000</v>
      </c>
      <c r="K34" s="54">
        <f t="shared" si="2"/>
        <v>91800</v>
      </c>
      <c r="L34" s="54">
        <f t="shared" si="3"/>
        <v>601800</v>
      </c>
      <c r="M34" s="55" t="s">
        <v>62</v>
      </c>
    </row>
    <row r="35" spans="3:13" ht="33.75" customHeight="1" x14ac:dyDescent="0.25">
      <c r="C35" s="51">
        <v>17</v>
      </c>
      <c r="D35" s="50">
        <v>2104019</v>
      </c>
      <c r="E35" s="49" t="s">
        <v>25</v>
      </c>
      <c r="F35" s="49" t="s">
        <v>23</v>
      </c>
      <c r="G35" s="48">
        <v>9000</v>
      </c>
      <c r="H35" s="52">
        <v>39</v>
      </c>
      <c r="I35" s="53">
        <f t="shared" si="0"/>
        <v>46.019999999999996</v>
      </c>
      <c r="J35" s="54">
        <f t="shared" si="1"/>
        <v>351000</v>
      </c>
      <c r="K35" s="54">
        <f t="shared" si="2"/>
        <v>63180</v>
      </c>
      <c r="L35" s="54">
        <f t="shared" si="3"/>
        <v>414180</v>
      </c>
      <c r="M35" s="55" t="s">
        <v>62</v>
      </c>
    </row>
    <row r="36" spans="3:13" ht="31.5" customHeight="1" x14ac:dyDescent="0.25">
      <c r="C36" s="51">
        <v>18</v>
      </c>
      <c r="D36" s="50">
        <v>2104031</v>
      </c>
      <c r="E36" s="49" t="s">
        <v>26</v>
      </c>
      <c r="F36" s="49" t="s">
        <v>23</v>
      </c>
      <c r="G36" s="48">
        <v>9500</v>
      </c>
      <c r="H36" s="52">
        <v>75</v>
      </c>
      <c r="I36" s="53">
        <f t="shared" si="0"/>
        <v>88.5</v>
      </c>
      <c r="J36" s="54">
        <f t="shared" si="1"/>
        <v>712500</v>
      </c>
      <c r="K36" s="54">
        <f t="shared" si="2"/>
        <v>128250</v>
      </c>
      <c r="L36" s="54">
        <f t="shared" si="3"/>
        <v>840750</v>
      </c>
      <c r="M36" s="55" t="s">
        <v>62</v>
      </c>
    </row>
    <row r="37" spans="3:13" ht="36" customHeight="1" x14ac:dyDescent="0.25">
      <c r="C37" s="51">
        <v>19</v>
      </c>
      <c r="D37" s="50">
        <v>2104032</v>
      </c>
      <c r="E37" s="49" t="s">
        <v>27</v>
      </c>
      <c r="F37" s="49" t="s">
        <v>23</v>
      </c>
      <c r="G37" s="48">
        <v>800</v>
      </c>
      <c r="H37" s="52">
        <v>107</v>
      </c>
      <c r="I37" s="53">
        <f t="shared" si="0"/>
        <v>126.25999999999999</v>
      </c>
      <c r="J37" s="54">
        <f t="shared" si="1"/>
        <v>85600</v>
      </c>
      <c r="K37" s="54">
        <f t="shared" si="2"/>
        <v>15408</v>
      </c>
      <c r="L37" s="54">
        <f t="shared" si="3"/>
        <v>101008</v>
      </c>
      <c r="M37" s="55" t="s">
        <v>62</v>
      </c>
    </row>
    <row r="38" spans="3:13" ht="22.5" customHeight="1" x14ac:dyDescent="0.25">
      <c r="C38" s="51">
        <v>20</v>
      </c>
      <c r="D38" s="50">
        <v>2104033</v>
      </c>
      <c r="E38" s="49" t="s">
        <v>60</v>
      </c>
      <c r="F38" s="49" t="s">
        <v>23</v>
      </c>
      <c r="G38" s="48">
        <v>2000</v>
      </c>
      <c r="H38" s="52">
        <v>166</v>
      </c>
      <c r="I38" s="53">
        <f t="shared" si="0"/>
        <v>195.88</v>
      </c>
      <c r="J38" s="54">
        <f t="shared" si="1"/>
        <v>332000</v>
      </c>
      <c r="K38" s="54">
        <f t="shared" si="2"/>
        <v>59760</v>
      </c>
      <c r="L38" s="54">
        <f t="shared" si="3"/>
        <v>391760</v>
      </c>
      <c r="M38" s="55" t="s">
        <v>62</v>
      </c>
    </row>
    <row r="39" spans="3:13" ht="17.100000000000001" customHeight="1" x14ac:dyDescent="0.25">
      <c r="C39" s="67" t="s">
        <v>12</v>
      </c>
      <c r="D39" s="67"/>
      <c r="E39" s="68"/>
      <c r="F39" s="68"/>
      <c r="G39" s="68"/>
      <c r="H39" s="67"/>
      <c r="I39" s="67"/>
      <c r="J39" s="43">
        <f>SUM(J19:J38)</f>
        <v>5612100</v>
      </c>
      <c r="K39" s="43">
        <f>SUM(K19:K38)</f>
        <v>1010178</v>
      </c>
      <c r="L39" s="43">
        <f>SUM(L19:L38)</f>
        <v>6622278</v>
      </c>
      <c r="M39" s="55"/>
    </row>
    <row r="40" spans="3:13" ht="27" customHeight="1" x14ac:dyDescent="0.25">
      <c r="C40" s="57" t="s">
        <v>16</v>
      </c>
      <c r="D40" s="57"/>
      <c r="E40" s="57"/>
      <c r="F40" s="57"/>
      <c r="G40" s="57"/>
      <c r="H40" s="57"/>
      <c r="I40" s="57"/>
      <c r="J40" s="57"/>
      <c r="K40" s="57"/>
      <c r="L40" s="57"/>
    </row>
    <row r="41" spans="3:13" x14ac:dyDescent="0.25">
      <c r="C41" s="7" t="s">
        <v>15</v>
      </c>
      <c r="D41" s="7"/>
      <c r="E41" s="13"/>
      <c r="F41" s="13"/>
      <c r="G41" s="13"/>
      <c r="H41" s="24"/>
      <c r="I41" s="24"/>
      <c r="J41" s="24"/>
      <c r="K41" s="24"/>
      <c r="L41" s="24"/>
    </row>
    <row r="42" spans="3:13" x14ac:dyDescent="0.25">
      <c r="C42" s="7" t="s">
        <v>10</v>
      </c>
      <c r="D42" s="7"/>
      <c r="E42" s="14"/>
      <c r="F42" s="14"/>
      <c r="G42" s="14"/>
      <c r="H42" s="25"/>
      <c r="I42" s="25"/>
      <c r="J42" s="25"/>
      <c r="K42" s="25"/>
      <c r="L42" s="25"/>
    </row>
    <row r="43" spans="3:13" x14ac:dyDescent="0.25">
      <c r="C43" s="27" t="s">
        <v>30</v>
      </c>
      <c r="D43" s="27"/>
      <c r="E43" s="16"/>
      <c r="F43" s="14"/>
      <c r="G43" s="14"/>
      <c r="H43" s="25"/>
      <c r="I43" s="25"/>
      <c r="J43" s="25"/>
      <c r="K43" s="25"/>
      <c r="L43" s="25"/>
    </row>
    <row r="44" spans="3:13" x14ac:dyDescent="0.25">
      <c r="C44" s="37" t="s">
        <v>47</v>
      </c>
      <c r="D44" s="37"/>
      <c r="E44" s="16"/>
      <c r="F44" s="14"/>
      <c r="G44" s="14"/>
      <c r="H44" s="25"/>
      <c r="I44" s="25"/>
      <c r="J44" s="25"/>
      <c r="K44" s="25"/>
      <c r="L44" s="25"/>
    </row>
    <row r="45" spans="3:13" x14ac:dyDescent="0.25">
      <c r="C45" s="37" t="s">
        <v>42</v>
      </c>
      <c r="D45" s="37"/>
      <c r="E45" s="16"/>
      <c r="F45" s="14"/>
      <c r="G45" s="14"/>
      <c r="H45" s="25"/>
      <c r="I45" s="25"/>
      <c r="J45" s="25"/>
      <c r="K45" s="25"/>
      <c r="L45" s="25"/>
    </row>
    <row r="46" spans="3:13" ht="14.25" customHeight="1" x14ac:dyDescent="0.25">
      <c r="C46" s="66" t="s">
        <v>32</v>
      </c>
      <c r="D46" s="66"/>
      <c r="E46" s="66"/>
      <c r="F46" s="66"/>
      <c r="G46" s="66"/>
      <c r="H46" s="66"/>
      <c r="I46" s="66"/>
      <c r="J46" s="66"/>
      <c r="K46" s="66"/>
      <c r="L46" s="66"/>
      <c r="M46" s="66"/>
    </row>
    <row r="47" spans="3:13" x14ac:dyDescent="0.25">
      <c r="C47" s="37" t="s">
        <v>6</v>
      </c>
      <c r="D47" s="37"/>
      <c r="E47" s="16"/>
      <c r="F47" s="14"/>
      <c r="G47" s="14"/>
      <c r="H47" s="25"/>
      <c r="I47" s="25"/>
      <c r="J47" s="25"/>
      <c r="K47" s="25"/>
      <c r="L47" s="25"/>
    </row>
    <row r="48" spans="3:13" ht="38.25" customHeight="1" x14ac:dyDescent="0.25">
      <c r="E48" s="45" t="s">
        <v>63</v>
      </c>
      <c r="F48" s="33"/>
      <c r="G48" s="34"/>
      <c r="H48" s="35"/>
      <c r="I48" s="58" t="s">
        <v>31</v>
      </c>
      <c r="J48" s="58"/>
      <c r="K48" s="58"/>
      <c r="L48" s="58"/>
    </row>
    <row r="49" spans="5:12" ht="46.5" customHeight="1" x14ac:dyDescent="0.25">
      <c r="E49" s="46" t="s">
        <v>64</v>
      </c>
      <c r="F49" s="15"/>
      <c r="G49" s="17"/>
      <c r="H49" s="36"/>
      <c r="I49" s="64" t="s">
        <v>39</v>
      </c>
      <c r="J49" s="64"/>
      <c r="K49" s="64"/>
      <c r="L49" s="64"/>
    </row>
    <row r="50" spans="5:12" ht="15" customHeight="1" x14ac:dyDescent="0.25">
      <c r="E50" s="46"/>
      <c r="F50" s="15"/>
      <c r="G50" s="17"/>
      <c r="H50" s="36"/>
      <c r="I50" s="59"/>
      <c r="J50" s="59"/>
      <c r="K50" s="59"/>
      <c r="L50" s="59"/>
    </row>
    <row r="51" spans="5:12" ht="15" customHeight="1" x14ac:dyDescent="0.25">
      <c r="E51" s="46"/>
      <c r="F51" s="15"/>
      <c r="G51" s="17"/>
      <c r="H51" s="36"/>
      <c r="I51" s="47"/>
      <c r="J51" s="47"/>
      <c r="K51" s="47"/>
      <c r="L51" s="47"/>
    </row>
    <row r="52" spans="5:12" ht="15.75" x14ac:dyDescent="0.25">
      <c r="E52" s="18" t="s">
        <v>40</v>
      </c>
      <c r="F52" s="12"/>
      <c r="G52" s="12"/>
      <c r="H52" s="23"/>
      <c r="I52" s="65" t="s">
        <v>41</v>
      </c>
      <c r="J52" s="65"/>
      <c r="K52" s="65"/>
      <c r="L52" s="65"/>
    </row>
    <row r="53" spans="5:12" ht="15.75" x14ac:dyDescent="0.25">
      <c r="E53" s="18"/>
      <c r="F53" s="12"/>
      <c r="G53" s="12"/>
      <c r="H53" s="23"/>
      <c r="I53" s="44"/>
      <c r="J53" s="44"/>
      <c r="K53" s="44"/>
      <c r="L53" s="44"/>
    </row>
    <row r="54" spans="5:12" ht="15.75" x14ac:dyDescent="0.25">
      <c r="E54" s="18" t="s">
        <v>33</v>
      </c>
      <c r="F54" s="12"/>
      <c r="G54" s="12"/>
      <c r="H54" s="23"/>
      <c r="I54" s="56" t="s">
        <v>34</v>
      </c>
      <c r="J54" s="56"/>
      <c r="K54" s="56"/>
      <c r="L54" s="56"/>
    </row>
    <row r="55" spans="5:12" x14ac:dyDescent="0.25">
      <c r="E55" s="12"/>
      <c r="F55" s="12"/>
      <c r="G55" s="12"/>
      <c r="H55" s="23"/>
      <c r="I55" s="23"/>
      <c r="J55" s="23"/>
      <c r="K55" s="23"/>
      <c r="L55" s="23"/>
    </row>
  </sheetData>
  <mergeCells count="11">
    <mergeCell ref="I54:L54"/>
    <mergeCell ref="C40:L40"/>
    <mergeCell ref="I48:L48"/>
    <mergeCell ref="I50:L50"/>
    <mergeCell ref="K1:L1"/>
    <mergeCell ref="K2:L2"/>
    <mergeCell ref="K3:L3"/>
    <mergeCell ref="I49:L49"/>
    <mergeCell ref="I52:L52"/>
    <mergeCell ref="C46:M46"/>
    <mergeCell ref="C39:I39"/>
  </mergeCells>
  <pageMargins left="0.9055118110236221" right="0" top="1.1417322834645669" bottom="0.27559055118110237" header="0.31496062992125984" footer="0.19685039370078741"/>
  <pageSetup paperSize="9" scale="7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1" sqref="D1"/>
    </sheetView>
  </sheetViews>
  <sheetFormatPr defaultRowHeight="15" x14ac:dyDescent="0.25"/>
  <cols>
    <col min="2" max="2" width="9.5703125" bestFit="1" customWidth="1"/>
    <col min="4" max="4" width="9.5703125" bestFit="1" customWidth="1"/>
  </cols>
  <sheetData>
    <row r="1" spans="1:4" x14ac:dyDescent="0.25">
      <c r="A1">
        <v>2523.5</v>
      </c>
      <c r="B1" s="11">
        <f t="shared" ref="B1:B7" si="0">A1/1.18</f>
        <v>2138.5593220338983</v>
      </c>
      <c r="C1">
        <v>132</v>
      </c>
      <c r="D1" s="11">
        <f t="shared" ref="D1:D7" si="1">B1*C1</f>
        <v>282289.83050847455</v>
      </c>
    </row>
    <row r="2" spans="1:4" x14ac:dyDescent="0.25">
      <c r="A2">
        <v>2063.58</v>
      </c>
      <c r="B2" s="11">
        <f t="shared" si="0"/>
        <v>1748.7966101694915</v>
      </c>
      <c r="C2">
        <v>15</v>
      </c>
      <c r="D2" s="11">
        <f t="shared" si="1"/>
        <v>26231.949152542373</v>
      </c>
    </row>
    <row r="3" spans="1:4" x14ac:dyDescent="0.25">
      <c r="A3">
        <v>3180</v>
      </c>
      <c r="B3" s="11">
        <f t="shared" si="0"/>
        <v>2694.9152542372881</v>
      </c>
      <c r="C3">
        <v>1</v>
      </c>
      <c r="D3" s="11">
        <f t="shared" si="1"/>
        <v>2694.9152542372881</v>
      </c>
    </row>
    <row r="4" spans="1:4" x14ac:dyDescent="0.25">
      <c r="A4">
        <v>255.5</v>
      </c>
      <c r="B4" s="11">
        <f t="shared" si="0"/>
        <v>216.52542372881356</v>
      </c>
      <c r="C4">
        <v>180</v>
      </c>
      <c r="D4" s="11">
        <f t="shared" si="1"/>
        <v>38974.576271186445</v>
      </c>
    </row>
    <row r="5" spans="1:4" x14ac:dyDescent="0.25">
      <c r="A5">
        <v>658.68</v>
      </c>
      <c r="B5" s="11">
        <f t="shared" si="0"/>
        <v>558.20338983050851</v>
      </c>
      <c r="C5">
        <v>3</v>
      </c>
      <c r="D5" s="11">
        <f t="shared" si="1"/>
        <v>1674.6101694915255</v>
      </c>
    </row>
    <row r="6" spans="1:4" x14ac:dyDescent="0.25">
      <c r="A6">
        <v>9.6</v>
      </c>
      <c r="B6" s="11">
        <f t="shared" si="0"/>
        <v>8.1355932203389827</v>
      </c>
      <c r="C6">
        <v>4770</v>
      </c>
      <c r="D6" s="11">
        <f t="shared" si="1"/>
        <v>38806.779661016946</v>
      </c>
    </row>
    <row r="7" spans="1:4" x14ac:dyDescent="0.25">
      <c r="A7">
        <v>1736.3</v>
      </c>
      <c r="B7" s="11">
        <f t="shared" si="0"/>
        <v>1471.4406779661017</v>
      </c>
      <c r="C7">
        <v>3</v>
      </c>
      <c r="D7" s="11">
        <f t="shared" si="1"/>
        <v>4414.3220338983047</v>
      </c>
    </row>
  </sheetData>
  <sheetProtection sheet="1" objects="1" scenarios="1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sheet="1" objects="1" scenarios="1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2017-11-13T10:35:59Z</dcterms:modified>
</cp:coreProperties>
</file>