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1\ЗК_МСП_Металлопрокат\Приложение №6_Обоснование НМЦ договора\"/>
    </mc:Choice>
  </mc:AlternateContent>
  <bookViews>
    <workbookView xWindow="14505" yWindow="-15" windowWidth="14310" windowHeight="12855"/>
  </bookViews>
  <sheets>
    <sheet name="Расчет НМЦ лота закупки" sheetId="1" r:id="rId1"/>
  </sheets>
  <definedNames>
    <definedName name="_xlnm._FilterDatabase" localSheetId="0" hidden="1">'Расчет НМЦ лота закупки'!$A$5:$M$20</definedName>
    <definedName name="_xlnm.Print_Area" localSheetId="0">'Расчет НМЦ лота закупки'!$A$1:$S$23</definedName>
  </definedNames>
  <calcPr calcId="152511"/>
</workbook>
</file>

<file path=xl/calcChain.xml><?xml version="1.0" encoding="utf-8"?>
<calcChain xmlns="http://schemas.openxmlformats.org/spreadsheetml/2006/main">
  <c r="S16" i="1" l="1"/>
  <c r="P16" i="1"/>
  <c r="M16" i="1"/>
  <c r="J16" i="1"/>
  <c r="G16" i="1"/>
  <c r="S15" i="1"/>
  <c r="P15" i="1"/>
  <c r="M15" i="1"/>
  <c r="J15" i="1"/>
  <c r="G15" i="1"/>
  <c r="S14" i="1"/>
  <c r="P14" i="1"/>
  <c r="M14" i="1"/>
  <c r="J14" i="1"/>
  <c r="G14" i="1"/>
  <c r="S13" i="1"/>
  <c r="P13" i="1"/>
  <c r="M13" i="1"/>
  <c r="J13" i="1"/>
  <c r="G13" i="1"/>
  <c r="S12" i="1"/>
  <c r="P12" i="1"/>
  <c r="M12" i="1"/>
  <c r="J12" i="1"/>
  <c r="G12" i="1"/>
  <c r="S11" i="1"/>
  <c r="P11" i="1"/>
  <c r="M11" i="1"/>
  <c r="J11" i="1"/>
  <c r="G11" i="1"/>
  <c r="S10" i="1"/>
  <c r="P10" i="1"/>
  <c r="M10" i="1"/>
  <c r="J10" i="1"/>
  <c r="G10" i="1"/>
  <c r="S9" i="1"/>
  <c r="P9" i="1"/>
  <c r="M9" i="1"/>
  <c r="J9" i="1"/>
  <c r="G9" i="1"/>
  <c r="S8" i="1"/>
  <c r="P8" i="1"/>
  <c r="M8" i="1"/>
  <c r="J8" i="1"/>
  <c r="G8" i="1"/>
  <c r="S7" i="1"/>
  <c r="P7" i="1"/>
  <c r="M7" i="1"/>
  <c r="J7" i="1"/>
  <c r="G7" i="1"/>
  <c r="S6" i="1"/>
  <c r="P6" i="1"/>
  <c r="M6" i="1"/>
  <c r="J6" i="1"/>
  <c r="G6" i="1"/>
  <c r="G18" i="1" l="1"/>
  <c r="S18" i="1"/>
  <c r="P18" i="1"/>
  <c r="M18" i="1"/>
  <c r="J18" i="1"/>
  <c r="A7" i="1"/>
  <c r="A8" i="1" s="1"/>
  <c r="A9" i="1" s="1"/>
  <c r="A10" i="1" s="1"/>
  <c r="A11" i="1" s="1"/>
  <c r="A12" i="1" s="1"/>
  <c r="A13" i="1" s="1"/>
  <c r="A14" i="1" s="1"/>
  <c r="A15" i="1" s="1"/>
  <c r="A16" i="1" s="1"/>
  <c r="P20" i="1" l="1"/>
  <c r="P19" i="1" s="1"/>
  <c r="M20" i="1"/>
  <c r="M19" i="1" s="1"/>
  <c r="G20" i="1"/>
  <c r="G19" i="1" s="1"/>
  <c r="S20" i="1"/>
  <c r="S19" i="1" s="1"/>
  <c r="J20" i="1" l="1"/>
  <c r="J19" i="1" s="1"/>
</calcChain>
</file>

<file path=xl/sharedStrings.xml><?xml version="1.0" encoding="utf-8"?>
<sst xmlns="http://schemas.openxmlformats.org/spreadsheetml/2006/main" count="84" uniqueCount="30">
  <si>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</si>
  <si>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</si>
  <si>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</si>
  <si>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</si>
  <si>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</si>
  <si>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</si>
  <si>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</si>
  <si>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</si>
  <si>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</si>
  <si>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</si>
  <si>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</si>
  <si>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</si>
  <si>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</si>
  <si>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>х</t>
  </si>
  <si>
    <t>Круг стальной d22</t>
  </si>
  <si>
    <t>Т</t>
  </si>
  <si>
    <t>Круг стальной d20</t>
  </si>
  <si>
    <t>Круг стальной d30</t>
  </si>
  <si>
    <t>Уголок стальной равнополочный 70х5</t>
  </si>
  <si>
    <t>Уголок стальной равнополочный 50х5</t>
  </si>
  <si>
    <t>Уголок стальной равнополочный 80х6</t>
  </si>
  <si>
    <t>Круг стальной d10</t>
  </si>
  <si>
    <t>Круг стальной d16</t>
  </si>
  <si>
    <t>Уголок стальной равнополочный 63х5</t>
  </si>
  <si>
    <t>Полоса стальная 5х50</t>
  </si>
  <si>
    <t>Уголок стальной равнополочный 100х8</t>
  </si>
  <si>
    <t>Расчет начальной максимальной цены лота/закупки (Лот 203А )</t>
  </si>
  <si>
    <t>КП №1</t>
  </si>
  <si>
    <t>КП №3</t>
  </si>
  <si>
    <t>КП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</si>
</sst>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2" fontId="3" fillId="0" borderId="1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/>
    <xf numFmtId="2" fontId="2" fillId="2" borderId="0" xfId="0" applyNumberFormat="1" applyFont="1" applyFill="1" applyAlignment="1">
      <alignment horizontal="right"/>
    </xf>
    <xf numFmtId="0" fontId="4" fillId="0" borderId="0" xfId="0" applyFont="1"/>
    <xf numFmtId="2" fontId="4" fillId="0" borderId="0" xfId="0" applyNumberFormat="1" applyFont="1" applyBorder="1"/>
    <xf numFmtId="2" fontId="4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7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8" fillId="0" borderId="2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"/>
  <sheetViews>
    <sheetView tabSelected="1" view="pageBreakPreview" zoomScale="85" zoomScaleNormal="112" zoomScaleSheetLayoutView="85" workbookViewId="0">
      <selection activeCell="O8" sqref="O8"/>
    </sheetView>
  </sheetViews>
  <sheetFormatPr defaultRowHeight="15" x14ac:dyDescent="0.25"/>
  <cols>
    <col min="1" max="1" width="4" style="1" customWidth="1"/>
    <col min="2" max="2" width="11.7109375" style="1" customWidth="1"/>
    <col min="3" max="3" width="33.7109375" style="3" customWidth="1"/>
    <col min="4" max="4" width="5.42578125" style="1" customWidth="1"/>
    <col min="5" max="5" width="5.85546875" style="13" customWidth="1"/>
    <col min="6" max="6" width="14" style="14" customWidth="1"/>
    <col min="7" max="7" width="14.7109375" style="14" customWidth="1"/>
    <col min="8" max="8" width="6" style="13" customWidth="1"/>
    <col min="9" max="9" width="14" style="15" customWidth="1"/>
    <col min="10" max="10" width="15.140625" style="15" customWidth="1"/>
    <col min="11" max="11" width="6.85546875" style="13" customWidth="1"/>
    <col min="12" max="12" width="14.7109375" style="15" customWidth="1"/>
    <col min="13" max="13" width="13.85546875" style="15" customWidth="1"/>
    <col min="14" max="14" width="6.140625" style="9" customWidth="1"/>
    <col min="15" max="15" width="14.28515625" style="11" customWidth="1"/>
    <col min="16" max="16" width="16" style="11" customWidth="1"/>
    <col min="17" max="17" width="6.140625" style="1" customWidth="1"/>
    <col min="18" max="18" width="10.7109375" style="1" bestFit="1" customWidth="1"/>
    <col min="19" max="19" width="15.42578125" style="1" customWidth="1"/>
    <col min="20" max="16384" width="9.140625" style="1"/>
  </cols>
  <sheetData>
    <row r="1" spans="1:19" x14ac:dyDescent="0.25">
      <c r="N1" s="15"/>
      <c r="O1" s="15"/>
      <c r="P1" s="15"/>
      <c r="S1" s="12" t="s">
        <v>12</v>
      </c>
    </row>
    <row r="2" spans="1:19" s="2" customFormat="1" ht="15" customHeight="1" x14ac:dyDescent="0.2">
      <c r="A2" s="36" t="s">
        <v>26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 ht="15" customHeight="1" x14ac:dyDescent="0.25">
      <c r="B3" s="4"/>
      <c r="C3" s="5"/>
      <c r="N3" s="15"/>
      <c r="O3" s="15"/>
      <c r="P3" s="15"/>
    </row>
    <row r="4" spans="1:19" ht="15" customHeight="1" x14ac:dyDescent="0.25">
      <c r="A4" s="34" t="s">
        <v>2</v>
      </c>
      <c r="B4" s="31" t="s">
        <v>6</v>
      </c>
      <c r="C4" s="31" t="s">
        <v>0</v>
      </c>
      <c r="D4" s="31" t="s">
        <v>1</v>
      </c>
      <c r="E4" s="32" t="s">
        <v>8</v>
      </c>
      <c r="F4" s="32"/>
      <c r="G4" s="32"/>
      <c r="H4" s="31" t="s">
        <v>11</v>
      </c>
      <c r="I4" s="31"/>
      <c r="J4" s="31"/>
      <c r="K4" s="28" t="s">
        <v>27</v>
      </c>
      <c r="L4" s="29"/>
      <c r="M4" s="30"/>
      <c r="N4" s="28" t="s">
        <v>29</v>
      </c>
      <c r="O4" s="29"/>
      <c r="P4" s="30"/>
      <c r="Q4" s="28" t="s">
        <v>28</v>
      </c>
      <c r="R4" s="29"/>
      <c r="S4" s="30"/>
    </row>
    <row r="5" spans="1:19" s="2" customFormat="1" ht="30" customHeight="1" x14ac:dyDescent="0.25">
      <c r="A5" s="35"/>
      <c r="B5" s="33"/>
      <c r="C5" s="33"/>
      <c r="D5" s="33"/>
      <c r="E5" s="16" t="s">
        <v>4</v>
      </c>
      <c r="F5" s="17" t="s">
        <v>5</v>
      </c>
      <c r="G5" s="17" t="s">
        <v>7</v>
      </c>
      <c r="H5" s="16" t="s">
        <v>4</v>
      </c>
      <c r="I5" s="17" t="s">
        <v>5</v>
      </c>
      <c r="J5" s="17" t="s">
        <v>7</v>
      </c>
      <c r="K5" s="16" t="s">
        <v>4</v>
      </c>
      <c r="L5" s="17" t="s">
        <v>5</v>
      </c>
      <c r="M5" s="17" t="s">
        <v>7</v>
      </c>
      <c r="N5" s="6" t="s">
        <v>4</v>
      </c>
      <c r="O5" s="10" t="s">
        <v>5</v>
      </c>
      <c r="P5" s="10" t="s">
        <v>7</v>
      </c>
      <c r="Q5" s="6" t="s">
        <v>4</v>
      </c>
      <c r="R5" s="10" t="s">
        <v>5</v>
      </c>
      <c r="S5" s="10" t="s">
        <v>7</v>
      </c>
    </row>
    <row r="6" spans="1:19" s="2" customFormat="1" ht="15" customHeight="1" x14ac:dyDescent="0.25">
      <c r="A6" s="21">
        <v>1</v>
      </c>
      <c r="B6" s="26">
        <v>2009209</v>
      </c>
      <c r="C6" s="26" t="s">
        <v>14</v>
      </c>
      <c r="D6" s="26" t="s">
        <v>15</v>
      </c>
      <c r="E6" s="26">
        <v>1.1779999999999999</v>
      </c>
      <c r="F6" s="27">
        <v>66333.34</v>
      </c>
      <c r="G6" s="27">
        <f t="shared" ref="G6:G16" si="0">F6*E6</f>
        <v>78140.674519999986</v>
      </c>
      <c r="H6" s="26">
        <v>1.1779999999999999</v>
      </c>
      <c r="I6" s="27">
        <v>86535</v>
      </c>
      <c r="J6" s="27">
        <f>I6*H6</f>
        <v>101938.23</v>
      </c>
      <c r="K6" s="26">
        <v>1.1779999999999999</v>
      </c>
      <c r="L6" s="27">
        <v>66458.33</v>
      </c>
      <c r="M6" s="27">
        <f>L6*K6</f>
        <v>78287.91274</v>
      </c>
      <c r="N6" s="26">
        <v>1.1779999999999999</v>
      </c>
      <c r="O6" s="27">
        <v>66333.34</v>
      </c>
      <c r="P6" s="27">
        <f>O6*N6</f>
        <v>78140.674519999986</v>
      </c>
      <c r="Q6" s="26">
        <v>1.1779999999999999</v>
      </c>
      <c r="R6" s="27">
        <v>67100</v>
      </c>
      <c r="S6" s="27">
        <f t="shared" ref="S6:S16" si="1">R6*Q6</f>
        <v>79043.8</v>
      </c>
    </row>
    <row r="7" spans="1:19" s="2" customFormat="1" ht="15" customHeight="1" x14ac:dyDescent="0.25">
      <c r="A7" s="21">
        <f>A6+1</f>
        <v>2</v>
      </c>
      <c r="B7" s="26">
        <v>2014015</v>
      </c>
      <c r="C7" s="26" t="s">
        <v>16</v>
      </c>
      <c r="D7" s="26" t="s">
        <v>15</v>
      </c>
      <c r="E7" s="26">
        <v>0.72099999999999997</v>
      </c>
      <c r="F7" s="27">
        <v>66333.34</v>
      </c>
      <c r="G7" s="27">
        <f t="shared" si="0"/>
        <v>47826.338139999993</v>
      </c>
      <c r="H7" s="26">
        <v>0.72099999999999997</v>
      </c>
      <c r="I7" s="27">
        <v>87345</v>
      </c>
      <c r="J7" s="27">
        <f t="shared" ref="J7:J16" si="2">I7*H7</f>
        <v>62975.744999999995</v>
      </c>
      <c r="K7" s="26">
        <v>0.72099999999999997</v>
      </c>
      <c r="L7" s="27">
        <v>66500</v>
      </c>
      <c r="M7" s="27">
        <f t="shared" ref="M7:M16" si="3">L7*K7</f>
        <v>47946.5</v>
      </c>
      <c r="N7" s="26">
        <v>0.72099999999999997</v>
      </c>
      <c r="O7" s="27">
        <v>66333.34</v>
      </c>
      <c r="P7" s="27">
        <f t="shared" ref="P7:P16" si="4">O7*N7</f>
        <v>47826.338139999993</v>
      </c>
      <c r="Q7" s="26">
        <v>0.72099999999999997</v>
      </c>
      <c r="R7" s="27">
        <v>66850</v>
      </c>
      <c r="S7" s="27">
        <f t="shared" si="1"/>
        <v>48198.85</v>
      </c>
    </row>
    <row r="8" spans="1:19" s="2" customFormat="1" ht="15" customHeight="1" x14ac:dyDescent="0.25">
      <c r="A8" s="21">
        <f t="shared" ref="A8:A16" si="5">A7+1</f>
        <v>3</v>
      </c>
      <c r="B8" s="26">
        <v>2017217</v>
      </c>
      <c r="C8" s="26" t="s">
        <v>17</v>
      </c>
      <c r="D8" s="26" t="s">
        <v>15</v>
      </c>
      <c r="E8" s="26">
        <v>1.4350000000000001</v>
      </c>
      <c r="F8" s="27">
        <v>66333.34</v>
      </c>
      <c r="G8" s="27">
        <f t="shared" si="0"/>
        <v>95188.342900000003</v>
      </c>
      <c r="H8" s="26">
        <v>1.4350000000000001</v>
      </c>
      <c r="I8" s="27">
        <v>87345</v>
      </c>
      <c r="J8" s="27">
        <f t="shared" si="2"/>
        <v>125340.07500000001</v>
      </c>
      <c r="K8" s="26">
        <v>1.4350000000000001</v>
      </c>
      <c r="L8" s="27">
        <v>66583.33</v>
      </c>
      <c r="M8" s="27">
        <f t="shared" si="3"/>
        <v>95547.078550000006</v>
      </c>
      <c r="N8" s="26">
        <v>1.4350000000000001</v>
      </c>
      <c r="O8" s="27">
        <v>66333.34</v>
      </c>
      <c r="P8" s="27">
        <f t="shared" si="4"/>
        <v>95188.342900000003</v>
      </c>
      <c r="Q8" s="26">
        <v>1.4350000000000001</v>
      </c>
      <c r="R8" s="27">
        <v>66900</v>
      </c>
      <c r="S8" s="27">
        <f t="shared" si="1"/>
        <v>96001.5</v>
      </c>
    </row>
    <row r="9" spans="1:19" s="2" customFormat="1" ht="15" customHeight="1" x14ac:dyDescent="0.25">
      <c r="A9" s="21">
        <f t="shared" si="5"/>
        <v>4</v>
      </c>
      <c r="B9" s="26">
        <v>2018026</v>
      </c>
      <c r="C9" s="26" t="s">
        <v>18</v>
      </c>
      <c r="D9" s="26" t="s">
        <v>15</v>
      </c>
      <c r="E9" s="26">
        <v>4.6459999999999999</v>
      </c>
      <c r="F9" s="27">
        <v>61333.33</v>
      </c>
      <c r="G9" s="27">
        <f t="shared" si="0"/>
        <v>284954.65117999999</v>
      </c>
      <c r="H9" s="26">
        <v>4.6459999999999999</v>
      </c>
      <c r="I9" s="27">
        <v>95916.67</v>
      </c>
      <c r="J9" s="27">
        <f t="shared" si="2"/>
        <v>445628.84881999996</v>
      </c>
      <c r="K9" s="26">
        <v>4.6459999999999999</v>
      </c>
      <c r="L9" s="27">
        <v>61583.33</v>
      </c>
      <c r="M9" s="27">
        <f t="shared" si="3"/>
        <v>286116.15117999999</v>
      </c>
      <c r="N9" s="26">
        <v>4.6459999999999999</v>
      </c>
      <c r="O9" s="27">
        <v>61333.33</v>
      </c>
      <c r="P9" s="27">
        <f t="shared" si="4"/>
        <v>284954.65117999999</v>
      </c>
      <c r="Q9" s="26">
        <v>4.6459999999999999</v>
      </c>
      <c r="R9" s="27">
        <v>62000</v>
      </c>
      <c r="S9" s="27">
        <f t="shared" si="1"/>
        <v>288052</v>
      </c>
    </row>
    <row r="10" spans="1:19" s="2" customFormat="1" ht="15" customHeight="1" x14ac:dyDescent="0.25">
      <c r="A10" s="21">
        <f t="shared" si="5"/>
        <v>5</v>
      </c>
      <c r="B10" s="26">
        <v>2040479</v>
      </c>
      <c r="C10" s="26" t="s">
        <v>19</v>
      </c>
      <c r="D10" s="26" t="s">
        <v>15</v>
      </c>
      <c r="E10" s="26">
        <v>0.54600000000000004</v>
      </c>
      <c r="F10" s="27">
        <v>58416.67</v>
      </c>
      <c r="G10" s="27">
        <f t="shared" si="0"/>
        <v>31895.501820000001</v>
      </c>
      <c r="H10" s="26">
        <v>0.54600000000000004</v>
      </c>
      <c r="I10" s="27">
        <v>93583.33</v>
      </c>
      <c r="J10" s="27">
        <f t="shared" si="2"/>
        <v>51096.498180000002</v>
      </c>
      <c r="K10" s="26">
        <v>0.54600000000000004</v>
      </c>
      <c r="L10" s="27">
        <v>58750</v>
      </c>
      <c r="M10" s="27">
        <f>L10*K10</f>
        <v>32077.500000000004</v>
      </c>
      <c r="N10" s="26">
        <v>0.54600000000000004</v>
      </c>
      <c r="O10" s="27">
        <v>58416.67</v>
      </c>
      <c r="P10" s="27">
        <f t="shared" si="4"/>
        <v>31895.501820000001</v>
      </c>
      <c r="Q10" s="26">
        <v>0.54600000000000004</v>
      </c>
      <c r="R10" s="27">
        <v>59140</v>
      </c>
      <c r="S10" s="27">
        <f t="shared" si="1"/>
        <v>32290.440000000002</v>
      </c>
    </row>
    <row r="11" spans="1:19" s="2" customFormat="1" ht="15" customHeight="1" x14ac:dyDescent="0.25">
      <c r="A11" s="21">
        <f t="shared" si="5"/>
        <v>6</v>
      </c>
      <c r="B11" s="26">
        <v>2079682</v>
      </c>
      <c r="C11" s="26" t="s">
        <v>20</v>
      </c>
      <c r="D11" s="26" t="s">
        <v>15</v>
      </c>
      <c r="E11" s="26">
        <v>2.153</v>
      </c>
      <c r="F11" s="27">
        <v>62583.33</v>
      </c>
      <c r="G11" s="27">
        <f t="shared" si="0"/>
        <v>134741.90948999999</v>
      </c>
      <c r="H11" s="26">
        <v>2.153</v>
      </c>
      <c r="I11" s="27">
        <v>95083.33</v>
      </c>
      <c r="J11" s="27">
        <f t="shared" si="2"/>
        <v>204714.40949000002</v>
      </c>
      <c r="K11" s="26">
        <v>2.153</v>
      </c>
      <c r="L11" s="27">
        <v>63416.68</v>
      </c>
      <c r="M11" s="27">
        <f t="shared" si="3"/>
        <v>136536.11204000001</v>
      </c>
      <c r="N11" s="26">
        <v>2.153</v>
      </c>
      <c r="O11" s="27">
        <v>62583.33</v>
      </c>
      <c r="P11" s="27">
        <f t="shared" si="4"/>
        <v>134741.90948999999</v>
      </c>
      <c r="Q11" s="26">
        <v>2.153</v>
      </c>
      <c r="R11" s="27">
        <v>64360</v>
      </c>
      <c r="S11" s="27">
        <f t="shared" si="1"/>
        <v>138567.07999999999</v>
      </c>
    </row>
    <row r="12" spans="1:19" s="2" customFormat="1" ht="15" customHeight="1" x14ac:dyDescent="0.25">
      <c r="A12" s="21">
        <f t="shared" si="5"/>
        <v>7</v>
      </c>
      <c r="B12" s="26">
        <v>2115042</v>
      </c>
      <c r="C12" s="26" t="s">
        <v>21</v>
      </c>
      <c r="D12" s="26" t="s">
        <v>15</v>
      </c>
      <c r="E12" s="26">
        <v>0.156</v>
      </c>
      <c r="F12" s="27">
        <v>66333.33</v>
      </c>
      <c r="G12" s="27">
        <f t="shared" si="0"/>
        <v>10347.99948</v>
      </c>
      <c r="H12" s="26">
        <v>0.156</v>
      </c>
      <c r="I12" s="27">
        <v>93150</v>
      </c>
      <c r="J12" s="27">
        <f t="shared" si="2"/>
        <v>14531.4</v>
      </c>
      <c r="K12" s="26">
        <v>0.156</v>
      </c>
      <c r="L12" s="27">
        <v>66750</v>
      </c>
      <c r="M12" s="27">
        <f t="shared" si="3"/>
        <v>10413</v>
      </c>
      <c r="N12" s="26">
        <v>0.156</v>
      </c>
      <c r="O12" s="27">
        <v>66333.33</v>
      </c>
      <c r="P12" s="27">
        <f t="shared" si="4"/>
        <v>10347.99948</v>
      </c>
      <c r="Q12" s="26">
        <v>0.156</v>
      </c>
      <c r="R12" s="27">
        <v>68205</v>
      </c>
      <c r="S12" s="27">
        <f t="shared" si="1"/>
        <v>10639.98</v>
      </c>
    </row>
    <row r="13" spans="1:19" s="2" customFormat="1" ht="15" customHeight="1" x14ac:dyDescent="0.25">
      <c r="A13" s="21">
        <f t="shared" si="5"/>
        <v>8</v>
      </c>
      <c r="B13" s="26">
        <v>2115058</v>
      </c>
      <c r="C13" s="26" t="s">
        <v>22</v>
      </c>
      <c r="D13" s="26" t="s">
        <v>15</v>
      </c>
      <c r="E13" s="26">
        <v>0.41699999999999998</v>
      </c>
      <c r="F13" s="27">
        <v>66333.33</v>
      </c>
      <c r="G13" s="27">
        <f t="shared" si="0"/>
        <v>27660.998609999999</v>
      </c>
      <c r="H13" s="26">
        <v>0.41699999999999998</v>
      </c>
      <c r="I13" s="27">
        <v>93150</v>
      </c>
      <c r="J13" s="27">
        <f t="shared" si="2"/>
        <v>38843.549999999996</v>
      </c>
      <c r="K13" s="26">
        <v>0.41699999999999998</v>
      </c>
      <c r="L13" s="27">
        <v>66750</v>
      </c>
      <c r="M13" s="27">
        <f t="shared" si="3"/>
        <v>27834.75</v>
      </c>
      <c r="N13" s="26">
        <v>0.41699999999999998</v>
      </c>
      <c r="O13" s="27">
        <v>66333.33</v>
      </c>
      <c r="P13" s="27">
        <f t="shared" si="4"/>
        <v>27660.998609999999</v>
      </c>
      <c r="Q13" s="26">
        <v>0.41699999999999998</v>
      </c>
      <c r="R13" s="27">
        <v>68205</v>
      </c>
      <c r="S13" s="27">
        <f t="shared" si="1"/>
        <v>28441.484999999997</v>
      </c>
    </row>
    <row r="14" spans="1:19" s="2" customFormat="1" ht="15" customHeight="1" x14ac:dyDescent="0.25">
      <c r="A14" s="21">
        <f t="shared" si="5"/>
        <v>9</v>
      </c>
      <c r="B14" s="26">
        <v>2118977</v>
      </c>
      <c r="C14" s="26" t="s">
        <v>23</v>
      </c>
      <c r="D14" s="26" t="s">
        <v>15</v>
      </c>
      <c r="E14" s="26">
        <v>0.51400000000000001</v>
      </c>
      <c r="F14" s="27">
        <v>58833.33</v>
      </c>
      <c r="G14" s="27">
        <f t="shared" si="0"/>
        <v>30240.331620000001</v>
      </c>
      <c r="H14" s="26">
        <v>0.51400000000000001</v>
      </c>
      <c r="I14" s="27">
        <v>93583.33</v>
      </c>
      <c r="J14" s="27">
        <f t="shared" si="2"/>
        <v>48101.831620000004</v>
      </c>
      <c r="K14" s="26">
        <v>0.51400000000000001</v>
      </c>
      <c r="L14" s="27">
        <v>59666.68</v>
      </c>
      <c r="M14" s="27">
        <f t="shared" si="3"/>
        <v>30668.67352</v>
      </c>
      <c r="N14" s="26">
        <v>0.51400000000000001</v>
      </c>
      <c r="O14" s="27">
        <v>58833.33</v>
      </c>
      <c r="P14" s="27">
        <f t="shared" si="4"/>
        <v>30240.331620000001</v>
      </c>
      <c r="Q14" s="26">
        <v>0.51400000000000001</v>
      </c>
      <c r="R14" s="27">
        <v>61890</v>
      </c>
      <c r="S14" s="27">
        <f t="shared" si="1"/>
        <v>31811.46</v>
      </c>
    </row>
    <row r="15" spans="1:19" s="2" customFormat="1" ht="15" customHeight="1" x14ac:dyDescent="0.25">
      <c r="A15" s="21">
        <f t="shared" si="5"/>
        <v>10</v>
      </c>
      <c r="B15" s="26">
        <v>2219352</v>
      </c>
      <c r="C15" s="26" t="s">
        <v>24</v>
      </c>
      <c r="D15" s="26" t="s">
        <v>15</v>
      </c>
      <c r="E15" s="26">
        <v>0.24299999999999999</v>
      </c>
      <c r="F15" s="27">
        <v>66750</v>
      </c>
      <c r="G15" s="27">
        <f t="shared" si="0"/>
        <v>16220.25</v>
      </c>
      <c r="H15" s="26">
        <v>0.24299999999999999</v>
      </c>
      <c r="I15" s="27">
        <v>97450</v>
      </c>
      <c r="J15" s="27">
        <f t="shared" si="2"/>
        <v>23680.35</v>
      </c>
      <c r="K15" s="26">
        <v>0.24299999999999999</v>
      </c>
      <c r="L15" s="27">
        <v>66916.679999999993</v>
      </c>
      <c r="M15" s="27">
        <f t="shared" si="3"/>
        <v>16260.753239999998</v>
      </c>
      <c r="N15" s="26">
        <v>0.24299999999999999</v>
      </c>
      <c r="O15" s="27">
        <v>66750</v>
      </c>
      <c r="P15" s="27">
        <f t="shared" si="4"/>
        <v>16220.25</v>
      </c>
      <c r="Q15" s="26">
        <v>0.24299999999999999</v>
      </c>
      <c r="R15" s="27">
        <v>68301</v>
      </c>
      <c r="S15" s="27">
        <f t="shared" si="1"/>
        <v>16597.143</v>
      </c>
    </row>
    <row r="16" spans="1:19" s="2" customFormat="1" ht="15" customHeight="1" x14ac:dyDescent="0.25">
      <c r="A16" s="25">
        <f t="shared" si="5"/>
        <v>11</v>
      </c>
      <c r="B16" s="26">
        <v>2221258</v>
      </c>
      <c r="C16" s="26" t="s">
        <v>25</v>
      </c>
      <c r="D16" s="26" t="s">
        <v>15</v>
      </c>
      <c r="E16" s="26">
        <v>3.9319999999999999</v>
      </c>
      <c r="F16" s="27">
        <v>63000</v>
      </c>
      <c r="G16" s="27">
        <f t="shared" si="0"/>
        <v>247716</v>
      </c>
      <c r="H16" s="26">
        <v>3.9319999999999999</v>
      </c>
      <c r="I16" s="27">
        <v>83565</v>
      </c>
      <c r="J16" s="27">
        <f t="shared" si="2"/>
        <v>328577.58</v>
      </c>
      <c r="K16" s="26">
        <v>3.9319999999999999</v>
      </c>
      <c r="L16" s="27">
        <v>63083.33</v>
      </c>
      <c r="M16" s="27">
        <f t="shared" si="3"/>
        <v>248043.65356000001</v>
      </c>
      <c r="N16" s="26">
        <v>3.9319999999999999</v>
      </c>
      <c r="O16" s="27">
        <v>63000</v>
      </c>
      <c r="P16" s="27">
        <f t="shared" si="4"/>
        <v>247716</v>
      </c>
      <c r="Q16" s="26">
        <v>3.9319999999999999</v>
      </c>
      <c r="R16" s="27">
        <v>64100</v>
      </c>
      <c r="S16" s="27">
        <f t="shared" si="1"/>
        <v>252041.19999999998</v>
      </c>
    </row>
    <row r="17" spans="1:19" s="2" customFormat="1" ht="15" customHeight="1" x14ac:dyDescent="0.25">
      <c r="A17" s="25"/>
      <c r="B17" s="19"/>
      <c r="C17" s="19"/>
      <c r="D17" s="19"/>
      <c r="E17" s="24"/>
      <c r="F17" s="22"/>
      <c r="G17" s="22"/>
      <c r="H17" s="19"/>
      <c r="I17" s="22"/>
      <c r="J17" s="22"/>
      <c r="K17" s="19"/>
      <c r="L17" s="22"/>
      <c r="M17" s="22"/>
      <c r="N17" s="19"/>
      <c r="O17" s="22"/>
      <c r="P17" s="22"/>
      <c r="Q17" s="19"/>
      <c r="R17" s="23"/>
      <c r="S17" s="23"/>
    </row>
    <row r="18" spans="1:19" s="7" customFormat="1" ht="15.75" x14ac:dyDescent="0.25">
      <c r="A18" s="37" t="s">
        <v>9</v>
      </c>
      <c r="B18" s="37"/>
      <c r="C18" s="37"/>
      <c r="D18" s="20" t="s">
        <v>13</v>
      </c>
      <c r="E18" s="20" t="s">
        <v>13</v>
      </c>
      <c r="F18" s="20" t="s">
        <v>13</v>
      </c>
      <c r="G18" s="20">
        <f>SUM(G6:G17)</f>
        <v>1004932.9977599999</v>
      </c>
      <c r="H18" s="20" t="s">
        <v>13</v>
      </c>
      <c r="I18" s="20" t="s">
        <v>13</v>
      </c>
      <c r="J18" s="20">
        <f>SUM(J6:J17)</f>
        <v>1445428.5181100003</v>
      </c>
      <c r="K18" s="20" t="s">
        <v>13</v>
      </c>
      <c r="L18" s="20" t="s">
        <v>13</v>
      </c>
      <c r="M18" s="20">
        <f>SUM(M6:M17)</f>
        <v>1009732.0848299999</v>
      </c>
      <c r="N18" s="20" t="s">
        <v>13</v>
      </c>
      <c r="O18" s="20" t="s">
        <v>13</v>
      </c>
      <c r="P18" s="20">
        <f>SUM(P6:P17)</f>
        <v>1004932.9977599999</v>
      </c>
      <c r="Q18" s="20" t="s">
        <v>13</v>
      </c>
      <c r="R18" s="20" t="s">
        <v>13</v>
      </c>
      <c r="S18" s="20">
        <f>SUM(S6:S17)</f>
        <v>1021684.938</v>
      </c>
    </row>
    <row r="19" spans="1:19" s="8" customFormat="1" ht="15.75" x14ac:dyDescent="0.25">
      <c r="A19" s="37" t="s">
        <v>10</v>
      </c>
      <c r="B19" s="37"/>
      <c r="C19" s="37"/>
      <c r="D19" s="20" t="s">
        <v>13</v>
      </c>
      <c r="E19" s="20" t="s">
        <v>13</v>
      </c>
      <c r="F19" s="20" t="s">
        <v>13</v>
      </c>
      <c r="G19" s="20">
        <f t="shared" ref="G19" si="6">G20-G18</f>
        <v>200986.59955199994</v>
      </c>
      <c r="H19" s="20" t="s">
        <v>13</v>
      </c>
      <c r="I19" s="20" t="s">
        <v>13</v>
      </c>
      <c r="J19" s="20">
        <f>J20-J18</f>
        <v>289085.70362200006</v>
      </c>
      <c r="K19" s="20" t="s">
        <v>13</v>
      </c>
      <c r="L19" s="20" t="s">
        <v>13</v>
      </c>
      <c r="M19" s="20">
        <f t="shared" ref="M19:P19" si="7">M20-M18</f>
        <v>201946.41696599999</v>
      </c>
      <c r="N19" s="20" t="s">
        <v>13</v>
      </c>
      <c r="O19" s="20" t="s">
        <v>13</v>
      </c>
      <c r="P19" s="20">
        <f t="shared" si="7"/>
        <v>200986.59955199994</v>
      </c>
      <c r="Q19" s="20" t="s">
        <v>13</v>
      </c>
      <c r="R19" s="20" t="s">
        <v>13</v>
      </c>
      <c r="S19" s="20">
        <f t="shared" ref="S19" si="8">S20-S18</f>
        <v>204336.98759999999</v>
      </c>
    </row>
    <row r="20" spans="1:19" s="8" customFormat="1" ht="15.75" x14ac:dyDescent="0.25">
      <c r="A20" s="37" t="s">
        <v>3</v>
      </c>
      <c r="B20" s="37"/>
      <c r="C20" s="37"/>
      <c r="D20" s="20" t="s">
        <v>13</v>
      </c>
      <c r="E20" s="20" t="s">
        <v>13</v>
      </c>
      <c r="F20" s="20" t="s">
        <v>13</v>
      </c>
      <c r="G20" s="20">
        <f t="shared" ref="G20" si="9">G18*1.2</f>
        <v>1205919.5973119999</v>
      </c>
      <c r="H20" s="20" t="s">
        <v>13</v>
      </c>
      <c r="I20" s="20" t="s">
        <v>13</v>
      </c>
      <c r="J20" s="20">
        <f>J18*1.2</f>
        <v>1734514.2217320004</v>
      </c>
      <c r="K20" s="20" t="s">
        <v>13</v>
      </c>
      <c r="L20" s="20" t="s">
        <v>13</v>
      </c>
      <c r="M20" s="20">
        <f t="shared" ref="M20:P20" si="10">M18*1.2</f>
        <v>1211678.5017959999</v>
      </c>
      <c r="N20" s="20" t="s">
        <v>13</v>
      </c>
      <c r="O20" s="20" t="s">
        <v>13</v>
      </c>
      <c r="P20" s="20">
        <f t="shared" si="10"/>
        <v>1205919.5973119999</v>
      </c>
      <c r="Q20" s="20" t="s">
        <v>13</v>
      </c>
      <c r="R20" s="20" t="s">
        <v>13</v>
      </c>
      <c r="S20" s="20">
        <f t="shared" ref="S20" si="11">S18*1.2</f>
        <v>1226021.9256</v>
      </c>
    </row>
    <row r="21" spans="1:19" x14ac:dyDescent="0.25">
      <c r="F21" s="15"/>
      <c r="G21" s="15"/>
      <c r="K21" s="1"/>
      <c r="L21" s="1"/>
      <c r="M21" s="1"/>
      <c r="N21" s="1"/>
      <c r="O21" s="1"/>
      <c r="P21" s="1"/>
    </row>
    <row r="22" spans="1:19" x14ac:dyDescent="0.25">
      <c r="E22" s="18"/>
      <c r="G22" s="15"/>
      <c r="K22" s="1"/>
      <c r="L22" s="1"/>
      <c r="M22" s="1"/>
      <c r="N22" s="1"/>
      <c r="O22" s="1"/>
      <c r="P22" s="1"/>
    </row>
    <row r="23" spans="1:19" x14ac:dyDescent="0.25">
      <c r="E23" s="18"/>
      <c r="G23" s="15"/>
      <c r="K23" s="1"/>
      <c r="L23" s="1"/>
      <c r="M23" s="1"/>
      <c r="N23" s="1"/>
      <c r="O23" s="1"/>
      <c r="P23" s="1"/>
    </row>
  </sheetData>
  <mergeCells count="13">
    <mergeCell ref="B4:B5"/>
    <mergeCell ref="A4:A5"/>
    <mergeCell ref="A2:S2"/>
    <mergeCell ref="A18:C18"/>
    <mergeCell ref="A20:C20"/>
    <mergeCell ref="A19:C19"/>
    <mergeCell ref="Q4:S4"/>
    <mergeCell ref="N4:P4"/>
    <mergeCell ref="K4:M4"/>
    <mergeCell ref="H4:J4"/>
    <mergeCell ref="E4:G4"/>
    <mergeCell ref="D4:D5"/>
    <mergeCell ref="C4:C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2021-09-09T07:42:57Z</cp:lastPrinted>
  <dcterms:created xsi:type="dcterms:W3CDTF">2014-06-26T05:52:50Z</dcterms:created>
  <dcterms:modified xsi:type="dcterms:W3CDTF">2021-11-11T11:23:24Z</dcterms:modified>
</cp:coreProperties>
</file>