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шаблон!$A$2:$BW$44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шаблон!$A$1:$BO$12</definedName>
  </definedNames>
  <calcPr calcId="145621"/>
</workbook>
</file>

<file path=xl/calcChain.xml><?xml version="1.0" encoding="utf-8"?>
<calcChain xmlns="http://schemas.openxmlformats.org/spreadsheetml/2006/main">
  <c r="V7" i="4" l="1"/>
  <c r="W7" i="4"/>
  <c r="X7" i="4"/>
  <c r="Y7" i="4"/>
  <c r="Z7" i="4"/>
  <c r="AA7" i="4"/>
  <c r="AB7" i="4"/>
  <c r="AC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P7" i="4"/>
  <c r="Q7" i="4"/>
  <c r="R7" i="4"/>
  <c r="S7" i="4"/>
  <c r="T7" i="4"/>
  <c r="U7" i="4"/>
  <c r="O7" i="4"/>
  <c r="U6" i="4" l="1"/>
  <c r="O6" i="4" s="1"/>
  <c r="T5" i="4" l="1"/>
  <c r="S5" i="4"/>
  <c r="R5" i="4"/>
  <c r="Q5" i="4"/>
  <c r="U5" i="4" s="1"/>
  <c r="O5" i="4" s="1"/>
  <c r="U4" i="4" l="1"/>
  <c r="O4" i="4" s="1"/>
  <c r="P3" i="4" l="1"/>
  <c r="Q3" i="4"/>
  <c r="R3" i="4"/>
  <c r="S3" i="4"/>
  <c r="T3" i="4"/>
  <c r="U3" i="4"/>
  <c r="O3" i="4"/>
  <c r="AO3" i="4"/>
  <c r="N6" i="4"/>
  <c r="AM3" i="4"/>
  <c r="AE3" i="4"/>
  <c r="N5" i="4"/>
  <c r="N4" i="4"/>
  <c r="BS3" i="4" l="1"/>
  <c r="BT3" i="4" s="1"/>
  <c r="BN3" i="4" l="1"/>
  <c r="BN26" i="4" l="1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S31" i="4" l="1"/>
  <c r="BT31" i="4" s="1"/>
  <c r="BS30" i="4"/>
  <c r="BT30" i="4" s="1"/>
  <c r="BS29" i="4"/>
  <c r="BT29" i="4" s="1"/>
  <c r="BS44" i="4"/>
  <c r="BT44" i="4" s="1"/>
  <c r="BS18" i="4"/>
  <c r="BT18" i="4" s="1"/>
  <c r="BS19" i="4"/>
  <c r="BT19" i="4" s="1"/>
  <c r="BS20" i="4"/>
  <c r="BT20" i="4" s="1"/>
  <c r="BS21" i="4"/>
  <c r="BT21" i="4" s="1"/>
  <c r="BS22" i="4"/>
  <c r="BT22" i="4" s="1"/>
  <c r="BS23" i="4"/>
  <c r="BT23" i="4" s="1"/>
  <c r="BS24" i="4"/>
  <c r="BT24" i="4" s="1"/>
  <c r="BS25" i="4"/>
  <c r="BT25" i="4" s="1"/>
  <c r="BS26" i="4"/>
  <c r="BT26" i="4" s="1"/>
  <c r="BS27" i="4"/>
  <c r="BT27" i="4" s="1"/>
  <c r="BS28" i="4"/>
  <c r="BT28" i="4" s="1"/>
  <c r="BS32" i="4"/>
  <c r="BT32" i="4" s="1"/>
  <c r="BS33" i="4"/>
  <c r="BT33" i="4" s="1"/>
  <c r="BS34" i="4"/>
  <c r="BT34" i="4" s="1"/>
  <c r="BS35" i="4"/>
  <c r="BT35" i="4" s="1"/>
  <c r="BS36" i="4"/>
  <c r="BT36" i="4" s="1"/>
  <c r="BS37" i="4"/>
  <c r="BT37" i="4" s="1"/>
  <c r="BS38" i="4"/>
  <c r="BT38" i="4" s="1"/>
  <c r="BS39" i="4"/>
  <c r="BT39" i="4" s="1"/>
  <c r="BS40" i="4"/>
  <c r="BT40" i="4" s="1"/>
  <c r="BS41" i="4"/>
  <c r="BT41" i="4" s="1"/>
  <c r="BS42" i="4"/>
  <c r="BT42" i="4" s="1"/>
  <c r="BS43" i="4"/>
  <c r="BT43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2" i="2"/>
  <c r="P70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T12" i="2"/>
  <c r="Q44" i="2"/>
  <c r="Q43" i="2"/>
  <c r="N43" i="2"/>
  <c r="S44" i="2"/>
  <c r="S43" i="2" s="1"/>
  <c r="P44" i="2"/>
  <c r="BB11" i="2"/>
  <c r="BK11" i="2"/>
  <c r="T11" i="2"/>
  <c r="BB16" i="2"/>
  <c r="BK16" i="2" s="1"/>
  <c r="T16" i="2"/>
  <c r="BB23" i="2"/>
  <c r="BK23" i="2"/>
  <c r="T23" i="2"/>
  <c r="BB25" i="2"/>
  <c r="BK25" i="2" s="1"/>
  <c r="T25" i="2"/>
  <c r="BB27" i="2"/>
  <c r="BK27" i="2"/>
  <c r="T27" i="2"/>
  <c r="AF29" i="2"/>
  <c r="BH21" i="2"/>
  <c r="BK21" i="2"/>
  <c r="T21" i="2"/>
  <c r="T44" i="2"/>
  <c r="BB43" i="2" s="1"/>
  <c r="BK43" i="2" s="1"/>
  <c r="P43" i="2"/>
  <c r="T43" i="2"/>
  <c r="M80" i="2"/>
  <c r="T80" i="2"/>
  <c r="N80" i="2"/>
  <c r="N79" i="2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/>
  <c r="N77" i="2"/>
  <c r="S78" i="2"/>
  <c r="S77" i="2" s="1"/>
  <c r="P78" i="2"/>
  <c r="T78" i="2"/>
  <c r="P77" i="2"/>
  <c r="T77" i="2"/>
  <c r="BB77" i="2"/>
  <c r="BK77" i="2"/>
  <c r="M83" i="2"/>
  <c r="N83" i="2"/>
  <c r="M82" i="2"/>
  <c r="N82" i="2"/>
  <c r="R81" i="2"/>
  <c r="O81" i="2"/>
  <c r="M52" i="2"/>
  <c r="N52" i="2" s="1"/>
  <c r="R51" i="2"/>
  <c r="O51" i="2"/>
  <c r="M50" i="2"/>
  <c r="N50" i="2" s="1"/>
  <c r="R49" i="2"/>
  <c r="O49" i="2"/>
  <c r="Q83" i="2"/>
  <c r="P83" i="2"/>
  <c r="Q82" i="2"/>
  <c r="Q81" i="2" s="1"/>
  <c r="N81" i="2"/>
  <c r="S82" i="2"/>
  <c r="S81" i="2"/>
  <c r="P82" i="2"/>
  <c r="M5" i="2"/>
  <c r="M4" i="2"/>
  <c r="N5" i="2"/>
  <c r="S5" i="2" s="1"/>
  <c r="T4" i="2"/>
  <c r="N4" i="2"/>
  <c r="N3" i="2" s="1"/>
  <c r="R3" i="2"/>
  <c r="O3" i="2"/>
  <c r="AZ3" i="2"/>
  <c r="T82" i="2"/>
  <c r="BB81" i="2"/>
  <c r="P81" i="2"/>
  <c r="T83" i="2"/>
  <c r="BF81" i="2" s="1"/>
  <c r="BK81" i="2" s="1"/>
  <c r="Q5" i="2"/>
  <c r="Q3" i="2" s="1"/>
  <c r="P5" i="2"/>
  <c r="T81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T85" i="2" l="1"/>
  <c r="S84" i="2"/>
  <c r="N13" i="2"/>
  <c r="S14" i="2"/>
  <c r="S13" i="2" s="1"/>
  <c r="Q14" i="2"/>
  <c r="Q13" i="2" s="1"/>
  <c r="P14" i="2"/>
  <c r="T86" i="2"/>
  <c r="BF84" i="2" s="1"/>
  <c r="P84" i="2"/>
  <c r="S3" i="2"/>
  <c r="T5" i="2"/>
  <c r="S50" i="2"/>
  <c r="S49" i="2" s="1"/>
  <c r="P50" i="2"/>
  <c r="Q50" i="2"/>
  <c r="Q49" i="2" s="1"/>
  <c r="N49" i="2"/>
  <c r="S9" i="2"/>
  <c r="S8" i="2" s="1"/>
  <c r="N8" i="2"/>
  <c r="P9" i="2"/>
  <c r="Q9" i="2"/>
  <c r="Q8" i="2" s="1"/>
  <c r="BB29" i="2"/>
  <c r="BK29" i="2" s="1"/>
  <c r="T29" i="2"/>
  <c r="S68" i="2"/>
  <c r="P68" i="2"/>
  <c r="T68" i="2" s="1"/>
  <c r="BB64" i="2" s="1"/>
  <c r="Q68" i="2"/>
  <c r="S74" i="2"/>
  <c r="S73" i="2" s="1"/>
  <c r="Q74" i="2"/>
  <c r="Q73" i="2" s="1"/>
  <c r="P74" i="2"/>
  <c r="N73" i="2"/>
  <c r="S52" i="2"/>
  <c r="S51" i="2" s="1"/>
  <c r="P52" i="2"/>
  <c r="Q52" i="2"/>
  <c r="Q51" i="2" s="1"/>
  <c r="N51" i="2"/>
  <c r="P36" i="2"/>
  <c r="Q36" i="2"/>
  <c r="Q35" i="2" s="1"/>
  <c r="S36" i="2"/>
  <c r="S35" i="2" s="1"/>
  <c r="N35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BB62" i="2" l="1"/>
  <c r="BK62" i="2" s="1"/>
  <c r="T62" i="2"/>
  <c r="T76" i="2"/>
  <c r="P75" i="2"/>
  <c r="T65" i="2"/>
  <c r="P64" i="2"/>
  <c r="P51" i="2"/>
  <c r="T52" i="2"/>
  <c r="P49" i="2"/>
  <c r="T50" i="2"/>
  <c r="T3" i="2"/>
  <c r="BB3" i="2"/>
  <c r="BK3" i="2" s="1"/>
  <c r="T14" i="2"/>
  <c r="P13" i="2"/>
  <c r="T36" i="2"/>
  <c r="P35" i="2"/>
  <c r="T74" i="2"/>
  <c r="P73" i="2"/>
  <c r="T9" i="2"/>
  <c r="P8" i="2"/>
  <c r="BB84" i="2"/>
  <c r="BK84" i="2" s="1"/>
  <c r="T84" i="2"/>
  <c r="BB8" i="2" l="1"/>
  <c r="BK8" i="2" s="1"/>
  <c r="T8" i="2"/>
  <c r="BB49" i="2"/>
  <c r="BK49" i="2" s="1"/>
  <c r="T49" i="2"/>
  <c r="T51" i="2"/>
  <c r="BB51" i="2"/>
  <c r="BK51" i="2" s="1"/>
  <c r="BB73" i="2"/>
  <c r="BK73" i="2" s="1"/>
  <c r="T73" i="2"/>
  <c r="BB35" i="2"/>
  <c r="BK35" i="2" s="1"/>
  <c r="T35" i="2"/>
  <c r="BB13" i="2"/>
  <c r="BK13" i="2" s="1"/>
  <c r="T13" i="2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<sst xmlns="http://schemas.openxmlformats.org/spreadsheetml/2006/main" count="499" uniqueCount="353">
  <si>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</si>
  <si>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</si>
  <si>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</si>
  <si>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</si>
  <si>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</si>
  <si>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</si>
  <si>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</si>
  <si>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</si>
  <si>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</si>
  <si>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</si>
  <si>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</si>
  <si>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</si>
  <si>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</si>
  <si>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</si>
  <si>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</si>
  <si>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</si>
  <si>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</si>
  <si>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</si>
  <si>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</si>
  <si>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</si>
  <si>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</si>
  <si>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</si>
  <si>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</si>
  <si>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</si>
  <si>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</si>
  <si>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</si>
  <si>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</si>
  <si>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</si>
  <si>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</si>
  <si>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</si>
  <si>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</si>
  <si>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</si>
  <si>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</si>
  <si>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</si>
  <si>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</si>
  <si>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</si>
  <si>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</si>
  <si>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</si>
  <si>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</si>
  <si>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</si>
  <si>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</si>
  <si>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</si>
  <si>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</si>
  <si>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</si>
  <si>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</si>
  <si>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</si>
  <si>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</si>
  <si>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</si>
  <si>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</si>
  <si>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</si>
  <si>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</si>
  <si>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</si>
  <si>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</si>
  <si>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</si>
  <si>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</si>
  <si>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</si>
  <si>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</si>
  <si>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</si>
  <si>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</si>
  <si>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</si>
  <si>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</si>
  <si>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</si>
  <si>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</si>
  <si>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</si>
  <si>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</si>
  <si>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</si>
  <si>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</si>
  <si>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</si>
  <si>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</si>
  <si>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</si>
  <si>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</si>
  <si>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</si>
  <si>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</si>
  <si>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</si>
  <si>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</si>
  <si>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</si>
  <si>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</si>
  <si>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</si>
  <si>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</si>
  <si>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</si>
  <si>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</si>
  <si>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</si>
  <si>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</si>
  <si>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</si>
  <si>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</si>
  <si>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</si>
  <si>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</si>
  <si>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</si>
  <si>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</si>
  <si>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</si>
  <si>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</si>
  <si>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</si>
  <si>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</si>
  <si>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</si>
  <si>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</si>
  <si>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</si>
  <si>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</si>
  <si>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</si>
  <si>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</si>
  <si>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</si>
  <si>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</si>
  <si>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</si>
  <si>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</si>
  <si>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</si>
  <si>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</si>
  <si>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</si>
  <si>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</si>
  <si>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</si>
  <si>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</si>
  <si>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</si>
  <si>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</si>
  <si>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</si>
  <si>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</si>
  <si>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</si>
  <si>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</si>
  <si>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</si>
  <si>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</si>
  <si>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</si>
  <si>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</si>
  <si>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</si>
  <si>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</si>
  <si>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</si>
  <si>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</si>
  <si>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</si>
  <si>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</si>
  <si>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</si>
  <si>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</si>
  <si>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</si>
  <si>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</si>
  <si>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</si>
  <si>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</si>
  <si>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</si>
  <si>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</si>
  <si>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</si>
  <si>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</si>
  <si>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</si>
  <si>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</si>
  <si>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</si>
  <si>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</si>
  <si>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</si>
  <si>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</si>
  <si>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</si>
  <si>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</si>
  <si>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</si>
  <si>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</si>
  <si>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</si>
  <si>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</si>
  <si>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</si>
  <si>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</si>
  <si>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</si>
  <si>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</si>
  <si>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</si>
  <si>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</si>
  <si>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</si>
  <si>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</si>
  <si>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</si>
  <si>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</si>
  <si>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</si>
  <si>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</si>
  <si>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</si>
  <si>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</si>
  <si>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</si>
  <si>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</si>
  <si>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</si>
  <si>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</si>
  <si>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</si>
  <si>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</si>
  <si>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</si>
  <si>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</si>
  <si>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</si>
  <si>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</si>
  <si>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</si>
  <si>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</si>
  <si>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</si>
  <si>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</si>
  <si>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</si>
  <si>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</si>
  <si>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</si>
  <si>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</si>
  <si>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</si>
  <si>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</si>
  <si>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</si>
  <si>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</si>
  <si>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</si>
  <si>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</si>
  <si>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</si>
  <si>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</si>
  <si>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</si>
  <si>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</si>
  <si>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</si>
  <si>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</si>
  <si>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</si>
  <si>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</si>
  <si>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</si>
  <si>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</si>
  <si>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</si>
  <si>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</si>
  <si>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</si>
  <si>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</si>
  <si>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</si>
  <si>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</si>
  <si>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</si>
  <si>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</si>
  <si>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</si>
  <si>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</si>
  <si>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</si>
  <si>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</si>
  <si>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</si>
  <si>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</si>
  <si>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</si>
  <si>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</si>
  <si>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</si>
  <si>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</si>
  <si>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</si>
  <si>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</si>
  <si>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</si>
  <si>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</si>
  <si>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</si>
  <si>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</si>
  <si>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</si>
  <si>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</si>
  <si>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</si>
  <si>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</si>
  <si>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</si>
  <si>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</si>
  <si>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</si>
  <si>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</si>
  <si>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</si>
  <si>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</si>
  <si>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</si>
  <si>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</si>
  <si>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</si>
  <si>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</si>
  <si>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</si>
  <si>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</si>
  <si>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</si>
  <si>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</si>
  <si>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</si>
  <si>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</si>
  <si>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</si>
  <si>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</si>
  <si>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</si>
  <si>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</si>
  <si>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</si>
  <si>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</si>
  <si>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</si>
  <si>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</si>
  <si>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</si>
  <si>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</si>
  <si>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</si>
  <si>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</si>
  <si>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</si>
  <si>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</si>
  <si>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</si>
  <si>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</si>
  <si>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</si>
  <si>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</si>
  <si>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</si>
  <si>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</si>
  <si>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</si>
  <si>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</si>
  <si>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</si>
  <si>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</si>
  <si>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</si>
  <si>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</si>
  <si>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</si>
  <si>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</si>
  <si>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</si>
  <si>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</si>
  <si>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</si>
  <si>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</si>
  <si>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</si>
  <si>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</si>
  <si>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</si>
  <si>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</si>
  <si>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</si>
  <si>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</si>
  <si>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</si>
  <si>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</si>
  <si>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</si>
  <si>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</si>
  <si>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</si>
  <si>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</si>
  <si>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</si>
  <si>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</si>
  <si>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</si>
  <si>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</si>
  <si>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</si>
  <si>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</si>
  <si>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</si>
  <si>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</si>
  <si>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</si>
  <si>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</si>
  <si>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</si>
  <si>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</si>
  <si>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</si>
  <si>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</si>
  <si>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</si>
  <si>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</si>
  <si>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</si>
  <si>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</si>
  <si>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</si>
  <si>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</si>
  <si>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</si>
  <si>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</si>
  <si>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</si>
  <si>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</si>
  <si>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</si>
  <si>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</si>
  <si>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</si>
  <si>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</si>
  <si>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</si>
  <si>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</si>
  <si>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</si>
  <si>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</si>
  <si>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</si>
  <si>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</si>
  <si>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</si>
  <si>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</si>
  <si>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</si>
  <si>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</si>
  <si>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</si>
  <si>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</si>
  <si>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</si>
  <si>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</si>
  <si>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</si>
  <si>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</si>
  <si>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</si>
  <si>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</si>
  <si>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</si>
  <si>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</si>
  <si>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</si>
  <si>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</si>
  <si>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</si>
  <si>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МСБ. Звонок 11.2018</t>
  </si>
  <si>
    <t>41767473 (ЦЭС-17217/2019)</t>
  </si>
  <si>
    <t>Общество с ограниченной ответственностью "Мираторг - Курск"</t>
  </si>
  <si>
    <t>Курская обл., Золотухинский р-н, Дмитриевский с/с, кад.№46:07:000000:668</t>
  </si>
  <si>
    <t>10.1.	Строительство воздушной линии электропередачи 10 кВ – ответвления протяженностью 0,05 км от опоры № 65 существующей ВЛ-10 кВ № 333.8 ПС 35/10 кВ «Сергиевка» (марку и сечение провода, номер опоры, протяженность уточнить при проектировании)
10.2.	Установка реклоузера 10 кВ на последней опоре проектируемого ответвления ВЛ-10 кВ №  333.8  (тип и технические характеристики уточнить при проектировании).
10.3.	Строительство кабельной линии электропередачи 10 кВ методом горизонтально-направленного бурения от устанавливаемого вакуумного реклоузера до монтируемых  разъединителей 10 кВ на границе земельного участка заявителя протяженностью 0,05 км (тип и технические характеристики уточнить при проектировании).
10.4.	Монтаж двух разъединителей 10 кВ (с установкой на ж/б опорах) в точках присоединения на границе земельного участка заявителя. Тип и номинальные параметры оборудования уточнить при проектировании.</t>
  </si>
  <si>
    <t>Реконструкци существующей ВЛ-10 кВ № 333.8 в части монтажа ответвительной арматуры в точках установки вакуумного реклоузера (объем реконструкции уточнить при проектировании)</t>
  </si>
  <si>
    <t>0,07 (методом ГНБ)</t>
  </si>
  <si>
    <t>0,05 с установкой реклоузера 10 кВ на 1стоечной опоре</t>
  </si>
  <si>
    <t>Приложение к техническому заданию на  выполнение работ «под ключ» по проектированию и строительству
 распределительной сети 0,4 кВ. («Очередь № 133 не льготник, договор №41767473 (ЦЭС-17217/2019) от 01.03.2019г.»)</t>
  </si>
  <si>
    <t>0,05 с установкой реклоузера 10 кВ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</si>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</sst>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31"/>
  <sheetViews>
    <sheetView tabSelected="1" view="pageBreakPreview" zoomScale="30" zoomScaleNormal="30" zoomScaleSheetLayoutView="30" workbookViewId="0">
      <pane ySplit="2" topLeftCell="A7" activePane="bottomLeft" state="frozen"/>
      <selection pane="bottomLeft" activeCell="D9" sqref="D9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48.85546875" style="176" customWidth="1"/>
    <col min="8" max="8" width="23" style="176" customWidth="1"/>
    <col min="9" max="9" width="43.85546875" style="176" customWidth="1"/>
    <col min="10" max="10" width="116.140625" style="176" customWidth="1"/>
    <col min="11" max="11" width="87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31.85546875" style="176" customWidth="1"/>
    <col min="31" max="31" width="28.28515625" style="176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customWidth="1"/>
    <col min="41" max="41" width="33" style="176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hidden="1" customWidth="1"/>
    <col min="57" max="57" width="32" style="176" hidden="1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95" customHeight="1" x14ac:dyDescent="0.95">
      <c r="A1" s="208" t="s">
        <v>342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8"/>
      <c r="BG1" s="208"/>
      <c r="BH1" s="208"/>
      <c r="BI1" s="208"/>
      <c r="BJ1" s="208"/>
      <c r="BK1" s="208"/>
      <c r="BL1" s="208"/>
      <c r="BM1" s="208"/>
      <c r="BN1" s="208"/>
      <c r="BO1" s="208"/>
      <c r="BP1" s="208"/>
      <c r="BQ1" s="208"/>
      <c r="BR1" s="208"/>
      <c r="BS1" s="208"/>
      <c r="BT1" s="208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20" t="s">
        <v>335</v>
      </c>
      <c r="B3" s="196">
        <v>41767473</v>
      </c>
      <c r="C3" s="24">
        <v>43525</v>
      </c>
      <c r="D3" s="20">
        <v>3495128.55</v>
      </c>
      <c r="E3" s="20"/>
      <c r="F3" s="20">
        <v>740</v>
      </c>
      <c r="G3" s="20" t="s">
        <v>336</v>
      </c>
      <c r="H3" s="20" t="s">
        <v>139</v>
      </c>
      <c r="I3" s="20" t="s">
        <v>337</v>
      </c>
      <c r="J3" s="205" t="s">
        <v>338</v>
      </c>
      <c r="K3" s="205" t="s">
        <v>339</v>
      </c>
      <c r="L3" s="20"/>
      <c r="M3" s="20"/>
      <c r="N3" s="20"/>
      <c r="O3" s="29">
        <f>SUM(O4:O6)</f>
        <v>2084.71</v>
      </c>
      <c r="P3" s="29">
        <f t="shared" ref="P3:U3" si="0">SUM(P4:P6)</f>
        <v>0</v>
      </c>
      <c r="Q3" s="29">
        <f t="shared" si="0"/>
        <v>85.740000000000009</v>
      </c>
      <c r="R3" s="29">
        <f t="shared" si="0"/>
        <v>539.97</v>
      </c>
      <c r="S3" s="29">
        <f t="shared" si="0"/>
        <v>1415.75</v>
      </c>
      <c r="T3" s="29">
        <f t="shared" si="0"/>
        <v>43.250000000000007</v>
      </c>
      <c r="U3" s="29">
        <f t="shared" si="0"/>
        <v>2084.71</v>
      </c>
      <c r="V3" s="20"/>
      <c r="W3" s="20"/>
      <c r="X3" s="20"/>
      <c r="Y3" s="20"/>
      <c r="Z3" s="20"/>
      <c r="AA3" s="20"/>
      <c r="AB3" s="20"/>
      <c r="AC3" s="20"/>
      <c r="AD3" s="20" t="s">
        <v>341</v>
      </c>
      <c r="AE3" s="29">
        <f>U4</f>
        <v>1443</v>
      </c>
      <c r="AF3" s="20"/>
      <c r="AG3" s="20"/>
      <c r="AH3" s="20"/>
      <c r="AI3" s="20"/>
      <c r="AJ3" s="20"/>
      <c r="AK3" s="20"/>
      <c r="AL3" s="200">
        <v>2</v>
      </c>
      <c r="AM3" s="21">
        <f>U5</f>
        <v>144.14000000000001</v>
      </c>
      <c r="AN3" s="20" t="s">
        <v>340</v>
      </c>
      <c r="AO3" s="21">
        <f>U6</f>
        <v>497.57</v>
      </c>
      <c r="AP3" s="20"/>
      <c r="AQ3" s="20"/>
      <c r="AR3" s="20"/>
      <c r="AS3" s="20"/>
      <c r="AT3" s="200"/>
      <c r="AU3" s="20"/>
      <c r="AV3" s="20"/>
      <c r="AW3" s="20"/>
      <c r="AX3" s="20"/>
      <c r="AY3" s="20"/>
      <c r="AZ3" s="20"/>
      <c r="BA3" s="20"/>
      <c r="BB3" s="20"/>
      <c r="BC3" s="20"/>
      <c r="BD3" s="200"/>
      <c r="BE3" s="29"/>
      <c r="BF3" s="20"/>
      <c r="BG3" s="20"/>
      <c r="BH3" s="20"/>
      <c r="BI3" s="20"/>
      <c r="BJ3" s="20"/>
      <c r="BK3" s="20"/>
      <c r="BL3" s="20"/>
      <c r="BM3" s="20"/>
      <c r="BN3" s="181">
        <f t="shared" ref="BN3" si="1">W3+Y3+AA3+AC3+AE3+AG3+AI3+AM3+AO3+AQ3+AS3+AU3+AW3+AY3+BA3+BC3+BE3+BG3+BI3+BK3+BM3</f>
        <v>2084.71</v>
      </c>
      <c r="BO3" s="24">
        <v>44245</v>
      </c>
      <c r="BP3" s="179" t="s">
        <v>210</v>
      </c>
      <c r="BQ3" s="193">
        <v>43525</v>
      </c>
      <c r="BR3" s="198">
        <v>24</v>
      </c>
      <c r="BS3" s="22">
        <f t="shared" ref="BS3" si="2">BR3*30</f>
        <v>720</v>
      </c>
      <c r="BT3" s="192">
        <f t="shared" ref="BT3" si="3">BQ3+BS3</f>
        <v>44245</v>
      </c>
    </row>
    <row r="4" spans="1:73" s="22" customFormat="1" ht="202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07"/>
      <c r="K4" s="207"/>
      <c r="L4" s="20"/>
      <c r="M4" s="20" t="s">
        <v>322</v>
      </c>
      <c r="N4" s="20" t="str">
        <f>AD3</f>
        <v>0,05 с установкой реклоузера 10 кВ на 1стоечной опоре</v>
      </c>
      <c r="O4" s="29">
        <f>U4</f>
        <v>1443</v>
      </c>
      <c r="P4" s="29"/>
      <c r="Q4" s="29">
        <v>38.200000000000003</v>
      </c>
      <c r="R4" s="29">
        <v>41.9</v>
      </c>
      <c r="S4" s="29">
        <v>1324.77</v>
      </c>
      <c r="T4" s="29">
        <v>38.130000000000003</v>
      </c>
      <c r="U4" s="29">
        <f>SUM(Q4:T4)</f>
        <v>1443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1"/>
      <c r="AM4" s="21"/>
      <c r="AN4" s="21"/>
      <c r="AO4" s="21"/>
      <c r="AP4" s="21"/>
      <c r="AQ4" s="21"/>
      <c r="AR4" s="21"/>
      <c r="AS4" s="21"/>
      <c r="AT4" s="181"/>
      <c r="AU4" s="21"/>
      <c r="AV4" s="21"/>
      <c r="AW4" s="21"/>
      <c r="AX4" s="21"/>
      <c r="AY4" s="21"/>
      <c r="AZ4" s="21"/>
      <c r="BA4" s="21"/>
      <c r="BB4" s="21"/>
      <c r="BC4" s="21"/>
      <c r="BD4" s="181"/>
      <c r="BE4" s="181"/>
      <c r="BF4" s="21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3"/>
      <c r="BR4" s="196"/>
      <c r="BT4" s="192"/>
      <c r="BU4" s="25"/>
    </row>
    <row r="5" spans="1:73" s="22" customFormat="1" ht="182.4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07"/>
      <c r="K5" s="207"/>
      <c r="L5" s="20"/>
      <c r="M5" s="20" t="s">
        <v>316</v>
      </c>
      <c r="N5" s="20">
        <f>AL3</f>
        <v>2</v>
      </c>
      <c r="O5" s="21">
        <f>U5</f>
        <v>144.14000000000001</v>
      </c>
      <c r="P5" s="21"/>
      <c r="Q5" s="21">
        <f>2*5.34</f>
        <v>10.68</v>
      </c>
      <c r="R5" s="21">
        <f>2*19.44</f>
        <v>38.880000000000003</v>
      </c>
      <c r="S5" s="21">
        <f>2*45.49</f>
        <v>90.98</v>
      </c>
      <c r="T5" s="21">
        <f>2*1.8</f>
        <v>3.6</v>
      </c>
      <c r="U5" s="21">
        <f>SUM(Q5:T5)</f>
        <v>144.14000000000001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200"/>
      <c r="AM5" s="23"/>
      <c r="AN5" s="23"/>
      <c r="AO5" s="21"/>
      <c r="AP5" s="21"/>
      <c r="AQ5" s="21"/>
      <c r="AR5" s="21"/>
      <c r="AS5" s="21"/>
      <c r="AT5" s="200"/>
      <c r="AU5" s="23"/>
      <c r="AV5" s="21"/>
      <c r="AW5" s="21"/>
      <c r="AX5" s="21"/>
      <c r="AY5" s="21"/>
      <c r="AZ5" s="21"/>
      <c r="BA5" s="21"/>
      <c r="BB5" s="21"/>
      <c r="BC5" s="21"/>
      <c r="BD5" s="200"/>
      <c r="BE5" s="21"/>
      <c r="BF5" s="20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3"/>
      <c r="BR5" s="196"/>
      <c r="BT5" s="192"/>
      <c r="BU5" s="25"/>
    </row>
    <row r="6" spans="1:73" s="22" customFormat="1" ht="197.2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06"/>
      <c r="K6" s="206"/>
      <c r="L6" s="20"/>
      <c r="M6" s="20" t="s">
        <v>317</v>
      </c>
      <c r="N6" s="23" t="str">
        <f>AN3</f>
        <v>0,07 (методом ГНБ)</v>
      </c>
      <c r="O6" s="21">
        <f>U6</f>
        <v>497.57</v>
      </c>
      <c r="P6" s="21"/>
      <c r="Q6" s="21">
        <v>36.86</v>
      </c>
      <c r="R6" s="21">
        <v>459.19</v>
      </c>
      <c r="S6" s="21">
        <v>0</v>
      </c>
      <c r="T6" s="21">
        <v>1.52</v>
      </c>
      <c r="U6" s="21">
        <f>SUM(Q6:T6)</f>
        <v>497.57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3"/>
      <c r="AJ6" s="23"/>
      <c r="AK6" s="21"/>
      <c r="AL6" s="200"/>
      <c r="AM6" s="23"/>
      <c r="AN6" s="23"/>
      <c r="AO6" s="21"/>
      <c r="AP6" s="21"/>
      <c r="AQ6" s="21"/>
      <c r="AR6" s="21"/>
      <c r="AS6" s="21"/>
      <c r="AT6" s="200"/>
      <c r="AU6" s="23"/>
      <c r="AV6" s="21"/>
      <c r="AW6" s="21"/>
      <c r="AX6" s="21"/>
      <c r="AY6" s="21"/>
      <c r="AZ6" s="21"/>
      <c r="BA6" s="21"/>
      <c r="BB6" s="21"/>
      <c r="BC6" s="21"/>
      <c r="BD6" s="200"/>
      <c r="BE6" s="181"/>
      <c r="BF6" s="20"/>
      <c r="BG6" s="21"/>
      <c r="BH6" s="20"/>
      <c r="BI6" s="23"/>
      <c r="BJ6" s="23"/>
      <c r="BK6" s="21"/>
      <c r="BL6" s="21"/>
      <c r="BM6" s="21"/>
      <c r="BN6" s="181"/>
      <c r="BO6" s="24"/>
      <c r="BP6" s="21"/>
      <c r="BQ6" s="193"/>
      <c r="BR6" s="196"/>
      <c r="BT6" s="192"/>
      <c r="BU6" s="25"/>
    </row>
    <row r="7" spans="1:73" s="22" customFormat="1" ht="201.75" customHeight="1" x14ac:dyDescent="0.25">
      <c r="A7" s="210" t="s">
        <v>39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2"/>
      <c r="N7" s="199"/>
      <c r="O7" s="213">
        <f>O3</f>
        <v>2084.71</v>
      </c>
      <c r="P7" s="213">
        <f t="shared" ref="P7:BN7" si="4">P3</f>
        <v>0</v>
      </c>
      <c r="Q7" s="213">
        <f t="shared" si="4"/>
        <v>85.740000000000009</v>
      </c>
      <c r="R7" s="213">
        <f t="shared" si="4"/>
        <v>539.97</v>
      </c>
      <c r="S7" s="213">
        <f t="shared" si="4"/>
        <v>1415.75</v>
      </c>
      <c r="T7" s="213">
        <f t="shared" si="4"/>
        <v>43.250000000000007</v>
      </c>
      <c r="U7" s="213">
        <f t="shared" si="4"/>
        <v>2084.71</v>
      </c>
      <c r="V7" s="213">
        <f t="shared" si="4"/>
        <v>0</v>
      </c>
      <c r="W7" s="213">
        <f t="shared" si="4"/>
        <v>0</v>
      </c>
      <c r="X7" s="213">
        <f t="shared" si="4"/>
        <v>0</v>
      </c>
      <c r="Y7" s="213">
        <f t="shared" si="4"/>
        <v>0</v>
      </c>
      <c r="Z7" s="213">
        <f t="shared" si="4"/>
        <v>0</v>
      </c>
      <c r="AA7" s="213">
        <f t="shared" si="4"/>
        <v>0</v>
      </c>
      <c r="AB7" s="213">
        <f t="shared" si="4"/>
        <v>0</v>
      </c>
      <c r="AC7" s="213">
        <f t="shared" si="4"/>
        <v>0</v>
      </c>
      <c r="AD7" s="213" t="s">
        <v>343</v>
      </c>
      <c r="AE7" s="213">
        <f t="shared" si="4"/>
        <v>1443</v>
      </c>
      <c r="AF7" s="213">
        <f t="shared" si="4"/>
        <v>0</v>
      </c>
      <c r="AG7" s="213">
        <f t="shared" si="4"/>
        <v>0</v>
      </c>
      <c r="AH7" s="213">
        <f t="shared" si="4"/>
        <v>0</v>
      </c>
      <c r="AI7" s="213">
        <f t="shared" si="4"/>
        <v>0</v>
      </c>
      <c r="AJ7" s="213">
        <f t="shared" si="4"/>
        <v>0</v>
      </c>
      <c r="AK7" s="213">
        <f t="shared" si="4"/>
        <v>0</v>
      </c>
      <c r="AL7" s="213">
        <f t="shared" si="4"/>
        <v>2</v>
      </c>
      <c r="AM7" s="213">
        <f t="shared" si="4"/>
        <v>144.14000000000001</v>
      </c>
      <c r="AN7" s="213" t="str">
        <f t="shared" si="4"/>
        <v>0,07 (методом ГНБ)</v>
      </c>
      <c r="AO7" s="213">
        <f t="shared" si="4"/>
        <v>497.57</v>
      </c>
      <c r="AP7" s="213">
        <f t="shared" si="4"/>
        <v>0</v>
      </c>
      <c r="AQ7" s="213">
        <f t="shared" si="4"/>
        <v>0</v>
      </c>
      <c r="AR7" s="213">
        <f t="shared" si="4"/>
        <v>0</v>
      </c>
      <c r="AS7" s="213">
        <f t="shared" si="4"/>
        <v>0</v>
      </c>
      <c r="AT7" s="213">
        <f t="shared" si="4"/>
        <v>0</v>
      </c>
      <c r="AU7" s="213">
        <f t="shared" si="4"/>
        <v>0</v>
      </c>
      <c r="AV7" s="213">
        <f t="shared" si="4"/>
        <v>0</v>
      </c>
      <c r="AW7" s="213">
        <f t="shared" si="4"/>
        <v>0</v>
      </c>
      <c r="AX7" s="213">
        <f t="shared" si="4"/>
        <v>0</v>
      </c>
      <c r="AY7" s="213">
        <f t="shared" si="4"/>
        <v>0</v>
      </c>
      <c r="AZ7" s="213">
        <f t="shared" si="4"/>
        <v>0</v>
      </c>
      <c r="BA7" s="213">
        <f t="shared" si="4"/>
        <v>0</v>
      </c>
      <c r="BB7" s="213">
        <f t="shared" si="4"/>
        <v>0</v>
      </c>
      <c r="BC7" s="213">
        <f t="shared" si="4"/>
        <v>0</v>
      </c>
      <c r="BD7" s="213">
        <f t="shared" si="4"/>
        <v>0</v>
      </c>
      <c r="BE7" s="213">
        <f t="shared" si="4"/>
        <v>0</v>
      </c>
      <c r="BF7" s="213">
        <f t="shared" si="4"/>
        <v>0</v>
      </c>
      <c r="BG7" s="213">
        <f t="shared" si="4"/>
        <v>0</v>
      </c>
      <c r="BH7" s="213">
        <f t="shared" si="4"/>
        <v>0</v>
      </c>
      <c r="BI7" s="213">
        <f t="shared" si="4"/>
        <v>0</v>
      </c>
      <c r="BJ7" s="213">
        <f t="shared" si="4"/>
        <v>0</v>
      </c>
      <c r="BK7" s="213">
        <f t="shared" si="4"/>
        <v>0</v>
      </c>
      <c r="BL7" s="213">
        <f t="shared" si="4"/>
        <v>0</v>
      </c>
      <c r="BM7" s="213">
        <f t="shared" si="4"/>
        <v>0</v>
      </c>
      <c r="BN7" s="213">
        <f t="shared" si="4"/>
        <v>2084.71</v>
      </c>
      <c r="BO7" s="214"/>
      <c r="BP7" s="21"/>
      <c r="BQ7" s="193"/>
      <c r="BR7" s="196"/>
      <c r="BT7" s="192"/>
      <c r="BU7" s="25"/>
    </row>
    <row r="8" spans="1:73" s="22" customFormat="1" ht="180.75" customHeight="1" x14ac:dyDescent="0.25">
      <c r="A8" s="221"/>
      <c r="B8" s="222"/>
      <c r="C8" s="223"/>
      <c r="D8" s="224"/>
      <c r="E8" s="224"/>
      <c r="F8" s="225"/>
      <c r="G8" s="222"/>
      <c r="H8" s="222"/>
      <c r="I8" s="222"/>
      <c r="J8" s="222"/>
      <c r="K8" s="222"/>
      <c r="L8" s="225"/>
      <c r="M8" s="225"/>
      <c r="N8" s="225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5"/>
      <c r="AI8" s="227"/>
      <c r="AJ8" s="227"/>
      <c r="AK8" s="226"/>
      <c r="AL8" s="225"/>
      <c r="AM8" s="227"/>
      <c r="AN8" s="227"/>
      <c r="AO8" s="226"/>
      <c r="AP8" s="226"/>
      <c r="AQ8" s="226"/>
      <c r="AR8" s="226"/>
      <c r="AS8" s="226"/>
      <c r="AT8" s="225"/>
      <c r="AU8" s="227"/>
      <c r="AV8" s="226"/>
      <c r="AW8" s="226"/>
      <c r="AX8" s="226"/>
      <c r="AY8" s="226"/>
      <c r="AZ8" s="226"/>
      <c r="BA8" s="226"/>
      <c r="BB8" s="226"/>
      <c r="BC8" s="226"/>
      <c r="BD8" s="225"/>
      <c r="BE8" s="226"/>
      <c r="BF8" s="225"/>
      <c r="BG8" s="226"/>
      <c r="BH8" s="225"/>
      <c r="BI8" s="227"/>
      <c r="BJ8" s="227"/>
      <c r="BK8" s="226"/>
      <c r="BL8" s="226"/>
      <c r="BM8" s="226"/>
      <c r="BN8" s="226"/>
      <c r="BO8" s="223"/>
      <c r="BP8" s="209"/>
      <c r="BQ8" s="193"/>
      <c r="BR8" s="196"/>
      <c r="BT8" s="192"/>
      <c r="BU8" s="25"/>
    </row>
    <row r="9" spans="1:73" s="22" customFormat="1" ht="180.75" customHeight="1" x14ac:dyDescent="0.25">
      <c r="A9" s="228" t="s">
        <v>344</v>
      </c>
      <c r="B9" s="219"/>
      <c r="C9" s="26"/>
      <c r="D9" s="220"/>
      <c r="E9" s="220"/>
      <c r="F9" s="180"/>
      <c r="G9" s="219"/>
      <c r="H9" s="219"/>
      <c r="I9" s="228" t="s">
        <v>348</v>
      </c>
      <c r="J9" s="219"/>
      <c r="K9" s="219"/>
      <c r="L9" s="228" t="s">
        <v>349</v>
      </c>
      <c r="M9" s="180"/>
      <c r="N9" s="180"/>
      <c r="O9" s="180"/>
      <c r="P9" s="180"/>
      <c r="Q9" s="180"/>
      <c r="R9" s="180"/>
      <c r="S9" s="180"/>
      <c r="T9" s="180"/>
      <c r="U9" s="180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180"/>
      <c r="AI9" s="180"/>
      <c r="AJ9" s="180"/>
      <c r="AK9" s="36"/>
      <c r="AL9" s="180"/>
      <c r="AM9" s="180"/>
      <c r="AN9" s="180"/>
      <c r="AO9" s="36"/>
      <c r="AP9" s="36"/>
      <c r="AQ9" s="36"/>
      <c r="AR9" s="36"/>
      <c r="AS9" s="36"/>
      <c r="AT9" s="180"/>
      <c r="AU9" s="180"/>
      <c r="AV9" s="36"/>
      <c r="AW9" s="36"/>
      <c r="AX9" s="36"/>
      <c r="AY9" s="36"/>
      <c r="AZ9" s="36"/>
      <c r="BA9" s="36"/>
      <c r="BB9" s="36"/>
      <c r="BC9" s="36"/>
      <c r="BD9" s="180"/>
      <c r="BE9" s="180"/>
      <c r="BF9" s="180"/>
      <c r="BG9" s="180"/>
      <c r="BH9" s="180"/>
      <c r="BI9" s="40"/>
      <c r="BJ9" s="40"/>
      <c r="BK9" s="36"/>
      <c r="BL9" s="36"/>
      <c r="BM9" s="36"/>
      <c r="BN9" s="36"/>
      <c r="BO9" s="26"/>
      <c r="BP9" s="209"/>
      <c r="BQ9" s="193"/>
      <c r="BR9" s="196"/>
      <c r="BT9" s="192"/>
      <c r="BU9" s="25"/>
    </row>
    <row r="10" spans="1:73" s="22" customFormat="1" ht="180.75" customHeight="1" x14ac:dyDescent="0.25">
      <c r="A10" s="228" t="s">
        <v>345</v>
      </c>
      <c r="B10" s="219"/>
      <c r="C10" s="26"/>
      <c r="D10" s="220"/>
      <c r="E10" s="220"/>
      <c r="F10" s="180"/>
      <c r="G10" s="219"/>
      <c r="H10" s="219"/>
      <c r="I10" s="228" t="s">
        <v>348</v>
      </c>
      <c r="J10" s="219"/>
      <c r="K10" s="219"/>
      <c r="L10" s="228" t="s">
        <v>350</v>
      </c>
      <c r="M10" s="180"/>
      <c r="N10" s="180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180"/>
      <c r="AU10" s="40"/>
      <c r="AV10" s="36"/>
      <c r="AW10" s="36"/>
      <c r="AX10" s="36"/>
      <c r="AY10" s="36"/>
      <c r="AZ10" s="36"/>
      <c r="BA10" s="36"/>
      <c r="BB10" s="36"/>
      <c r="BC10" s="36"/>
      <c r="BD10" s="180"/>
      <c r="BE10" s="36"/>
      <c r="BF10" s="180"/>
      <c r="BG10" s="36"/>
      <c r="BH10" s="180"/>
      <c r="BI10" s="40"/>
      <c r="BJ10" s="40"/>
      <c r="BK10" s="36"/>
      <c r="BL10" s="36"/>
      <c r="BM10" s="36"/>
      <c r="BN10" s="36"/>
      <c r="BO10" s="26"/>
      <c r="BP10" s="209"/>
      <c r="BQ10" s="193"/>
      <c r="BR10" s="196"/>
      <c r="BT10" s="192"/>
      <c r="BU10" s="25"/>
    </row>
    <row r="11" spans="1:73" s="22" customFormat="1" ht="180.75" customHeight="1" x14ac:dyDescent="0.25">
      <c r="A11" s="228" t="s">
        <v>346</v>
      </c>
      <c r="B11" s="219"/>
      <c r="C11" s="26"/>
      <c r="D11" s="220"/>
      <c r="E11" s="220"/>
      <c r="F11" s="180"/>
      <c r="G11" s="219"/>
      <c r="H11" s="219"/>
      <c r="I11" s="228" t="s">
        <v>348</v>
      </c>
      <c r="J11" s="219"/>
      <c r="K11" s="219"/>
      <c r="L11" s="228" t="s">
        <v>351</v>
      </c>
      <c r="M11" s="180"/>
      <c r="N11" s="180"/>
      <c r="O11" s="180"/>
      <c r="P11" s="180"/>
      <c r="Q11" s="180"/>
      <c r="R11" s="180"/>
      <c r="S11" s="180"/>
      <c r="T11" s="180"/>
      <c r="U11" s="180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40"/>
      <c r="AJ11" s="40"/>
      <c r="AK11" s="36"/>
      <c r="AL11" s="180"/>
      <c r="AM11" s="40"/>
      <c r="AN11" s="40"/>
      <c r="AO11" s="36"/>
      <c r="AP11" s="36"/>
      <c r="AQ11" s="36"/>
      <c r="AR11" s="36"/>
      <c r="AS11" s="36"/>
      <c r="AT11" s="180"/>
      <c r="AU11" s="40"/>
      <c r="AV11" s="36"/>
      <c r="AW11" s="36"/>
      <c r="AX11" s="36"/>
      <c r="AY11" s="36"/>
      <c r="AZ11" s="36"/>
      <c r="BA11" s="36"/>
      <c r="BB11" s="36"/>
      <c r="BC11" s="36"/>
      <c r="BD11" s="180"/>
      <c r="BE11" s="40"/>
      <c r="BF11" s="40"/>
      <c r="BG11" s="36"/>
      <c r="BH11" s="180"/>
      <c r="BI11" s="40"/>
      <c r="BJ11" s="40"/>
      <c r="BK11" s="36"/>
      <c r="BL11" s="36"/>
      <c r="BM11" s="36"/>
      <c r="BN11" s="36"/>
      <c r="BO11" s="26"/>
      <c r="BP11" s="209"/>
      <c r="BQ11" s="193"/>
      <c r="BR11" s="196"/>
      <c r="BT11" s="192"/>
      <c r="BU11" s="25"/>
    </row>
    <row r="12" spans="1:73" s="22" customFormat="1" ht="180.75" customHeight="1" x14ac:dyDescent="0.25">
      <c r="A12" s="228" t="s">
        <v>347</v>
      </c>
      <c r="B12" s="219"/>
      <c r="C12" s="26"/>
      <c r="D12" s="220"/>
      <c r="E12" s="220"/>
      <c r="F12" s="180"/>
      <c r="G12" s="219"/>
      <c r="H12" s="219"/>
      <c r="I12" s="228" t="s">
        <v>348</v>
      </c>
      <c r="J12" s="219"/>
      <c r="K12" s="219"/>
      <c r="L12" s="228" t="s">
        <v>352</v>
      </c>
      <c r="M12" s="180"/>
      <c r="N12" s="180"/>
      <c r="O12" s="180"/>
      <c r="P12" s="180"/>
      <c r="Q12" s="180"/>
      <c r="R12" s="180"/>
      <c r="S12" s="180"/>
      <c r="T12" s="180"/>
      <c r="U12" s="180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180"/>
      <c r="BC12" s="180"/>
      <c r="BD12" s="180"/>
      <c r="BE12" s="180"/>
      <c r="BF12" s="180"/>
      <c r="BG12" s="36"/>
      <c r="BH12" s="180"/>
      <c r="BI12" s="40"/>
      <c r="BJ12" s="40"/>
      <c r="BK12" s="36"/>
      <c r="BL12" s="36"/>
      <c r="BM12" s="36"/>
      <c r="BN12" s="36"/>
      <c r="BO12" s="26"/>
      <c r="BP12" s="209"/>
      <c r="BQ12" s="193"/>
      <c r="BR12" s="196"/>
      <c r="BT12" s="192"/>
      <c r="BU12" s="25"/>
    </row>
    <row r="13" spans="1:73" s="22" customFormat="1" ht="216.75" customHeight="1" x14ac:dyDescent="0.25">
      <c r="A13" s="215"/>
      <c r="B13" s="216"/>
      <c r="C13" s="217"/>
      <c r="D13" s="218"/>
      <c r="E13" s="218"/>
      <c r="F13" s="200"/>
      <c r="G13" s="216"/>
      <c r="H13" s="216"/>
      <c r="I13" s="216"/>
      <c r="J13" s="216"/>
      <c r="K13" s="216"/>
      <c r="L13" s="200"/>
      <c r="M13" s="200"/>
      <c r="N13" s="200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200"/>
      <c r="AU13" s="182"/>
      <c r="AV13" s="181"/>
      <c r="AW13" s="181"/>
      <c r="AX13" s="181"/>
      <c r="AY13" s="181"/>
      <c r="AZ13" s="181"/>
      <c r="BA13" s="181"/>
      <c r="BB13" s="181"/>
      <c r="BC13" s="181"/>
      <c r="BD13" s="200"/>
      <c r="BE13" s="182"/>
      <c r="BF13" s="182"/>
      <c r="BG13" s="181"/>
      <c r="BH13" s="200"/>
      <c r="BI13" s="182"/>
      <c r="BJ13" s="182"/>
      <c r="BK13" s="181"/>
      <c r="BL13" s="181"/>
      <c r="BM13" s="181"/>
      <c r="BN13" s="181"/>
      <c r="BO13" s="217"/>
      <c r="BP13" s="21"/>
      <c r="BQ13" s="193"/>
      <c r="BR13" s="196"/>
      <c r="BT13" s="192"/>
      <c r="BU13" s="25"/>
    </row>
    <row r="14" spans="1:73" s="22" customFormat="1" ht="261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200"/>
      <c r="AM14" s="20"/>
      <c r="AN14" s="20"/>
      <c r="AO14" s="21"/>
      <c r="AP14" s="21"/>
      <c r="AQ14" s="21"/>
      <c r="AR14" s="21"/>
      <c r="AS14" s="21"/>
      <c r="AT14" s="200"/>
      <c r="AU14" s="20"/>
      <c r="AV14" s="21"/>
      <c r="AW14" s="21"/>
      <c r="AX14" s="21"/>
      <c r="AY14" s="21"/>
      <c r="AZ14" s="21"/>
      <c r="BA14" s="21"/>
      <c r="BB14" s="21"/>
      <c r="BC14" s="21"/>
      <c r="BD14" s="200"/>
      <c r="BE14" s="200"/>
      <c r="BF14" s="20"/>
      <c r="BG14" s="20"/>
      <c r="BH14" s="20"/>
      <c r="BI14" s="23"/>
      <c r="BJ14" s="23"/>
      <c r="BK14" s="21"/>
      <c r="BL14" s="21"/>
      <c r="BM14" s="21"/>
      <c r="BN14" s="181"/>
      <c r="BO14" s="24"/>
      <c r="BP14" s="21"/>
      <c r="BQ14" s="193"/>
      <c r="BR14" s="196"/>
      <c r="BT14" s="192"/>
      <c r="BU14" s="25"/>
    </row>
    <row r="15" spans="1:73" s="22" customFormat="1" ht="272.2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3"/>
      <c r="P15" s="23"/>
      <c r="Q15" s="23"/>
      <c r="R15" s="23"/>
      <c r="S15" s="23"/>
      <c r="T15" s="23"/>
      <c r="U15" s="23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3"/>
      <c r="AJ15" s="23"/>
      <c r="AK15" s="21"/>
      <c r="AL15" s="200"/>
      <c r="AM15" s="23"/>
      <c r="AN15" s="23"/>
      <c r="AO15" s="21"/>
      <c r="AP15" s="21"/>
      <c r="AQ15" s="21"/>
      <c r="AR15" s="21"/>
      <c r="AS15" s="21"/>
      <c r="AT15" s="200"/>
      <c r="AU15" s="23"/>
      <c r="AV15" s="21"/>
      <c r="AW15" s="21"/>
      <c r="AX15" s="21"/>
      <c r="AY15" s="21"/>
      <c r="AZ15" s="21"/>
      <c r="BA15" s="21"/>
      <c r="BB15" s="21"/>
      <c r="BC15" s="21"/>
      <c r="BD15" s="200"/>
      <c r="BE15" s="23"/>
      <c r="BF15" s="23"/>
      <c r="BG15" s="21"/>
      <c r="BH15" s="20"/>
      <c r="BI15" s="23"/>
      <c r="BJ15" s="23"/>
      <c r="BK15" s="21"/>
      <c r="BL15" s="21"/>
      <c r="BM15" s="21"/>
      <c r="BN15" s="181"/>
      <c r="BO15" s="24"/>
      <c r="BP15" s="21"/>
      <c r="BQ15" s="193"/>
      <c r="BR15" s="196"/>
      <c r="BT15" s="192"/>
      <c r="BU15" s="25"/>
    </row>
    <row r="16" spans="1:73" s="22" customFormat="1" ht="243.7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3"/>
      <c r="AJ16" s="23"/>
      <c r="AK16" s="21"/>
      <c r="AL16" s="200"/>
      <c r="AM16" s="23"/>
      <c r="AN16" s="23"/>
      <c r="AO16" s="21"/>
      <c r="AP16" s="21"/>
      <c r="AQ16" s="21"/>
      <c r="AR16" s="21"/>
      <c r="AS16" s="21"/>
      <c r="AT16" s="200"/>
      <c r="AU16" s="23"/>
      <c r="AV16" s="21"/>
      <c r="AW16" s="21"/>
      <c r="AX16" s="21"/>
      <c r="AY16" s="21"/>
      <c r="AZ16" s="21"/>
      <c r="BA16" s="21"/>
      <c r="BB16" s="21"/>
      <c r="BC16" s="21"/>
      <c r="BD16" s="200"/>
      <c r="BE16" s="182"/>
      <c r="BF16" s="23"/>
      <c r="BG16" s="21"/>
      <c r="BH16" s="20"/>
      <c r="BI16" s="23"/>
      <c r="BJ16" s="23"/>
      <c r="BK16" s="21"/>
      <c r="BL16" s="21"/>
      <c r="BM16" s="21"/>
      <c r="BN16" s="181"/>
      <c r="BO16" s="24"/>
      <c r="BP16" s="21"/>
      <c r="BQ16" s="193"/>
      <c r="BR16" s="196"/>
      <c r="BT16" s="192"/>
      <c r="BU16" s="25"/>
    </row>
    <row r="17" spans="1:73" s="22" customFormat="1" ht="274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00"/>
      <c r="BE17" s="21"/>
      <c r="BF17" s="20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193"/>
      <c r="BR17" s="196"/>
      <c r="BT17" s="192"/>
      <c r="BU17" s="25"/>
    </row>
    <row r="18" spans="1:73" s="22" customFormat="1" ht="409.6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00"/>
      <c r="BE18" s="21"/>
      <c r="BF18" s="20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193">
        <v>43405</v>
      </c>
      <c r="BR18" s="196">
        <v>6</v>
      </c>
      <c r="BS18" s="22">
        <f t="shared" ref="BS18:BS43" si="5">BR18*30</f>
        <v>180</v>
      </c>
      <c r="BT18" s="192">
        <f t="shared" ref="BT18:BT44" si="6">BQ18+BS18</f>
        <v>43585</v>
      </c>
      <c r="BU18" s="25"/>
    </row>
    <row r="19" spans="1:73" s="22" customFormat="1" ht="408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9"/>
      <c r="P19" s="29"/>
      <c r="Q19" s="29"/>
      <c r="R19" s="29"/>
      <c r="S19" s="29"/>
      <c r="T19" s="29"/>
      <c r="U19" s="29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00"/>
      <c r="BE19" s="21"/>
      <c r="BF19" s="200"/>
      <c r="BG19" s="29"/>
      <c r="BH19" s="29"/>
      <c r="BI19" s="23"/>
      <c r="BJ19" s="23"/>
      <c r="BK19" s="21"/>
      <c r="BL19" s="21"/>
      <c r="BM19" s="21"/>
      <c r="BN19" s="181"/>
      <c r="BO19" s="24"/>
      <c r="BP19" s="21"/>
      <c r="BQ19" s="193">
        <v>43405</v>
      </c>
      <c r="BR19" s="196">
        <v>6</v>
      </c>
      <c r="BS19" s="22">
        <f t="shared" si="5"/>
        <v>180</v>
      </c>
      <c r="BT19" s="192">
        <f t="shared" si="6"/>
        <v>43585</v>
      </c>
      <c r="BU19" s="25"/>
    </row>
    <row r="20" spans="1:73" s="22" customFormat="1" ht="408.7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9"/>
      <c r="P20" s="29"/>
      <c r="Q20" s="29"/>
      <c r="R20" s="29"/>
      <c r="S20" s="29"/>
      <c r="T20" s="29"/>
      <c r="U20" s="29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0"/>
      <c r="BC20" s="20"/>
      <c r="BD20" s="200"/>
      <c r="BE20" s="20"/>
      <c r="BF20" s="20"/>
      <c r="BG20" s="21"/>
      <c r="BH20" s="20"/>
      <c r="BI20" s="23"/>
      <c r="BJ20" s="23"/>
      <c r="BK20" s="21"/>
      <c r="BL20" s="21"/>
      <c r="BM20" s="21"/>
      <c r="BN20" s="181"/>
      <c r="BO20" s="24"/>
      <c r="BP20" s="21"/>
      <c r="BQ20" s="193">
        <v>43413</v>
      </c>
      <c r="BR20" s="196">
        <v>6</v>
      </c>
      <c r="BS20" s="22">
        <f t="shared" si="5"/>
        <v>180</v>
      </c>
      <c r="BT20" s="192">
        <f t="shared" si="6"/>
        <v>43593</v>
      </c>
      <c r="BU20" s="25"/>
    </row>
    <row r="21" spans="1:73" s="22" customFormat="1" ht="408.7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00"/>
      <c r="BE21" s="181"/>
      <c r="BF21" s="21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193">
        <v>43413</v>
      </c>
      <c r="BR21" s="196">
        <v>6</v>
      </c>
      <c r="BS21" s="22">
        <f t="shared" si="5"/>
        <v>180</v>
      </c>
      <c r="BT21" s="192">
        <f t="shared" si="6"/>
        <v>43593</v>
      </c>
      <c r="BU21" s="25"/>
    </row>
    <row r="22" spans="1:73" s="22" customFormat="1" ht="408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1"/>
      <c r="R22" s="21"/>
      <c r="S22" s="21"/>
      <c r="T22" s="21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00"/>
      <c r="BE22" s="181"/>
      <c r="BF22" s="21"/>
      <c r="BG22" s="21"/>
      <c r="BH22" s="20"/>
      <c r="BI22" s="23"/>
      <c r="BJ22" s="23"/>
      <c r="BK22" s="21"/>
      <c r="BL22" s="21"/>
      <c r="BM22" s="21"/>
      <c r="BN22" s="181"/>
      <c r="BO22" s="24"/>
      <c r="BP22" s="21"/>
      <c r="BQ22" s="193">
        <v>43416</v>
      </c>
      <c r="BR22" s="196">
        <v>6</v>
      </c>
      <c r="BS22" s="22">
        <f t="shared" si="5"/>
        <v>180</v>
      </c>
      <c r="BT22" s="192">
        <f t="shared" si="6"/>
        <v>43596</v>
      </c>
      <c r="BU22" s="25"/>
    </row>
    <row r="23" spans="1:73" s="22" customFormat="1" ht="408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81"/>
      <c r="BE23" s="181"/>
      <c r="BF23" s="21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193">
        <v>43413</v>
      </c>
      <c r="BR23" s="196">
        <v>6</v>
      </c>
      <c r="BS23" s="22">
        <f t="shared" si="5"/>
        <v>180</v>
      </c>
      <c r="BT23" s="192">
        <f t="shared" si="6"/>
        <v>43593</v>
      </c>
      <c r="BU23" s="25"/>
    </row>
    <row r="24" spans="1:73" s="22" customFormat="1" ht="409.6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1"/>
      <c r="AJ24" s="20"/>
      <c r="AK24" s="21"/>
      <c r="AL24" s="200"/>
      <c r="AM24" s="20"/>
      <c r="AN24" s="20"/>
      <c r="AO24" s="21"/>
      <c r="AP24" s="21"/>
      <c r="AQ24" s="21"/>
      <c r="AR24" s="21"/>
      <c r="AS24" s="21"/>
      <c r="AT24" s="200"/>
      <c r="AU24" s="20"/>
      <c r="AV24" s="20"/>
      <c r="AW24" s="21"/>
      <c r="AX24" s="21"/>
      <c r="AY24" s="21"/>
      <c r="AZ24" s="21"/>
      <c r="BA24" s="21"/>
      <c r="BB24" s="21"/>
      <c r="BC24" s="21"/>
      <c r="BD24" s="200"/>
      <c r="BE24" s="20"/>
      <c r="BF24" s="20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193">
        <v>43416</v>
      </c>
      <c r="BR24" s="196">
        <v>6</v>
      </c>
      <c r="BS24" s="22">
        <f t="shared" si="5"/>
        <v>180</v>
      </c>
      <c r="BT24" s="192">
        <f t="shared" si="6"/>
        <v>43596</v>
      </c>
      <c r="BU24" s="25"/>
    </row>
    <row r="25" spans="1:73" s="22" customFormat="1" ht="409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0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0"/>
      <c r="AU25" s="21"/>
      <c r="AV25" s="20"/>
      <c r="AW25" s="21"/>
      <c r="AX25" s="21"/>
      <c r="AY25" s="21"/>
      <c r="AZ25" s="21"/>
      <c r="BA25" s="21"/>
      <c r="BB25" s="21"/>
      <c r="BC25" s="21"/>
      <c r="BD25" s="200"/>
      <c r="BE25" s="181"/>
      <c r="BF25" s="20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193">
        <v>43416</v>
      </c>
      <c r="BR25" s="196">
        <v>6</v>
      </c>
      <c r="BS25" s="22">
        <f t="shared" si="5"/>
        <v>180</v>
      </c>
      <c r="BT25" s="192">
        <f t="shared" si="6"/>
        <v>43596</v>
      </c>
      <c r="BU25" s="25"/>
    </row>
    <row r="26" spans="1:73" s="22" customFormat="1" ht="409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0"/>
      <c r="AU26" s="21"/>
      <c r="AV26" s="20"/>
      <c r="AW26" s="21"/>
      <c r="AX26" s="21"/>
      <c r="AY26" s="21"/>
      <c r="AZ26" s="21"/>
      <c r="BA26" s="21"/>
      <c r="BB26" s="21"/>
      <c r="BC26" s="21"/>
      <c r="BD26" s="200"/>
      <c r="BE26" s="181"/>
      <c r="BF26" s="20"/>
      <c r="BG26" s="21"/>
      <c r="BH26" s="20"/>
      <c r="BI26" s="23"/>
      <c r="BJ26" s="23"/>
      <c r="BK26" s="21"/>
      <c r="BL26" s="21"/>
      <c r="BM26" s="21"/>
      <c r="BN26" s="181">
        <f t="shared" ref="BN26:BN36" si="7">W26+Y26+AA26+AC26+AE26+AG26+AI26+AM26+AO26+AQ26+AS26+AU26+AW26+AY26+BA26+BC26+BE26+BG26+BI26+BK26+BM26</f>
        <v>0</v>
      </c>
      <c r="BO26" s="24">
        <v>43593</v>
      </c>
      <c r="BP26" s="21" t="s">
        <v>333</v>
      </c>
      <c r="BQ26" s="193">
        <v>43413</v>
      </c>
      <c r="BR26" s="196">
        <v>6</v>
      </c>
      <c r="BS26" s="22">
        <f t="shared" si="5"/>
        <v>180</v>
      </c>
      <c r="BT26" s="192">
        <f t="shared" si="6"/>
        <v>43593</v>
      </c>
      <c r="BU26" s="25"/>
    </row>
    <row r="27" spans="1:73" s="22" customFormat="1" ht="409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0"/>
      <c r="AU27" s="21"/>
      <c r="AV27" s="20"/>
      <c r="AW27" s="21"/>
      <c r="AX27" s="21"/>
      <c r="AY27" s="21"/>
      <c r="AZ27" s="21"/>
      <c r="BA27" s="21"/>
      <c r="BB27" s="21"/>
      <c r="BC27" s="21"/>
      <c r="BD27" s="200"/>
      <c r="BE27" s="181"/>
      <c r="BF27" s="20"/>
      <c r="BG27" s="21"/>
      <c r="BH27" s="20"/>
      <c r="BI27" s="23"/>
      <c r="BJ27" s="23"/>
      <c r="BK27" s="21"/>
      <c r="BL27" s="21"/>
      <c r="BM27" s="21"/>
      <c r="BN27" s="181">
        <f t="shared" si="7"/>
        <v>0</v>
      </c>
      <c r="BO27" s="24">
        <v>43593</v>
      </c>
      <c r="BP27" s="21" t="s">
        <v>332</v>
      </c>
      <c r="BQ27" s="193">
        <v>43413</v>
      </c>
      <c r="BR27" s="196">
        <v>6</v>
      </c>
      <c r="BS27" s="22">
        <f t="shared" si="5"/>
        <v>180</v>
      </c>
      <c r="BT27" s="192">
        <f t="shared" si="6"/>
        <v>43593</v>
      </c>
      <c r="BU27" s="25"/>
    </row>
    <row r="28" spans="1:73" s="22" customFormat="1" ht="409.6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1"/>
      <c r="R28" s="21"/>
      <c r="S28" s="21"/>
      <c r="T28" s="21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0"/>
      <c r="AU28" s="21"/>
      <c r="AV28" s="20"/>
      <c r="AW28" s="21"/>
      <c r="AX28" s="21"/>
      <c r="AY28" s="21"/>
      <c r="AZ28" s="21"/>
      <c r="BA28" s="21"/>
      <c r="BB28" s="21"/>
      <c r="BC28" s="21"/>
      <c r="BD28" s="200"/>
      <c r="BE28" s="181"/>
      <c r="BF28" s="20"/>
      <c r="BG28" s="21"/>
      <c r="BH28" s="20"/>
      <c r="BI28" s="23"/>
      <c r="BJ28" s="23"/>
      <c r="BK28" s="21"/>
      <c r="BL28" s="21"/>
      <c r="BM28" s="21"/>
      <c r="BN28" s="181">
        <f t="shared" si="7"/>
        <v>0</v>
      </c>
      <c r="BO28" s="24">
        <v>43598</v>
      </c>
      <c r="BP28" s="21" t="s">
        <v>333</v>
      </c>
      <c r="BQ28" s="193">
        <v>43418</v>
      </c>
      <c r="BR28" s="196">
        <v>6</v>
      </c>
      <c r="BS28" s="22">
        <f t="shared" si="5"/>
        <v>180</v>
      </c>
      <c r="BT28" s="192">
        <f t="shared" si="6"/>
        <v>43598</v>
      </c>
      <c r="BU28" s="25"/>
    </row>
    <row r="29" spans="1:73" s="22" customFormat="1" ht="409.6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1"/>
      <c r="R29" s="21"/>
      <c r="S29" s="21"/>
      <c r="T29" s="21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00"/>
      <c r="BE29" s="21"/>
      <c r="BF29" s="20"/>
      <c r="BG29" s="21"/>
      <c r="BH29" s="20"/>
      <c r="BI29" s="23"/>
      <c r="BJ29" s="23"/>
      <c r="BK29" s="21"/>
      <c r="BL29" s="21"/>
      <c r="BM29" s="21"/>
      <c r="BN29" s="181">
        <f t="shared" si="7"/>
        <v>0</v>
      </c>
      <c r="BO29" s="24">
        <v>43593</v>
      </c>
      <c r="BP29" s="21" t="s">
        <v>333</v>
      </c>
      <c r="BQ29" s="193">
        <v>43413</v>
      </c>
      <c r="BR29" s="196">
        <v>6</v>
      </c>
      <c r="BS29" s="22">
        <f t="shared" ref="BS29:BS31" si="8">BR29*30</f>
        <v>180</v>
      </c>
      <c r="BT29" s="192">
        <f t="shared" ref="BT29:BT31" si="9">BQ29+BS29</f>
        <v>43593</v>
      </c>
      <c r="BU29" s="25"/>
    </row>
    <row r="30" spans="1:73" s="22" customFormat="1" ht="409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00"/>
      <c r="BE30" s="181"/>
      <c r="BF30" s="20"/>
      <c r="BG30" s="21"/>
      <c r="BH30" s="20"/>
      <c r="BI30" s="23"/>
      <c r="BJ30" s="23"/>
      <c r="BK30" s="21"/>
      <c r="BL30" s="21"/>
      <c r="BM30" s="21"/>
      <c r="BN30" s="181">
        <f t="shared" si="7"/>
        <v>0</v>
      </c>
      <c r="BO30" s="24">
        <v>43596</v>
      </c>
      <c r="BP30" s="21" t="s">
        <v>332</v>
      </c>
      <c r="BQ30" s="193">
        <v>43416</v>
      </c>
      <c r="BR30" s="196">
        <v>6</v>
      </c>
      <c r="BS30" s="22">
        <f t="shared" si="8"/>
        <v>180</v>
      </c>
      <c r="BT30" s="192">
        <f t="shared" si="9"/>
        <v>43596</v>
      </c>
      <c r="BU30" s="25"/>
    </row>
    <row r="31" spans="1:73" s="22" customFormat="1" ht="409.6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0"/>
      <c r="BC31" s="21"/>
      <c r="BD31" s="200"/>
      <c r="BE31" s="21"/>
      <c r="BF31" s="20"/>
      <c r="BG31" s="21"/>
      <c r="BH31" s="20"/>
      <c r="BI31" s="23"/>
      <c r="BJ31" s="23"/>
      <c r="BK31" s="21"/>
      <c r="BL31" s="21"/>
      <c r="BM31" s="21"/>
      <c r="BN31" s="181">
        <f t="shared" si="7"/>
        <v>0</v>
      </c>
      <c r="BO31" s="24">
        <v>43593</v>
      </c>
      <c r="BP31" s="21" t="s">
        <v>331</v>
      </c>
      <c r="BQ31" s="193">
        <v>43413</v>
      </c>
      <c r="BR31" s="196">
        <v>6</v>
      </c>
      <c r="BS31" s="22">
        <f t="shared" si="8"/>
        <v>180</v>
      </c>
      <c r="BT31" s="192">
        <f t="shared" si="9"/>
        <v>43593</v>
      </c>
      <c r="BU31" s="25"/>
    </row>
    <row r="32" spans="1:73" s="22" customFormat="1" ht="409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1"/>
      <c r="R32" s="21"/>
      <c r="S32" s="21"/>
      <c r="T32" s="21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0"/>
      <c r="AU32" s="21"/>
      <c r="AV32" s="20"/>
      <c r="AW32" s="21"/>
      <c r="AX32" s="21"/>
      <c r="AY32" s="21"/>
      <c r="AZ32" s="21"/>
      <c r="BA32" s="21"/>
      <c r="BB32" s="21"/>
      <c r="BC32" s="21"/>
      <c r="BD32" s="200"/>
      <c r="BE32" s="20"/>
      <c r="BF32" s="20"/>
      <c r="BG32" s="21"/>
      <c r="BH32" s="20"/>
      <c r="BI32" s="23"/>
      <c r="BJ32" s="23"/>
      <c r="BK32" s="21"/>
      <c r="BL32" s="21"/>
      <c r="BM32" s="21"/>
      <c r="BN32" s="181">
        <f t="shared" si="7"/>
        <v>0</v>
      </c>
      <c r="BO32" s="24">
        <v>43773</v>
      </c>
      <c r="BP32" s="21" t="s">
        <v>210</v>
      </c>
      <c r="BQ32" s="193">
        <v>43413</v>
      </c>
      <c r="BR32" s="196">
        <v>12</v>
      </c>
      <c r="BS32" s="22">
        <f t="shared" si="5"/>
        <v>360</v>
      </c>
      <c r="BT32" s="192">
        <f t="shared" si="6"/>
        <v>43773</v>
      </c>
      <c r="BU32" s="25"/>
    </row>
    <row r="33" spans="1:73" s="22" customFormat="1" ht="409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1"/>
      <c r="R33" s="21"/>
      <c r="S33" s="21"/>
      <c r="T33" s="21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0"/>
      <c r="AU33" s="21"/>
      <c r="AV33" s="20"/>
      <c r="AW33" s="21"/>
      <c r="AX33" s="21"/>
      <c r="AY33" s="21"/>
      <c r="AZ33" s="21"/>
      <c r="BA33" s="21"/>
      <c r="BB33" s="21"/>
      <c r="BC33" s="21"/>
      <c r="BD33" s="200"/>
      <c r="BE33" s="181"/>
      <c r="BF33" s="20"/>
      <c r="BG33" s="21"/>
      <c r="BH33" s="20"/>
      <c r="BI33" s="23"/>
      <c r="BJ33" s="23"/>
      <c r="BK33" s="21"/>
      <c r="BL33" s="21"/>
      <c r="BM33" s="21"/>
      <c r="BN33" s="181">
        <f t="shared" si="7"/>
        <v>0</v>
      </c>
      <c r="BO33" s="24">
        <v>43593</v>
      </c>
      <c r="BP33" s="21" t="s">
        <v>334</v>
      </c>
      <c r="BQ33" s="193">
        <v>43413</v>
      </c>
      <c r="BR33" s="196">
        <v>6</v>
      </c>
      <c r="BS33" s="22">
        <f t="shared" si="5"/>
        <v>180</v>
      </c>
      <c r="BT33" s="192">
        <f t="shared" si="6"/>
        <v>43593</v>
      </c>
      <c r="BU33" s="25"/>
    </row>
    <row r="34" spans="1:73" s="22" customFormat="1" ht="179.2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00"/>
      <c r="BE34" s="21"/>
      <c r="BF34" s="20"/>
      <c r="BG34" s="21"/>
      <c r="BH34" s="20"/>
      <c r="BI34" s="23"/>
      <c r="BJ34" s="23"/>
      <c r="BK34" s="21"/>
      <c r="BL34" s="21"/>
      <c r="BM34" s="21"/>
      <c r="BN34" s="181">
        <f t="shared" si="7"/>
        <v>0</v>
      </c>
      <c r="BO34" s="24">
        <v>43593</v>
      </c>
      <c r="BP34" s="21" t="s">
        <v>210</v>
      </c>
      <c r="BQ34" s="193">
        <v>43413</v>
      </c>
      <c r="BR34" s="196">
        <v>6</v>
      </c>
      <c r="BS34" s="22">
        <f t="shared" si="5"/>
        <v>180</v>
      </c>
      <c r="BT34" s="192">
        <f t="shared" si="6"/>
        <v>43593</v>
      </c>
      <c r="BU34" s="25"/>
    </row>
    <row r="35" spans="1:73" s="22" customFormat="1" ht="409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81"/>
      <c r="BE35" s="181"/>
      <c r="BF35" s="21"/>
      <c r="BG35" s="21"/>
      <c r="BH35" s="20"/>
      <c r="BI35" s="23"/>
      <c r="BJ35" s="23"/>
      <c r="BK35" s="21"/>
      <c r="BL35" s="21"/>
      <c r="BM35" s="21"/>
      <c r="BN35" s="181">
        <f t="shared" si="7"/>
        <v>0</v>
      </c>
      <c r="BO35" s="24">
        <v>43598</v>
      </c>
      <c r="BP35" s="21" t="s">
        <v>210</v>
      </c>
      <c r="BQ35" s="193">
        <v>43418</v>
      </c>
      <c r="BR35" s="196">
        <v>6</v>
      </c>
      <c r="BS35" s="22">
        <f t="shared" si="5"/>
        <v>180</v>
      </c>
      <c r="BT35" s="192">
        <f t="shared" si="6"/>
        <v>43598</v>
      </c>
      <c r="BU35" s="25"/>
    </row>
    <row r="36" spans="1:73" s="22" customFormat="1" ht="207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1"/>
      <c r="R36" s="21"/>
      <c r="S36" s="21"/>
      <c r="T36" s="21"/>
      <c r="U36" s="20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00"/>
      <c r="BE36" s="21"/>
      <c r="BF36" s="20"/>
      <c r="BG36" s="21"/>
      <c r="BH36" s="20"/>
      <c r="BI36" s="23"/>
      <c r="BJ36" s="23"/>
      <c r="BK36" s="21"/>
      <c r="BL36" s="21"/>
      <c r="BM36" s="21"/>
      <c r="BN36" s="181">
        <f t="shared" si="7"/>
        <v>0</v>
      </c>
      <c r="BO36" s="24">
        <v>43593</v>
      </c>
      <c r="BP36" s="21" t="s">
        <v>210</v>
      </c>
      <c r="BQ36" s="193">
        <v>43413</v>
      </c>
      <c r="BR36" s="196">
        <v>6</v>
      </c>
      <c r="BS36" s="22">
        <f t="shared" si="5"/>
        <v>180</v>
      </c>
      <c r="BT36" s="192">
        <f t="shared" si="6"/>
        <v>43593</v>
      </c>
      <c r="BU36" s="25"/>
    </row>
    <row r="37" spans="1:73" s="22" customFormat="1" ht="234.7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0"/>
      <c r="R37" s="20"/>
      <c r="S37" s="20"/>
      <c r="T37" s="20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81"/>
      <c r="BE37" s="181"/>
      <c r="BF37" s="21"/>
      <c r="BG37" s="21"/>
      <c r="BH37" s="20"/>
      <c r="BI37" s="23"/>
      <c r="BJ37" s="23"/>
      <c r="BK37" s="21"/>
      <c r="BL37" s="21"/>
      <c r="BM37" s="21"/>
      <c r="BN37" s="181">
        <f t="shared" ref="BN37:BN44" si="10">W37+Y37+AA37+AC37+AE37+AG37+AI37+AM37+AO37+AQ37+AS37+AU37+AW37+AY37+BA37+BC37+BE37+BG37+BI37+BK37+BM37</f>
        <v>0</v>
      </c>
      <c r="BO37" s="24">
        <v>43596</v>
      </c>
      <c r="BP37" s="21" t="s">
        <v>210</v>
      </c>
      <c r="BQ37" s="193">
        <v>43416</v>
      </c>
      <c r="BR37" s="196">
        <v>6</v>
      </c>
      <c r="BS37" s="22">
        <f t="shared" si="5"/>
        <v>180</v>
      </c>
      <c r="BT37" s="192">
        <f t="shared" si="6"/>
        <v>43596</v>
      </c>
      <c r="BU37" s="25"/>
    </row>
    <row r="38" spans="1:73" s="22" customFormat="1" ht="309.7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81"/>
      <c r="BE38" s="181"/>
      <c r="BF38" s="21"/>
      <c r="BG38" s="21"/>
      <c r="BH38" s="20"/>
      <c r="BI38" s="23"/>
      <c r="BJ38" s="23"/>
      <c r="BK38" s="21"/>
      <c r="BL38" s="21"/>
      <c r="BM38" s="21"/>
      <c r="BN38" s="181">
        <f t="shared" si="10"/>
        <v>0</v>
      </c>
      <c r="BO38" s="24">
        <v>43596</v>
      </c>
      <c r="BP38" s="21" t="s">
        <v>210</v>
      </c>
      <c r="BQ38" s="193">
        <v>43416</v>
      </c>
      <c r="BR38" s="196">
        <v>6</v>
      </c>
      <c r="BS38" s="22">
        <f t="shared" si="5"/>
        <v>180</v>
      </c>
      <c r="BT38" s="192">
        <f t="shared" si="6"/>
        <v>43596</v>
      </c>
      <c r="BU38" s="25"/>
    </row>
    <row r="39" spans="1:73" s="22" customFormat="1" ht="193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00"/>
      <c r="BE39" s="21"/>
      <c r="BF39" s="21"/>
      <c r="BG39" s="21"/>
      <c r="BH39" s="20"/>
      <c r="BI39" s="23"/>
      <c r="BJ39" s="20"/>
      <c r="BK39" s="21"/>
      <c r="BL39" s="21"/>
      <c r="BM39" s="21"/>
      <c r="BN39" s="181">
        <f t="shared" si="10"/>
        <v>0</v>
      </c>
      <c r="BO39" s="24">
        <v>43596</v>
      </c>
      <c r="BP39" s="21" t="s">
        <v>210</v>
      </c>
      <c r="BQ39" s="193">
        <v>43416</v>
      </c>
      <c r="BR39" s="196">
        <v>6</v>
      </c>
      <c r="BS39" s="22">
        <f t="shared" si="5"/>
        <v>180</v>
      </c>
      <c r="BT39" s="192">
        <f t="shared" si="6"/>
        <v>43596</v>
      </c>
      <c r="BU39" s="25"/>
    </row>
    <row r="40" spans="1:73" s="22" customFormat="1" ht="193.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00"/>
      <c r="BE40" s="21"/>
      <c r="BF40" s="21"/>
      <c r="BG40" s="21"/>
      <c r="BH40" s="20"/>
      <c r="BI40" s="23"/>
      <c r="BJ40" s="23"/>
      <c r="BK40" s="21"/>
      <c r="BL40" s="21"/>
      <c r="BM40" s="21"/>
      <c r="BN40" s="181">
        <f t="shared" si="10"/>
        <v>0</v>
      </c>
      <c r="BO40" s="24">
        <v>43596</v>
      </c>
      <c r="BP40" s="21" t="s">
        <v>210</v>
      </c>
      <c r="BQ40" s="193">
        <v>43416</v>
      </c>
      <c r="BR40" s="196">
        <v>6</v>
      </c>
      <c r="BS40" s="22">
        <f t="shared" si="5"/>
        <v>180</v>
      </c>
      <c r="BT40" s="192">
        <f t="shared" si="6"/>
        <v>43596</v>
      </c>
      <c r="BU40" s="25"/>
    </row>
    <row r="41" spans="1:73" s="22" customFormat="1" ht="193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1"/>
      <c r="R41" s="21"/>
      <c r="S41" s="21"/>
      <c r="T41" s="21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00"/>
      <c r="BE41" s="20"/>
      <c r="BF41" s="20"/>
      <c r="BG41" s="21"/>
      <c r="BH41" s="20"/>
      <c r="BI41" s="23"/>
      <c r="BJ41" s="23"/>
      <c r="BK41" s="21"/>
      <c r="BL41" s="21"/>
      <c r="BM41" s="21"/>
      <c r="BN41" s="181">
        <f t="shared" si="10"/>
        <v>0</v>
      </c>
      <c r="BO41" s="24">
        <v>43596</v>
      </c>
      <c r="BP41" s="21" t="s">
        <v>210</v>
      </c>
      <c r="BQ41" s="193">
        <v>43416</v>
      </c>
      <c r="BR41" s="196">
        <v>6</v>
      </c>
      <c r="BS41" s="22">
        <f t="shared" si="5"/>
        <v>180</v>
      </c>
      <c r="BT41" s="192">
        <f t="shared" si="6"/>
        <v>43596</v>
      </c>
      <c r="BU41" s="25"/>
    </row>
    <row r="42" spans="1:73" s="22" customFormat="1" ht="193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1"/>
      <c r="R42" s="21"/>
      <c r="S42" s="21"/>
      <c r="T42" s="21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181"/>
      <c r="AU42" s="21"/>
      <c r="AV42" s="21"/>
      <c r="AW42" s="21"/>
      <c r="AX42" s="21"/>
      <c r="AY42" s="21"/>
      <c r="AZ42" s="21"/>
      <c r="BA42" s="21"/>
      <c r="BB42" s="21"/>
      <c r="BC42" s="21"/>
      <c r="BD42" s="200"/>
      <c r="BE42" s="181"/>
      <c r="BF42" s="21"/>
      <c r="BG42" s="21"/>
      <c r="BH42" s="20"/>
      <c r="BI42" s="23"/>
      <c r="BJ42" s="23"/>
      <c r="BK42" s="21"/>
      <c r="BL42" s="21"/>
      <c r="BM42" s="21"/>
      <c r="BN42" s="181">
        <f t="shared" si="10"/>
        <v>0</v>
      </c>
      <c r="BO42" s="24">
        <v>43578</v>
      </c>
      <c r="BP42" s="21" t="s">
        <v>210</v>
      </c>
      <c r="BQ42" s="193">
        <v>43398</v>
      </c>
      <c r="BR42" s="196">
        <v>6</v>
      </c>
      <c r="BS42" s="22">
        <f t="shared" si="5"/>
        <v>180</v>
      </c>
      <c r="BT42" s="192">
        <f t="shared" si="6"/>
        <v>43578</v>
      </c>
      <c r="BU42" s="25"/>
    </row>
    <row r="43" spans="1:73" s="22" customFormat="1" ht="201.7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200"/>
      <c r="AM43" s="20"/>
      <c r="AN43" s="20"/>
      <c r="AO43" s="21"/>
      <c r="AP43" s="21"/>
      <c r="AQ43" s="21"/>
      <c r="AR43" s="21"/>
      <c r="AS43" s="21"/>
      <c r="AT43" s="200"/>
      <c r="AU43" s="20"/>
      <c r="AV43" s="21"/>
      <c r="AW43" s="21"/>
      <c r="AX43" s="21"/>
      <c r="AY43" s="21"/>
      <c r="AZ43" s="21"/>
      <c r="BA43" s="21"/>
      <c r="BB43" s="21"/>
      <c r="BC43" s="21"/>
      <c r="BD43" s="200"/>
      <c r="BE43" s="21"/>
      <c r="BF43" s="21"/>
      <c r="BG43" s="21"/>
      <c r="BH43" s="20"/>
      <c r="BI43" s="23"/>
      <c r="BJ43" s="20"/>
      <c r="BK43" s="21"/>
      <c r="BL43" s="21"/>
      <c r="BM43" s="21"/>
      <c r="BN43" s="181">
        <f t="shared" si="10"/>
        <v>0</v>
      </c>
      <c r="BO43" s="24">
        <v>43591</v>
      </c>
      <c r="BP43" s="21"/>
      <c r="BQ43" s="193">
        <v>43411</v>
      </c>
      <c r="BR43" s="196">
        <v>6</v>
      </c>
      <c r="BS43" s="22">
        <f t="shared" si="5"/>
        <v>180</v>
      </c>
      <c r="BT43" s="192">
        <f t="shared" si="6"/>
        <v>43591</v>
      </c>
      <c r="BU43" s="25"/>
    </row>
    <row r="44" spans="1:73" s="22" customFormat="1" ht="201.7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200"/>
      <c r="AM44" s="20"/>
      <c r="AN44" s="20"/>
      <c r="AO44" s="21"/>
      <c r="AP44" s="21"/>
      <c r="AQ44" s="21"/>
      <c r="AR44" s="21"/>
      <c r="AS44" s="21"/>
      <c r="AT44" s="200"/>
      <c r="AU44" s="20"/>
      <c r="AV44" s="21"/>
      <c r="AW44" s="21"/>
      <c r="AX44" s="21"/>
      <c r="AY44" s="21"/>
      <c r="AZ44" s="21"/>
      <c r="BA44" s="21"/>
      <c r="BB44" s="21"/>
      <c r="BC44" s="21"/>
      <c r="BD44" s="200"/>
      <c r="BE44" s="181"/>
      <c r="BF44" s="21"/>
      <c r="BG44" s="21"/>
      <c r="BH44" s="20"/>
      <c r="BI44" s="23"/>
      <c r="BJ44" s="23"/>
      <c r="BK44" s="21"/>
      <c r="BL44" s="21"/>
      <c r="BM44" s="21"/>
      <c r="BN44" s="181">
        <f t="shared" si="10"/>
        <v>0</v>
      </c>
      <c r="BO44" s="24">
        <v>43591</v>
      </c>
      <c r="BP44" s="21" t="s">
        <v>210</v>
      </c>
      <c r="BQ44" s="193">
        <v>43411</v>
      </c>
      <c r="BR44" s="196">
        <v>6</v>
      </c>
      <c r="BS44" s="22">
        <f>BR44*30</f>
        <v>180</v>
      </c>
      <c r="BT44" s="192">
        <f t="shared" si="6"/>
        <v>43591</v>
      </c>
      <c r="BU44" s="25"/>
    </row>
    <row r="45" spans="1:73" s="22" customFormat="1" ht="147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00"/>
      <c r="BE45" s="20"/>
      <c r="BF45" s="20"/>
      <c r="BG45" s="21"/>
      <c r="BH45" s="20"/>
      <c r="BI45" s="23"/>
      <c r="BJ45" s="23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47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1"/>
      <c r="R46" s="21"/>
      <c r="S46" s="21"/>
      <c r="T46" s="21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00"/>
      <c r="BE46" s="181"/>
      <c r="BF46" s="20"/>
      <c r="BG46" s="21"/>
      <c r="BH46" s="20"/>
      <c r="BI46" s="23"/>
      <c r="BJ46" s="23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47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00"/>
      <c r="BE47" s="21"/>
      <c r="BF47" s="20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47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00"/>
      <c r="BE48" s="181"/>
      <c r="BF48" s="20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47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00"/>
      <c r="BE49" s="21"/>
      <c r="BF49" s="20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47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00"/>
      <c r="BE50" s="181"/>
      <c r="BF50" s="20"/>
      <c r="BG50" s="21"/>
      <c r="BH50" s="20"/>
      <c r="BI50" s="23"/>
      <c r="BJ50" s="23"/>
      <c r="BK50" s="21"/>
      <c r="BL50" s="21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47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00"/>
      <c r="BE51" s="21"/>
      <c r="BF51" s="20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47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00"/>
      <c r="BE52" s="181"/>
      <c r="BF52" s="20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93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00"/>
      <c r="BE53" s="21"/>
      <c r="BF53" s="20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93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00"/>
      <c r="BE54" s="181"/>
      <c r="BF54" s="20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93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00"/>
      <c r="BE55" s="21"/>
      <c r="BF55" s="20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93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81"/>
      <c r="BE56" s="181"/>
      <c r="BF56" s="21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239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00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00"/>
      <c r="BE57" s="21"/>
      <c r="BF57" s="20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239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200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00"/>
      <c r="BE58" s="21"/>
      <c r="BF58" s="20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409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0"/>
      <c r="Q59" s="21"/>
      <c r="R59" s="21"/>
      <c r="S59" s="20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00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00"/>
      <c r="BE59" s="21"/>
      <c r="BF59" s="21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229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00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00"/>
      <c r="BE60" s="21"/>
      <c r="BF60" s="20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29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00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00"/>
      <c r="BE61" s="21"/>
      <c r="BF61" s="20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229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00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00"/>
      <c r="BE62" s="21"/>
      <c r="BF62" s="20"/>
      <c r="BG62" s="20"/>
      <c r="BH62" s="20"/>
      <c r="BI62" s="23"/>
      <c r="BJ62" s="23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22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00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00"/>
      <c r="BE63" s="21"/>
      <c r="BF63" s="20"/>
      <c r="BG63" s="20"/>
      <c r="BH63" s="20"/>
      <c r="BI63" s="23"/>
      <c r="BJ63" s="23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94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00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00"/>
      <c r="BE64" s="21"/>
      <c r="BF64" s="20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40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0"/>
      <c r="Q65" s="21"/>
      <c r="R65" s="21"/>
      <c r="S65" s="20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00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00"/>
      <c r="BE65" s="23"/>
      <c r="BF65" s="23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40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00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00"/>
      <c r="BE66" s="21"/>
      <c r="BF66" s="20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409.6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00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00"/>
      <c r="BE67" s="21"/>
      <c r="BF67" s="20"/>
      <c r="BG67" s="20"/>
      <c r="BH67" s="20"/>
      <c r="BI67" s="23"/>
      <c r="BJ67" s="23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84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200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00"/>
      <c r="BE68" s="23"/>
      <c r="BF68" s="23"/>
      <c r="BG68" s="20"/>
      <c r="BH68" s="20"/>
      <c r="BI68" s="23"/>
      <c r="BJ68" s="23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21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00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0"/>
      <c r="BC69" s="20"/>
      <c r="BD69" s="200"/>
      <c r="BE69" s="21"/>
      <c r="BF69" s="20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56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0"/>
      <c r="Q70" s="21"/>
      <c r="R70" s="21"/>
      <c r="S70" s="20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200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0"/>
      <c r="BC70" s="20"/>
      <c r="BD70" s="200"/>
      <c r="BE70" s="23"/>
      <c r="BF70" s="23"/>
      <c r="BG70" s="20"/>
      <c r="BH70" s="20"/>
      <c r="BI70" s="23"/>
      <c r="BJ70" s="23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16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200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00"/>
      <c r="BE71" s="21"/>
      <c r="BF71" s="20"/>
      <c r="BG71" s="20"/>
      <c r="BH71" s="20"/>
      <c r="BI71" s="23"/>
      <c r="BJ71" s="23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216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0"/>
      <c r="Q72" s="21"/>
      <c r="R72" s="21"/>
      <c r="S72" s="20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00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0"/>
      <c r="BE72" s="21"/>
      <c r="BF72" s="20"/>
      <c r="BG72" s="20"/>
      <c r="BH72" s="20"/>
      <c r="BI72" s="23"/>
      <c r="BJ72" s="23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71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00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00"/>
      <c r="BE73" s="21"/>
      <c r="BF73" s="20"/>
      <c r="BG73" s="20"/>
      <c r="BH73" s="20"/>
      <c r="BI73" s="23"/>
      <c r="BJ73" s="23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7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0"/>
      <c r="Q74" s="21"/>
      <c r="R74" s="21"/>
      <c r="S74" s="20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00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00"/>
      <c r="BE74" s="23"/>
      <c r="BF74" s="23"/>
      <c r="BG74" s="20"/>
      <c r="BH74" s="20"/>
      <c r="BI74" s="23"/>
      <c r="BJ74" s="23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71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0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00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00"/>
      <c r="BE75" s="23"/>
      <c r="BF75" s="23"/>
      <c r="BG75" s="20"/>
      <c r="BH75" s="20"/>
      <c r="BI75" s="23"/>
      <c r="BJ75" s="23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227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1"/>
      <c r="R76" s="21"/>
      <c r="S76" s="21"/>
      <c r="T76" s="21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00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00"/>
      <c r="BE76" s="20"/>
      <c r="BF76" s="20"/>
      <c r="BG76" s="20"/>
      <c r="BH76" s="20"/>
      <c r="BI76" s="23"/>
      <c r="BJ76" s="23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5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1"/>
      <c r="R77" s="21"/>
      <c r="S77" s="21"/>
      <c r="T77" s="21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00"/>
      <c r="AM77" s="20"/>
      <c r="AN77" s="20"/>
      <c r="AO77" s="21"/>
      <c r="AP77" s="21"/>
      <c r="AQ77" s="21"/>
      <c r="AR77" s="21"/>
      <c r="AS77" s="21"/>
      <c r="AT77" s="181"/>
      <c r="AU77" s="21"/>
      <c r="AV77" s="21"/>
      <c r="AW77" s="21"/>
      <c r="AX77" s="21"/>
      <c r="AY77" s="21"/>
      <c r="AZ77" s="21"/>
      <c r="BA77" s="21"/>
      <c r="BB77" s="21"/>
      <c r="BC77" s="21"/>
      <c r="BD77" s="200"/>
      <c r="BE77" s="23"/>
      <c r="BF77" s="23"/>
      <c r="BG77" s="20"/>
      <c r="BH77" s="20"/>
      <c r="BI77" s="23"/>
      <c r="BJ77" s="23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6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00"/>
      <c r="AM78" s="21"/>
      <c r="AN78" s="20"/>
      <c r="AO78" s="21"/>
      <c r="AP78" s="21"/>
      <c r="AQ78" s="21"/>
      <c r="AR78" s="21"/>
      <c r="AS78" s="21"/>
      <c r="AT78" s="200"/>
      <c r="AU78" s="21"/>
      <c r="AV78" s="21"/>
      <c r="AW78" s="21"/>
      <c r="AX78" s="21"/>
      <c r="AY78" s="21"/>
      <c r="AZ78" s="21"/>
      <c r="BA78" s="21"/>
      <c r="BB78" s="20"/>
      <c r="BC78" s="20"/>
      <c r="BD78" s="200"/>
      <c r="BE78" s="20"/>
      <c r="BF78" s="20"/>
      <c r="BG78" s="20"/>
      <c r="BH78" s="20"/>
      <c r="BI78" s="23"/>
      <c r="BJ78" s="23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7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00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0"/>
      <c r="BC79" s="20"/>
      <c r="BD79" s="200"/>
      <c r="BE79" s="23"/>
      <c r="BF79" s="23"/>
      <c r="BG79" s="20"/>
      <c r="BH79" s="20"/>
      <c r="BI79" s="23"/>
      <c r="BJ79" s="23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7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00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0"/>
      <c r="BC80" s="20"/>
      <c r="BD80" s="200"/>
      <c r="BE80" s="23"/>
      <c r="BF80" s="23"/>
      <c r="BG80" s="20"/>
      <c r="BH80" s="20"/>
      <c r="BI80" s="23"/>
      <c r="BJ80" s="23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7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00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0"/>
      <c r="BC81" s="20"/>
      <c r="BD81" s="200"/>
      <c r="BE81" s="23"/>
      <c r="BF81" s="23"/>
      <c r="BG81" s="20"/>
      <c r="BH81" s="20"/>
      <c r="BI81" s="23"/>
      <c r="BJ81" s="23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7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00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0"/>
      <c r="BC82" s="20"/>
      <c r="BD82" s="200"/>
      <c r="BE82" s="23"/>
      <c r="BF82" s="23"/>
      <c r="BG82" s="20"/>
      <c r="BH82" s="20"/>
      <c r="BI82" s="23"/>
      <c r="BJ82" s="23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7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00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0"/>
      <c r="BC83" s="20"/>
      <c r="BD83" s="200"/>
      <c r="BE83" s="23"/>
      <c r="BF83" s="23"/>
      <c r="BG83" s="20"/>
      <c r="BH83" s="20"/>
      <c r="BI83" s="23"/>
      <c r="BJ83" s="23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7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00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0"/>
      <c r="BE84" s="21"/>
      <c r="BF84" s="21"/>
      <c r="BG84" s="20"/>
      <c r="BH84" s="20"/>
      <c r="BI84" s="23"/>
      <c r="BJ84" s="23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7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00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0"/>
      <c r="BE85" s="23"/>
      <c r="BF85" s="23"/>
      <c r="BG85" s="20"/>
      <c r="BH85" s="20"/>
      <c r="BI85" s="23"/>
      <c r="BJ85" s="23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7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75"/>
      <c r="K86" s="18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00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1"/>
      <c r="BD86" s="20"/>
      <c r="BE86" s="23"/>
      <c r="BF86" s="23"/>
      <c r="BG86" s="20"/>
      <c r="BH86" s="20"/>
      <c r="BI86" s="23"/>
      <c r="BJ86" s="23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97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00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0"/>
      <c r="BE87" s="21"/>
      <c r="BF87" s="21"/>
      <c r="BG87" s="20"/>
      <c r="BH87" s="20"/>
      <c r="BI87" s="23"/>
      <c r="BJ87" s="20"/>
      <c r="BK87" s="23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9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00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0"/>
      <c r="BE88" s="182"/>
      <c r="BF88" s="23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97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0"/>
      <c r="O89" s="21"/>
      <c r="P89" s="20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00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0"/>
      <c r="BE89" s="182"/>
      <c r="BF89" s="23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97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0"/>
      <c r="O90" s="23"/>
      <c r="P90" s="20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00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0"/>
      <c r="BE90" s="182"/>
      <c r="BF90" s="23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71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200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0"/>
      <c r="BC91" s="21"/>
      <c r="BD91" s="20"/>
      <c r="BE91" s="23"/>
      <c r="BF91" s="23"/>
      <c r="BG91" s="20"/>
      <c r="BH91" s="20"/>
      <c r="BI91" s="23"/>
      <c r="BJ91" s="23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97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00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00"/>
      <c r="BE92" s="21"/>
      <c r="BF92" s="21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97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00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00"/>
      <c r="BE93" s="182"/>
      <c r="BF93" s="23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9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00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00"/>
      <c r="BE94" s="21"/>
      <c r="BF94" s="21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97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00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00"/>
      <c r="BE95" s="181"/>
      <c r="BF95" s="21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9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00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00"/>
      <c r="BE96" s="21"/>
      <c r="BF96" s="21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9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00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00"/>
      <c r="BE97" s="182"/>
      <c r="BF97" s="23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52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3"/>
      <c r="AK98" s="21"/>
      <c r="AL98" s="200"/>
      <c r="AM98" s="23"/>
      <c r="AN98" s="23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0"/>
      <c r="BE98" s="21"/>
      <c r="BF98" s="20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252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3"/>
      <c r="AK99" s="21"/>
      <c r="AL99" s="200"/>
      <c r="AM99" s="23"/>
      <c r="AN99" s="23"/>
      <c r="AO99" s="21"/>
      <c r="AP99" s="21"/>
      <c r="AQ99" s="21"/>
      <c r="AR99" s="21"/>
      <c r="AS99" s="21"/>
      <c r="AT99" s="181"/>
      <c r="AU99" s="21"/>
      <c r="AV99" s="21"/>
      <c r="AW99" s="21"/>
      <c r="AX99" s="21"/>
      <c r="AY99" s="21"/>
      <c r="AZ99" s="21"/>
      <c r="BA99" s="21"/>
      <c r="BB99" s="21"/>
      <c r="BC99" s="21"/>
      <c r="BD99" s="200"/>
      <c r="BE99" s="181"/>
      <c r="BF99" s="21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2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200"/>
      <c r="AM100" s="23"/>
      <c r="AN100" s="23"/>
      <c r="AO100" s="21"/>
      <c r="AP100" s="21"/>
      <c r="AQ100" s="21"/>
      <c r="AR100" s="21"/>
      <c r="AS100" s="21"/>
      <c r="AT100" s="18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0"/>
      <c r="BE100" s="200"/>
      <c r="BF100" s="20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209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0"/>
      <c r="AK101" s="21"/>
      <c r="AL101" s="200"/>
      <c r="AM101" s="23"/>
      <c r="AN101" s="20"/>
      <c r="AO101" s="21"/>
      <c r="AP101" s="20"/>
      <c r="AQ101" s="23"/>
      <c r="AR101" s="20"/>
      <c r="AS101" s="21"/>
      <c r="AT101" s="200"/>
      <c r="AU101" s="23"/>
      <c r="AV101" s="21"/>
      <c r="AW101" s="21"/>
      <c r="AX101" s="21"/>
      <c r="AY101" s="21"/>
      <c r="AZ101" s="21"/>
      <c r="BA101" s="21"/>
      <c r="BB101" s="21"/>
      <c r="BC101" s="21"/>
      <c r="BD101" s="20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36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00"/>
      <c r="AM102" s="20"/>
      <c r="AN102" s="20"/>
      <c r="AO102" s="21"/>
      <c r="AP102" s="21"/>
      <c r="AQ102" s="21"/>
      <c r="AR102" s="21"/>
      <c r="AS102" s="21"/>
      <c r="AT102" s="18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0"/>
      <c r="BE102" s="181"/>
      <c r="BF102" s="21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36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00"/>
      <c r="AM103" s="20"/>
      <c r="AN103" s="20"/>
      <c r="AO103" s="21"/>
      <c r="AP103" s="21"/>
      <c r="AQ103" s="21"/>
      <c r="AR103" s="21"/>
      <c r="AS103" s="21"/>
      <c r="AT103" s="18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00"/>
      <c r="BE103" s="181"/>
      <c r="BF103" s="21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36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00"/>
      <c r="AM104" s="20"/>
      <c r="AN104" s="20"/>
      <c r="AO104" s="21"/>
      <c r="AP104" s="21"/>
      <c r="AQ104" s="21"/>
      <c r="AR104" s="21"/>
      <c r="AS104" s="21"/>
      <c r="AT104" s="18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00"/>
      <c r="BE104" s="181"/>
      <c r="BF104" s="21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36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0"/>
      <c r="N105" s="20"/>
      <c r="O105" s="23"/>
      <c r="P105" s="20"/>
      <c r="Q105" s="20"/>
      <c r="R105" s="20"/>
      <c r="S105" s="20"/>
      <c r="T105" s="20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00"/>
      <c r="AM105" s="20"/>
      <c r="AN105" s="20"/>
      <c r="AO105" s="21"/>
      <c r="AP105" s="21"/>
      <c r="AQ105" s="21"/>
      <c r="AR105" s="21"/>
      <c r="AS105" s="21"/>
      <c r="AT105" s="18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00"/>
      <c r="BE105" s="181"/>
      <c r="BF105" s="21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209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00"/>
      <c r="AM106" s="20"/>
      <c r="AN106" s="20"/>
      <c r="AO106" s="21"/>
      <c r="AP106" s="21"/>
      <c r="AQ106" s="21"/>
      <c r="AR106" s="21"/>
      <c r="AS106" s="21"/>
      <c r="AT106" s="18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00"/>
      <c r="BE106" s="21"/>
      <c r="BF106" s="20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5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00"/>
      <c r="AM107" s="20"/>
      <c r="AN107" s="20"/>
      <c r="AO107" s="21"/>
      <c r="AP107" s="21"/>
      <c r="AQ107" s="21"/>
      <c r="AR107" s="21"/>
      <c r="AS107" s="21"/>
      <c r="AT107" s="18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00"/>
      <c r="BE107" s="200"/>
      <c r="BF107" s="20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249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00"/>
      <c r="AM108" s="20"/>
      <c r="AN108" s="20"/>
      <c r="AO108" s="21"/>
      <c r="AP108" s="21"/>
      <c r="AQ108" s="21"/>
      <c r="AR108" s="21"/>
      <c r="AS108" s="21"/>
      <c r="AT108" s="18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0"/>
      <c r="BE108" s="23"/>
      <c r="BF108" s="23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52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00"/>
      <c r="AM109" s="20"/>
      <c r="AN109" s="20"/>
      <c r="AO109" s="21"/>
      <c r="AP109" s="21"/>
      <c r="AQ109" s="21"/>
      <c r="AR109" s="21"/>
      <c r="AS109" s="21"/>
      <c r="AT109" s="18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0"/>
      <c r="BE109" s="21"/>
      <c r="BF109" s="21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52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00"/>
      <c r="AM110" s="20"/>
      <c r="AN110" s="20"/>
      <c r="AO110" s="21"/>
      <c r="AP110" s="21"/>
      <c r="AQ110" s="21"/>
      <c r="AR110" s="21"/>
      <c r="AS110" s="21"/>
      <c r="AT110" s="18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0"/>
      <c r="BE110" s="200"/>
      <c r="BF110" s="20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92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1"/>
      <c r="AJ111" s="20"/>
      <c r="AK111" s="21"/>
      <c r="AL111" s="200"/>
      <c r="AM111" s="21"/>
      <c r="AN111" s="20"/>
      <c r="AO111" s="21"/>
      <c r="AP111" s="21"/>
      <c r="AQ111" s="21"/>
      <c r="AR111" s="21"/>
      <c r="AS111" s="21"/>
      <c r="AT111" s="200"/>
      <c r="AU111" s="21"/>
      <c r="AV111" s="21"/>
      <c r="AW111" s="21"/>
      <c r="AX111" s="21"/>
      <c r="AY111" s="21"/>
      <c r="AZ111" s="21"/>
      <c r="BA111" s="21"/>
      <c r="BB111" s="20"/>
      <c r="BC111" s="21"/>
      <c r="BD111" s="20"/>
      <c r="BE111" s="21"/>
      <c r="BF111" s="21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29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1"/>
      <c r="AJ112" s="20"/>
      <c r="AK112" s="21"/>
      <c r="AL112" s="200"/>
      <c r="AM112" s="21"/>
      <c r="AN112" s="20"/>
      <c r="AO112" s="21"/>
      <c r="AP112" s="21"/>
      <c r="AQ112" s="21"/>
      <c r="AR112" s="21"/>
      <c r="AS112" s="21"/>
      <c r="AT112" s="200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0"/>
      <c r="BE112" s="21"/>
      <c r="BF112" s="21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200"/>
      <c r="AM113" s="20"/>
      <c r="AN113" s="20"/>
      <c r="AO113" s="21"/>
      <c r="AP113" s="21"/>
      <c r="AQ113" s="21"/>
      <c r="AR113" s="21"/>
      <c r="AS113" s="21"/>
      <c r="AT113" s="200"/>
      <c r="AU113" s="20"/>
      <c r="AV113" s="21"/>
      <c r="AW113" s="21"/>
      <c r="AX113" s="21"/>
      <c r="AY113" s="21"/>
      <c r="AZ113" s="21"/>
      <c r="BA113" s="21"/>
      <c r="BB113" s="21"/>
      <c r="BC113" s="21"/>
      <c r="BD113" s="200"/>
      <c r="BE113" s="23"/>
      <c r="BF113" s="23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5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200"/>
      <c r="AM114" s="20"/>
      <c r="AN114" s="20"/>
      <c r="AO114" s="21"/>
      <c r="AP114" s="21"/>
      <c r="AQ114" s="21"/>
      <c r="AR114" s="21"/>
      <c r="AS114" s="21"/>
      <c r="AT114" s="200"/>
      <c r="AU114" s="20"/>
      <c r="AV114" s="21"/>
      <c r="AW114" s="21"/>
      <c r="AX114" s="21"/>
      <c r="AY114" s="21"/>
      <c r="AZ114" s="21"/>
      <c r="BA114" s="21"/>
      <c r="BB114" s="21"/>
      <c r="BC114" s="21"/>
      <c r="BD114" s="200"/>
      <c r="BE114" s="21"/>
      <c r="BF114" s="20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5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200"/>
      <c r="AM115" s="20"/>
      <c r="AN115" s="20"/>
      <c r="AO115" s="21"/>
      <c r="AP115" s="21"/>
      <c r="AQ115" s="21"/>
      <c r="AR115" s="21"/>
      <c r="AS115" s="21"/>
      <c r="AT115" s="200"/>
      <c r="AU115" s="20"/>
      <c r="AV115" s="21"/>
      <c r="AW115" s="21"/>
      <c r="AX115" s="21"/>
      <c r="AY115" s="21"/>
      <c r="AZ115" s="21"/>
      <c r="BA115" s="21"/>
      <c r="BB115" s="21"/>
      <c r="BC115" s="21"/>
      <c r="BD115" s="200"/>
      <c r="BE115" s="23"/>
      <c r="BF115" s="23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5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200"/>
      <c r="AM116" s="20"/>
      <c r="AN116" s="20"/>
      <c r="AO116" s="21"/>
      <c r="AP116" s="21"/>
      <c r="AQ116" s="21"/>
      <c r="AR116" s="21"/>
      <c r="AS116" s="21"/>
      <c r="AT116" s="200"/>
      <c r="AU116" s="20"/>
      <c r="AV116" s="21"/>
      <c r="AW116" s="21"/>
      <c r="AX116" s="21"/>
      <c r="AY116" s="21"/>
      <c r="AZ116" s="21"/>
      <c r="BA116" s="21"/>
      <c r="BB116" s="21"/>
      <c r="BC116" s="21"/>
      <c r="BD116" s="200"/>
      <c r="BE116" s="21"/>
      <c r="BF116" s="20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5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200"/>
      <c r="AM117" s="20"/>
      <c r="AN117" s="20"/>
      <c r="AO117" s="21"/>
      <c r="AP117" s="21"/>
      <c r="AQ117" s="21"/>
      <c r="AR117" s="21"/>
      <c r="AS117" s="21"/>
      <c r="AT117" s="200"/>
      <c r="AU117" s="20"/>
      <c r="AV117" s="21"/>
      <c r="AW117" s="21"/>
      <c r="AX117" s="21"/>
      <c r="AY117" s="21"/>
      <c r="AZ117" s="21"/>
      <c r="BA117" s="21"/>
      <c r="BB117" s="21"/>
      <c r="BC117" s="21"/>
      <c r="BD117" s="200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5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200"/>
      <c r="AM118" s="20"/>
      <c r="AN118" s="20"/>
      <c r="AO118" s="21"/>
      <c r="AP118" s="21"/>
      <c r="AQ118" s="21"/>
      <c r="AR118" s="21"/>
      <c r="AS118" s="21"/>
      <c r="AT118" s="200"/>
      <c r="AU118" s="20"/>
      <c r="AV118" s="21"/>
      <c r="AW118" s="21"/>
      <c r="AX118" s="21"/>
      <c r="AY118" s="21"/>
      <c r="AZ118" s="21"/>
      <c r="BA118" s="21"/>
      <c r="BB118" s="21"/>
      <c r="BC118" s="21"/>
      <c r="BD118" s="200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5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200"/>
      <c r="AM119" s="20"/>
      <c r="AN119" s="20"/>
      <c r="AO119" s="21"/>
      <c r="AP119" s="21"/>
      <c r="AQ119" s="21"/>
      <c r="AR119" s="21"/>
      <c r="AS119" s="21"/>
      <c r="AT119" s="200"/>
      <c r="AU119" s="20"/>
      <c r="AV119" s="21"/>
      <c r="AW119" s="21"/>
      <c r="AX119" s="21"/>
      <c r="AY119" s="21"/>
      <c r="AZ119" s="21"/>
      <c r="BA119" s="21"/>
      <c r="BB119" s="21"/>
      <c r="BC119" s="21"/>
      <c r="BD119" s="200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249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200"/>
      <c r="AM120" s="23"/>
      <c r="AN120" s="23"/>
      <c r="AO120" s="21"/>
      <c r="AP120" s="21"/>
      <c r="AQ120" s="21"/>
      <c r="AR120" s="21"/>
      <c r="AS120" s="21"/>
      <c r="AT120" s="200"/>
      <c r="AU120" s="23"/>
      <c r="AV120" s="21"/>
      <c r="AW120" s="21"/>
      <c r="AX120" s="21"/>
      <c r="AY120" s="21"/>
      <c r="AZ120" s="21"/>
      <c r="BA120" s="21"/>
      <c r="BB120" s="21"/>
      <c r="BC120" s="21"/>
      <c r="BD120" s="200"/>
      <c r="BE120" s="21"/>
      <c r="BF120" s="20"/>
      <c r="BG120" s="21"/>
      <c r="BH120" s="21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2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200"/>
      <c r="AM121" s="20"/>
      <c r="AN121" s="20"/>
      <c r="AO121" s="21"/>
      <c r="AP121" s="21"/>
      <c r="AQ121" s="21"/>
      <c r="AR121" s="21"/>
      <c r="AS121" s="21"/>
      <c r="AT121" s="200"/>
      <c r="AU121" s="20"/>
      <c r="AV121" s="21"/>
      <c r="AW121" s="21"/>
      <c r="AX121" s="21"/>
      <c r="AY121" s="21"/>
      <c r="AZ121" s="21"/>
      <c r="BA121" s="21"/>
      <c r="BB121" s="21"/>
      <c r="BC121" s="21"/>
      <c r="BD121" s="200"/>
      <c r="BE121" s="21"/>
      <c r="BF121" s="21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2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200"/>
      <c r="AM122" s="20"/>
      <c r="AN122" s="20"/>
      <c r="AO122" s="21"/>
      <c r="AP122" s="21"/>
      <c r="AQ122" s="21"/>
      <c r="AR122" s="21"/>
      <c r="AS122" s="21"/>
      <c r="AT122" s="200"/>
      <c r="AU122" s="20"/>
      <c r="AV122" s="21"/>
      <c r="AW122" s="21"/>
      <c r="AX122" s="21"/>
      <c r="AY122" s="21"/>
      <c r="AZ122" s="21"/>
      <c r="BA122" s="21"/>
      <c r="BB122" s="21"/>
      <c r="BC122" s="21"/>
      <c r="BD122" s="200"/>
      <c r="BE122" s="21"/>
      <c r="BF122" s="21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2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200"/>
      <c r="AM123" s="20"/>
      <c r="AN123" s="20"/>
      <c r="AO123" s="21"/>
      <c r="AP123" s="21"/>
      <c r="AQ123" s="21"/>
      <c r="AR123" s="21"/>
      <c r="AS123" s="21"/>
      <c r="AT123" s="200"/>
      <c r="AU123" s="20"/>
      <c r="AV123" s="21"/>
      <c r="AW123" s="21"/>
      <c r="AX123" s="21"/>
      <c r="AY123" s="21"/>
      <c r="AZ123" s="21"/>
      <c r="BA123" s="21"/>
      <c r="BB123" s="21"/>
      <c r="BC123" s="21"/>
      <c r="BD123" s="200"/>
      <c r="BE123" s="21"/>
      <c r="BF123" s="21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2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200"/>
      <c r="AM124" s="20"/>
      <c r="AN124" s="20"/>
      <c r="AO124" s="21"/>
      <c r="AP124" s="21"/>
      <c r="AQ124" s="21"/>
      <c r="AR124" s="21"/>
      <c r="AS124" s="21"/>
      <c r="AT124" s="200"/>
      <c r="AU124" s="20"/>
      <c r="AV124" s="21"/>
      <c r="AW124" s="21"/>
      <c r="AX124" s="21"/>
      <c r="AY124" s="21"/>
      <c r="AZ124" s="21"/>
      <c r="BA124" s="21"/>
      <c r="BB124" s="21"/>
      <c r="BC124" s="21"/>
      <c r="BD124" s="200"/>
      <c r="BE124" s="21"/>
      <c r="BF124" s="21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2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200"/>
      <c r="AM125" s="20"/>
      <c r="AN125" s="20"/>
      <c r="AO125" s="21"/>
      <c r="AP125" s="21"/>
      <c r="AQ125" s="21"/>
      <c r="AR125" s="21"/>
      <c r="AS125" s="21"/>
      <c r="AT125" s="200"/>
      <c r="AU125" s="20"/>
      <c r="AV125" s="21"/>
      <c r="AW125" s="21"/>
      <c r="AX125" s="21"/>
      <c r="AY125" s="21"/>
      <c r="AZ125" s="21"/>
      <c r="BA125" s="21"/>
      <c r="BB125" s="21"/>
      <c r="BC125" s="21"/>
      <c r="BD125" s="200"/>
      <c r="BE125" s="21"/>
      <c r="BF125" s="21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409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200"/>
      <c r="AM126" s="20"/>
      <c r="AN126" s="20"/>
      <c r="AO126" s="21"/>
      <c r="AP126" s="21"/>
      <c r="AQ126" s="21"/>
      <c r="AR126" s="21"/>
      <c r="AS126" s="21"/>
      <c r="AT126" s="200"/>
      <c r="AU126" s="20"/>
      <c r="AV126" s="21"/>
      <c r="AW126" s="21"/>
      <c r="AX126" s="21"/>
      <c r="AY126" s="21"/>
      <c r="AZ126" s="21"/>
      <c r="BA126" s="21"/>
      <c r="BB126" s="21"/>
      <c r="BC126" s="21"/>
      <c r="BD126" s="200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237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0"/>
      <c r="BE127" s="21"/>
      <c r="BF127" s="20"/>
      <c r="BG127" s="20"/>
      <c r="BH127" s="20"/>
      <c r="BI127" s="23"/>
      <c r="BJ127" s="20"/>
      <c r="BK127" s="21"/>
      <c r="BL127" s="20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3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0"/>
      <c r="BE128" s="23"/>
      <c r="BF128" s="23"/>
      <c r="BG128" s="20"/>
      <c r="BH128" s="20"/>
      <c r="BI128" s="23"/>
      <c r="BJ128" s="20"/>
      <c r="BK128" s="21"/>
      <c r="BL128" s="20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37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200"/>
      <c r="AM129" s="23"/>
      <c r="AN129" s="23"/>
      <c r="AO129" s="21"/>
      <c r="AP129" s="21"/>
      <c r="AQ129" s="21"/>
      <c r="AR129" s="21"/>
      <c r="AS129" s="21"/>
      <c r="AT129" s="200"/>
      <c r="AU129" s="23"/>
      <c r="AV129" s="21"/>
      <c r="AW129" s="21"/>
      <c r="AX129" s="21"/>
      <c r="AY129" s="21"/>
      <c r="AZ129" s="21"/>
      <c r="BA129" s="21"/>
      <c r="BB129" s="21"/>
      <c r="BC129" s="21"/>
      <c r="BD129" s="200"/>
      <c r="BE129" s="23"/>
      <c r="BF129" s="20"/>
      <c r="BG129" s="21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22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0"/>
      <c r="BE130" s="23"/>
      <c r="BF130" s="23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22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0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2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0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22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0"/>
      <c r="BE133" s="23"/>
      <c r="BF133" s="23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22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0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25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0"/>
      <c r="BE135" s="21"/>
      <c r="BF135" s="21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55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0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25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1"/>
      <c r="R137" s="21"/>
      <c r="S137" s="21"/>
      <c r="T137" s="21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1"/>
      <c r="BD137" s="200"/>
      <c r="BE137" s="21"/>
      <c r="BF137" s="21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62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0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62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0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294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3"/>
      <c r="AK140" s="21"/>
      <c r="AL140" s="200"/>
      <c r="AM140" s="23"/>
      <c r="AN140" s="23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0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42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0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0"/>
      <c r="BE141" s="23"/>
      <c r="BF141" s="23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42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0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87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0"/>
      <c r="AQ143" s="23"/>
      <c r="AR143" s="20"/>
      <c r="AS143" s="21"/>
      <c r="AT143" s="21"/>
      <c r="AU143" s="21"/>
      <c r="AV143" s="21"/>
      <c r="AW143" s="21"/>
      <c r="AX143" s="21"/>
      <c r="AY143" s="21"/>
      <c r="AZ143" s="21"/>
      <c r="BA143" s="21"/>
      <c r="BB143" s="20"/>
      <c r="BC143" s="23"/>
      <c r="BD143" s="20"/>
      <c r="BE143" s="23"/>
      <c r="BF143" s="20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87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0"/>
      <c r="BC144" s="20"/>
      <c r="BD144" s="200"/>
      <c r="BE144" s="182"/>
      <c r="BF144" s="20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87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0"/>
      <c r="R145" s="20"/>
      <c r="S145" s="20"/>
      <c r="T145" s="20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0"/>
      <c r="BC145" s="20"/>
      <c r="BD145" s="200"/>
      <c r="BE145" s="182"/>
      <c r="BF145" s="20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87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0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00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87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0"/>
      <c r="BE147" s="200"/>
      <c r="BF147" s="20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349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0"/>
      <c r="BE148" s="200"/>
      <c r="BF148" s="20"/>
      <c r="BG148" s="20"/>
      <c r="BH148" s="20"/>
      <c r="BI148" s="23"/>
      <c r="BJ148" s="23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67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181"/>
      <c r="AM149" s="21"/>
      <c r="AN149" s="21"/>
      <c r="AO149" s="21"/>
      <c r="AP149" s="21"/>
      <c r="AQ149" s="21"/>
      <c r="AR149" s="21"/>
      <c r="AS149" s="21"/>
      <c r="AT149" s="18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0"/>
      <c r="BE149" s="200"/>
      <c r="BF149" s="20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409.6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0"/>
      <c r="AK150" s="21"/>
      <c r="AL150" s="200"/>
      <c r="AM150" s="23"/>
      <c r="AN150" s="20"/>
      <c r="AO150" s="23"/>
      <c r="AP150" s="20"/>
      <c r="AQ150" s="21"/>
      <c r="AR150" s="21"/>
      <c r="AS150" s="21"/>
      <c r="AT150" s="200"/>
      <c r="AU150" s="23"/>
      <c r="AV150" s="21"/>
      <c r="AW150" s="21"/>
      <c r="AX150" s="21"/>
      <c r="AY150" s="21"/>
      <c r="AZ150" s="21"/>
      <c r="BA150" s="21"/>
      <c r="BB150" s="21"/>
      <c r="BC150" s="21"/>
      <c r="BD150" s="200"/>
      <c r="BE150" s="23"/>
      <c r="BF150" s="20"/>
      <c r="BG150" s="23"/>
      <c r="BH150" s="20"/>
      <c r="BI150" s="23"/>
      <c r="BJ150" s="20"/>
      <c r="BK150" s="23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34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0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0"/>
      <c r="AK151" s="21"/>
      <c r="AL151" s="200"/>
      <c r="AM151" s="20"/>
      <c r="AN151" s="20"/>
      <c r="AO151" s="21"/>
      <c r="AP151" s="21"/>
      <c r="AQ151" s="21"/>
      <c r="AR151" s="21"/>
      <c r="AS151" s="21"/>
      <c r="AT151" s="200"/>
      <c r="AU151" s="20"/>
      <c r="AV151" s="21"/>
      <c r="AW151" s="21"/>
      <c r="AX151" s="21"/>
      <c r="AY151" s="21"/>
      <c r="AZ151" s="21"/>
      <c r="BA151" s="21"/>
      <c r="BB151" s="21"/>
      <c r="BC151" s="21"/>
      <c r="BD151" s="200"/>
      <c r="BE151" s="23"/>
      <c r="BF151" s="20"/>
      <c r="BG151" s="23"/>
      <c r="BH151" s="20"/>
      <c r="BI151" s="23"/>
      <c r="BJ151" s="20"/>
      <c r="BK151" s="23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34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0"/>
      <c r="AK152" s="21"/>
      <c r="AL152" s="200"/>
      <c r="AM152" s="20"/>
      <c r="AN152" s="20"/>
      <c r="AO152" s="21"/>
      <c r="AP152" s="21"/>
      <c r="AQ152" s="21"/>
      <c r="AR152" s="21"/>
      <c r="AS152" s="21"/>
      <c r="AT152" s="200"/>
      <c r="AU152" s="20"/>
      <c r="AV152" s="21"/>
      <c r="AW152" s="21"/>
      <c r="AX152" s="21"/>
      <c r="AY152" s="21"/>
      <c r="AZ152" s="21"/>
      <c r="BA152" s="21"/>
      <c r="BB152" s="21"/>
      <c r="BC152" s="21"/>
      <c r="BD152" s="200"/>
      <c r="BE152" s="23"/>
      <c r="BF152" s="20"/>
      <c r="BG152" s="23"/>
      <c r="BH152" s="20"/>
      <c r="BI152" s="23"/>
      <c r="BJ152" s="20"/>
      <c r="BK152" s="23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34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0"/>
      <c r="AK153" s="21"/>
      <c r="AL153" s="200"/>
      <c r="AM153" s="20"/>
      <c r="AN153" s="20"/>
      <c r="AO153" s="21"/>
      <c r="AP153" s="21"/>
      <c r="AQ153" s="21"/>
      <c r="AR153" s="21"/>
      <c r="AS153" s="21"/>
      <c r="AT153" s="200"/>
      <c r="AU153" s="20"/>
      <c r="AV153" s="21"/>
      <c r="AW153" s="21"/>
      <c r="AX153" s="21"/>
      <c r="AY153" s="21"/>
      <c r="AZ153" s="21"/>
      <c r="BA153" s="21"/>
      <c r="BB153" s="21"/>
      <c r="BC153" s="21"/>
      <c r="BD153" s="200"/>
      <c r="BE153" s="23"/>
      <c r="BF153" s="20"/>
      <c r="BG153" s="23"/>
      <c r="BH153" s="20"/>
      <c r="BI153" s="23"/>
      <c r="BJ153" s="20"/>
      <c r="BK153" s="23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34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0"/>
      <c r="Q154" s="20"/>
      <c r="R154" s="20"/>
      <c r="S154" s="20"/>
      <c r="T154" s="20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0"/>
      <c r="AK154" s="21"/>
      <c r="AL154" s="200"/>
      <c r="AM154" s="20"/>
      <c r="AN154" s="20"/>
      <c r="AO154" s="21"/>
      <c r="AP154" s="21"/>
      <c r="AQ154" s="21"/>
      <c r="AR154" s="21"/>
      <c r="AS154" s="21"/>
      <c r="AT154" s="200"/>
      <c r="AU154" s="20"/>
      <c r="AV154" s="21"/>
      <c r="AW154" s="21"/>
      <c r="AX154" s="21"/>
      <c r="AY154" s="21"/>
      <c r="AZ154" s="21"/>
      <c r="BA154" s="21"/>
      <c r="BB154" s="21"/>
      <c r="BC154" s="21"/>
      <c r="BD154" s="200"/>
      <c r="BE154" s="23"/>
      <c r="BF154" s="20"/>
      <c r="BG154" s="23"/>
      <c r="BH154" s="20"/>
      <c r="BI154" s="23"/>
      <c r="BJ154" s="20"/>
      <c r="BK154" s="23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34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0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0"/>
      <c r="AK155" s="21"/>
      <c r="AL155" s="200"/>
      <c r="AM155" s="20"/>
      <c r="AN155" s="20"/>
      <c r="AO155" s="21"/>
      <c r="AP155" s="21"/>
      <c r="AQ155" s="21"/>
      <c r="AR155" s="21"/>
      <c r="AS155" s="21"/>
      <c r="AT155" s="200"/>
      <c r="AU155" s="20"/>
      <c r="AV155" s="21"/>
      <c r="AW155" s="21"/>
      <c r="AX155" s="21"/>
      <c r="AY155" s="21"/>
      <c r="AZ155" s="21"/>
      <c r="BA155" s="21"/>
      <c r="BB155" s="21"/>
      <c r="BC155" s="21"/>
      <c r="BD155" s="200"/>
      <c r="BE155" s="23"/>
      <c r="BF155" s="20"/>
      <c r="BG155" s="23"/>
      <c r="BH155" s="20"/>
      <c r="BI155" s="23"/>
      <c r="BJ155" s="20"/>
      <c r="BK155" s="23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409.6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200"/>
      <c r="AM156" s="23"/>
      <c r="AN156" s="23"/>
      <c r="AO156" s="21"/>
      <c r="AP156" s="21"/>
      <c r="AQ156" s="21"/>
      <c r="AR156" s="21"/>
      <c r="AS156" s="21"/>
      <c r="AT156" s="200"/>
      <c r="AU156" s="23"/>
      <c r="AV156" s="21"/>
      <c r="AW156" s="21"/>
      <c r="AX156" s="21"/>
      <c r="AY156" s="21"/>
      <c r="AZ156" s="21"/>
      <c r="BA156" s="21"/>
      <c r="BB156" s="21"/>
      <c r="BC156" s="21"/>
      <c r="BD156" s="200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34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0"/>
      <c r="BE157" s="200"/>
      <c r="BF157" s="20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34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0"/>
      <c r="BE158" s="200"/>
      <c r="BF158" s="20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34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0"/>
      <c r="Q159" s="20"/>
      <c r="R159" s="20"/>
      <c r="S159" s="20"/>
      <c r="T159" s="20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0"/>
      <c r="BE159" s="200"/>
      <c r="BF159" s="20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34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0"/>
      <c r="BE160" s="200"/>
      <c r="BF160" s="20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409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0"/>
      <c r="AK161" s="23"/>
      <c r="AL161" s="20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0"/>
      <c r="BE161" s="23"/>
      <c r="BF161" s="23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3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0"/>
      <c r="BE162" s="200"/>
      <c r="BF162" s="20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3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0"/>
      <c r="BE163" s="200"/>
      <c r="BF163" s="20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409.6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0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6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0"/>
      <c r="BE165" s="200"/>
      <c r="BF165" s="20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6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0"/>
      <c r="BE166" s="200"/>
      <c r="BF166" s="20"/>
      <c r="BG166" s="20"/>
      <c r="BH166" s="20"/>
      <c r="BI166" s="23"/>
      <c r="BJ166" s="20"/>
      <c r="BK166" s="23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6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0"/>
      <c r="BE167" s="200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40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00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5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0"/>
      <c r="BE169" s="200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86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0"/>
      <c r="BE170" s="200"/>
      <c r="BF170" s="20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77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0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77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0"/>
      <c r="BE172" s="182"/>
      <c r="BF172" s="23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24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83"/>
      <c r="BE173" s="23"/>
      <c r="BF173" s="23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24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0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0"/>
      <c r="BE174" s="182"/>
      <c r="BF174" s="23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231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0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231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0"/>
      <c r="R176" s="21"/>
      <c r="S176" s="20"/>
      <c r="T176" s="21"/>
      <c r="U176" s="20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0"/>
      <c r="AQ176" s="20"/>
      <c r="AR176" s="20"/>
      <c r="AS176" s="21"/>
      <c r="AT176" s="21"/>
      <c r="AU176" s="21"/>
      <c r="AV176" s="21"/>
      <c r="AW176" s="21"/>
      <c r="AX176" s="21"/>
      <c r="AY176" s="21"/>
      <c r="AZ176" s="21"/>
      <c r="BA176" s="21"/>
      <c r="BB176" s="20"/>
      <c r="BC176" s="20"/>
      <c r="BD176" s="20"/>
      <c r="BE176" s="200"/>
      <c r="BF176" s="20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59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0"/>
      <c r="R177" s="21"/>
      <c r="S177" s="20"/>
      <c r="T177" s="21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0"/>
      <c r="BE177" s="200"/>
      <c r="BF177" s="20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59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0"/>
      <c r="BE178" s="200"/>
      <c r="BF178" s="20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408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0"/>
      <c r="AJ179" s="20"/>
      <c r="AK179" s="21"/>
      <c r="AL179" s="200"/>
      <c r="AM179" s="21"/>
      <c r="AN179" s="20"/>
      <c r="AO179" s="21"/>
      <c r="AP179" s="20"/>
      <c r="AQ179" s="21"/>
      <c r="AR179" s="21"/>
      <c r="AS179" s="21"/>
      <c r="AT179" s="200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0"/>
      <c r="BE179" s="21"/>
      <c r="BF179" s="20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38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1"/>
      <c r="R180" s="21"/>
      <c r="S180" s="21"/>
      <c r="T180" s="21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18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0"/>
      <c r="BE180" s="200"/>
      <c r="BF180" s="20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38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18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0"/>
      <c r="BE181" s="200"/>
      <c r="BF181" s="20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38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18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0"/>
      <c r="BE182" s="200"/>
      <c r="BF182" s="20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38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18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0"/>
      <c r="BE183" s="200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38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8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0"/>
      <c r="BE184" s="200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28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1"/>
      <c r="AJ185" s="20"/>
      <c r="AK185" s="21"/>
      <c r="AL185" s="200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0"/>
      <c r="BC185" s="20"/>
      <c r="BD185" s="20"/>
      <c r="BE185" s="23"/>
      <c r="BF185" s="23"/>
      <c r="BG185" s="20"/>
      <c r="BH185" s="20"/>
      <c r="BI185" s="21"/>
      <c r="BJ185" s="20"/>
      <c r="BK185" s="23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37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0"/>
      <c r="BE186" s="23"/>
      <c r="BF186" s="23"/>
      <c r="BG186" s="20"/>
      <c r="BH186" s="20"/>
      <c r="BI186" s="23"/>
      <c r="BJ186" s="20"/>
      <c r="BK186" s="23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2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0"/>
      <c r="BE187" s="23"/>
      <c r="BF187" s="23"/>
      <c r="BG187" s="20"/>
      <c r="BH187" s="20"/>
      <c r="BI187" s="23"/>
      <c r="BJ187" s="20"/>
      <c r="BK187" s="23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2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199"/>
      <c r="N188" s="20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00"/>
      <c r="BE188" s="23"/>
      <c r="BF188" s="23"/>
      <c r="BG188" s="20"/>
      <c r="BH188" s="20"/>
      <c r="BI188" s="23"/>
      <c r="BJ188" s="20"/>
      <c r="BK188" s="23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2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0"/>
      <c r="BE189" s="23"/>
      <c r="BF189" s="23"/>
      <c r="BG189" s="20"/>
      <c r="BH189" s="20"/>
      <c r="BI189" s="23"/>
      <c r="BJ189" s="20"/>
      <c r="BK189" s="23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84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00"/>
      <c r="BE190" s="21"/>
      <c r="BF190" s="21"/>
      <c r="BG190" s="20"/>
      <c r="BH190" s="20"/>
      <c r="BI190" s="23"/>
      <c r="BJ190" s="20"/>
      <c r="BK190" s="23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8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00"/>
      <c r="BE191" s="23"/>
      <c r="BF191" s="23"/>
      <c r="BG191" s="20"/>
      <c r="BH191" s="20"/>
      <c r="BI191" s="23"/>
      <c r="BJ191" s="20"/>
      <c r="BK191" s="23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409.6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00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204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00"/>
      <c r="BE193" s="20"/>
      <c r="BF193" s="20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201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181"/>
      <c r="AM194" s="21"/>
      <c r="AN194" s="21"/>
      <c r="AO194" s="21"/>
      <c r="AP194" s="21"/>
      <c r="AQ194" s="21"/>
      <c r="AR194" s="21"/>
      <c r="AS194" s="21"/>
      <c r="AT194" s="181"/>
      <c r="AU194" s="21"/>
      <c r="AV194" s="181"/>
      <c r="AW194" s="21"/>
      <c r="AX194" s="21"/>
      <c r="AY194" s="21"/>
      <c r="AZ194" s="21"/>
      <c r="BA194" s="21"/>
      <c r="BB194" s="21"/>
      <c r="BC194" s="21"/>
      <c r="BD194" s="200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409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1"/>
      <c r="AJ195" s="21"/>
      <c r="AK195" s="21"/>
      <c r="AL195" s="200"/>
      <c r="AM195" s="21"/>
      <c r="AN195" s="20"/>
      <c r="AO195" s="21"/>
      <c r="AP195" s="21"/>
      <c r="AQ195" s="21"/>
      <c r="AR195" s="21"/>
      <c r="AS195" s="21"/>
      <c r="AT195" s="200"/>
      <c r="AU195" s="21"/>
      <c r="AV195" s="181"/>
      <c r="AW195" s="21"/>
      <c r="AX195" s="21"/>
      <c r="AY195" s="21"/>
      <c r="AZ195" s="21"/>
      <c r="BA195" s="21"/>
      <c r="BB195" s="21"/>
      <c r="BC195" s="21"/>
      <c r="BD195" s="200"/>
      <c r="BE195" s="21"/>
      <c r="BF195" s="21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181"/>
      <c r="AM196" s="21"/>
      <c r="AN196" s="21"/>
      <c r="AO196" s="21"/>
      <c r="AP196" s="21"/>
      <c r="AQ196" s="21"/>
      <c r="AR196" s="21"/>
      <c r="AS196" s="21"/>
      <c r="AT196" s="181"/>
      <c r="AU196" s="21"/>
      <c r="AV196" s="181"/>
      <c r="AW196" s="21"/>
      <c r="AX196" s="21"/>
      <c r="AY196" s="21"/>
      <c r="AZ196" s="21"/>
      <c r="BA196" s="21"/>
      <c r="BB196" s="21"/>
      <c r="BC196" s="21"/>
      <c r="BD196" s="200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181"/>
      <c r="AM197" s="21"/>
      <c r="AN197" s="21"/>
      <c r="AO197" s="21"/>
      <c r="AP197" s="21"/>
      <c r="AQ197" s="21"/>
      <c r="AR197" s="21"/>
      <c r="AS197" s="21"/>
      <c r="AT197" s="181"/>
      <c r="AU197" s="21"/>
      <c r="AV197" s="181"/>
      <c r="AW197" s="21"/>
      <c r="AX197" s="21"/>
      <c r="AY197" s="21"/>
      <c r="AZ197" s="21"/>
      <c r="BA197" s="21"/>
      <c r="BB197" s="21"/>
      <c r="BC197" s="21"/>
      <c r="BD197" s="200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5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1"/>
      <c r="AM198" s="21"/>
      <c r="AN198" s="21"/>
      <c r="AO198" s="21"/>
      <c r="AP198" s="21"/>
      <c r="AQ198" s="21"/>
      <c r="AR198" s="21"/>
      <c r="AS198" s="21"/>
      <c r="AT198" s="181"/>
      <c r="AU198" s="21"/>
      <c r="AV198" s="181"/>
      <c r="AW198" s="21"/>
      <c r="AX198" s="21"/>
      <c r="AY198" s="21"/>
      <c r="AZ198" s="21"/>
      <c r="BA198" s="21"/>
      <c r="BB198" s="21"/>
      <c r="BC198" s="21"/>
      <c r="BD198" s="200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52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181"/>
      <c r="AM199" s="21"/>
      <c r="AN199" s="21"/>
      <c r="AO199" s="21"/>
      <c r="AP199" s="21"/>
      <c r="AQ199" s="21"/>
      <c r="AR199" s="21"/>
      <c r="AS199" s="21"/>
      <c r="AT199" s="181"/>
      <c r="AU199" s="21"/>
      <c r="AV199" s="181"/>
      <c r="AW199" s="21"/>
      <c r="AX199" s="21"/>
      <c r="AY199" s="21"/>
      <c r="AZ199" s="21"/>
      <c r="BA199" s="21"/>
      <c r="BB199" s="21"/>
      <c r="BC199" s="21"/>
      <c r="BD199" s="200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1"/>
      <c r="AM200" s="21"/>
      <c r="AN200" s="21"/>
      <c r="AO200" s="21"/>
      <c r="AP200" s="21"/>
      <c r="AQ200" s="21"/>
      <c r="AR200" s="21"/>
      <c r="AS200" s="21"/>
      <c r="AT200" s="181"/>
      <c r="AU200" s="21"/>
      <c r="AV200" s="181"/>
      <c r="AW200" s="21"/>
      <c r="AX200" s="21"/>
      <c r="AY200" s="21"/>
      <c r="AZ200" s="21"/>
      <c r="BA200" s="21"/>
      <c r="BB200" s="21"/>
      <c r="BC200" s="21"/>
      <c r="BD200" s="200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1"/>
      <c r="AJ201" s="21"/>
      <c r="AK201" s="21"/>
      <c r="AL201" s="200"/>
      <c r="AM201" s="21"/>
      <c r="AN201" s="21"/>
      <c r="AO201" s="21"/>
      <c r="AP201" s="21"/>
      <c r="AQ201" s="21"/>
      <c r="AR201" s="21"/>
      <c r="AS201" s="21"/>
      <c r="AT201" s="200"/>
      <c r="AU201" s="21"/>
      <c r="AV201" s="200"/>
      <c r="AW201" s="23"/>
      <c r="AX201" s="21"/>
      <c r="AY201" s="21"/>
      <c r="AZ201" s="21"/>
      <c r="BA201" s="21"/>
      <c r="BB201" s="21"/>
      <c r="BC201" s="21"/>
      <c r="BD201" s="200"/>
      <c r="BE201" s="21"/>
      <c r="BF201" s="21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0"/>
      <c r="AK202" s="21"/>
      <c r="AL202" s="200"/>
      <c r="AM202" s="23"/>
      <c r="AN202" s="20"/>
      <c r="AO202" s="21"/>
      <c r="AP202" s="21"/>
      <c r="AQ202" s="21"/>
      <c r="AR202" s="21"/>
      <c r="AS202" s="21"/>
      <c r="AT202" s="200"/>
      <c r="AU202" s="23"/>
      <c r="AV202" s="200"/>
      <c r="AW202" s="23"/>
      <c r="AX202" s="21"/>
      <c r="AY202" s="21"/>
      <c r="AZ202" s="21"/>
      <c r="BA202" s="21"/>
      <c r="BB202" s="21"/>
      <c r="BC202" s="21"/>
      <c r="BD202" s="200"/>
      <c r="BE202" s="23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0"/>
      <c r="AK203" s="21"/>
      <c r="AL203" s="200"/>
      <c r="AM203" s="23"/>
      <c r="AN203" s="20"/>
      <c r="AO203" s="21"/>
      <c r="AP203" s="21"/>
      <c r="AQ203" s="21"/>
      <c r="AR203" s="21"/>
      <c r="AS203" s="21"/>
      <c r="AT203" s="200"/>
      <c r="AU203" s="23"/>
      <c r="AV203" s="200"/>
      <c r="AW203" s="23"/>
      <c r="AX203" s="21"/>
      <c r="AY203" s="21"/>
      <c r="AZ203" s="21"/>
      <c r="BA203" s="21"/>
      <c r="BB203" s="21"/>
      <c r="BC203" s="21"/>
      <c r="BD203" s="200"/>
      <c r="BE203" s="23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0"/>
      <c r="AK204" s="21"/>
      <c r="AL204" s="200"/>
      <c r="AM204" s="23"/>
      <c r="AN204" s="20"/>
      <c r="AO204" s="21"/>
      <c r="AP204" s="21"/>
      <c r="AQ204" s="21"/>
      <c r="AR204" s="21"/>
      <c r="AS204" s="21"/>
      <c r="AT204" s="200"/>
      <c r="AU204" s="23"/>
      <c r="AV204" s="200"/>
      <c r="AW204" s="23"/>
      <c r="AX204" s="21"/>
      <c r="AY204" s="21"/>
      <c r="AZ204" s="21"/>
      <c r="BA204" s="21"/>
      <c r="BB204" s="21"/>
      <c r="BC204" s="21"/>
      <c r="BD204" s="200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0"/>
      <c r="AK205" s="21"/>
      <c r="AL205" s="200"/>
      <c r="AM205" s="23"/>
      <c r="AN205" s="20"/>
      <c r="AO205" s="21"/>
      <c r="AP205" s="21"/>
      <c r="AQ205" s="21"/>
      <c r="AR205" s="21"/>
      <c r="AS205" s="21"/>
      <c r="AT205" s="200"/>
      <c r="AU205" s="23"/>
      <c r="AV205" s="200"/>
      <c r="AW205" s="23"/>
      <c r="AX205" s="21"/>
      <c r="AY205" s="21"/>
      <c r="AZ205" s="21"/>
      <c r="BA205" s="21"/>
      <c r="BB205" s="21"/>
      <c r="BC205" s="21"/>
      <c r="BD205" s="200"/>
      <c r="BE205" s="23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349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200"/>
      <c r="AM206" s="20"/>
      <c r="AN206" s="20"/>
      <c r="AO206" s="21"/>
      <c r="AP206" s="21"/>
      <c r="AQ206" s="21"/>
      <c r="AR206" s="21"/>
      <c r="AS206" s="21"/>
      <c r="AT206" s="200"/>
      <c r="AU206" s="23"/>
      <c r="AV206" s="200"/>
      <c r="AW206" s="20"/>
      <c r="AX206" s="21"/>
      <c r="AY206" s="21"/>
      <c r="AZ206" s="21"/>
      <c r="BA206" s="21"/>
      <c r="BB206" s="21"/>
      <c r="BC206" s="21"/>
      <c r="BD206" s="200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37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3"/>
      <c r="R207" s="23"/>
      <c r="S207" s="20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0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409.6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0"/>
      <c r="BC208" s="20"/>
      <c r="BD208" s="200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80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0"/>
      <c r="BE209" s="21"/>
      <c r="BF209" s="21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80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0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80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0"/>
      <c r="BE211" s="21"/>
      <c r="BF211" s="20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80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0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9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0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44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0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336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0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2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0"/>
      <c r="BC216" s="20"/>
      <c r="BD216" s="20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2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0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29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0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2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18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0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49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3"/>
      <c r="AJ220" s="23"/>
      <c r="AK220" s="21"/>
      <c r="AL220" s="200"/>
      <c r="AM220" s="23"/>
      <c r="AN220" s="20"/>
      <c r="AO220" s="21"/>
      <c r="AP220" s="21"/>
      <c r="AQ220" s="21"/>
      <c r="AR220" s="21"/>
      <c r="AS220" s="21"/>
      <c r="AT220" s="200"/>
      <c r="AU220" s="23"/>
      <c r="AV220" s="21"/>
      <c r="AW220" s="21"/>
      <c r="AX220" s="21"/>
      <c r="AY220" s="21"/>
      <c r="AZ220" s="21"/>
      <c r="BA220" s="21"/>
      <c r="BB220" s="21"/>
      <c r="BC220" s="21"/>
      <c r="BD220" s="200"/>
      <c r="BE220" s="21"/>
      <c r="BF220" s="21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49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3"/>
      <c r="AK221" s="21"/>
      <c r="AL221" s="200"/>
      <c r="AM221" s="23"/>
      <c r="AN221" s="20"/>
      <c r="AO221" s="21"/>
      <c r="AP221" s="21"/>
      <c r="AQ221" s="21"/>
      <c r="AR221" s="21"/>
      <c r="AS221" s="21"/>
      <c r="AT221" s="200"/>
      <c r="AU221" s="23"/>
      <c r="AV221" s="21"/>
      <c r="AW221" s="21"/>
      <c r="AX221" s="21"/>
      <c r="AY221" s="21"/>
      <c r="AZ221" s="21"/>
      <c r="BA221" s="21"/>
      <c r="BB221" s="21"/>
      <c r="BC221" s="21"/>
      <c r="BD221" s="200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34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00"/>
      <c r="BE222" s="21"/>
      <c r="BF222" s="21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47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00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9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0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0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9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0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44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0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41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0"/>
      <c r="BE228" s="21"/>
      <c r="BF228" s="20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41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0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0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0"/>
      <c r="BC230" s="20"/>
      <c r="BD230" s="200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24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0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24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0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9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0"/>
      <c r="BE233" s="21"/>
      <c r="BF233" s="21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9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0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9.6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0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41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0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37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0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74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0"/>
      <c r="BE238" s="182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9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0"/>
      <c r="BC239" s="20"/>
      <c r="BD239" s="200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0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9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0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49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0"/>
      <c r="BE242" s="23"/>
      <c r="BF242" s="23"/>
      <c r="BG242" s="20"/>
      <c r="BH242" s="20"/>
      <c r="BI242" s="23"/>
      <c r="BJ242" s="20"/>
      <c r="BK242" s="23"/>
      <c r="BL242" s="20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27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0"/>
      <c r="AQ243" s="23"/>
      <c r="AR243" s="20"/>
      <c r="AS243" s="21"/>
      <c r="AT243" s="21"/>
      <c r="AU243" s="21"/>
      <c r="AV243" s="21"/>
      <c r="AW243" s="21"/>
      <c r="AX243" s="21"/>
      <c r="AY243" s="21"/>
      <c r="AZ243" s="21"/>
      <c r="BA243" s="21"/>
      <c r="BB243" s="20"/>
      <c r="BC243" s="21"/>
      <c r="BD243" s="200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0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0"/>
      <c r="R244" s="20"/>
      <c r="S244" s="20"/>
      <c r="T244" s="20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0"/>
      <c r="AQ244" s="23"/>
      <c r="AR244" s="20"/>
      <c r="AS244" s="21"/>
      <c r="AT244" s="21"/>
      <c r="AU244" s="21"/>
      <c r="AV244" s="21"/>
      <c r="AW244" s="21"/>
      <c r="AX244" s="21"/>
      <c r="AY244" s="21"/>
      <c r="AZ244" s="21"/>
      <c r="BA244" s="21"/>
      <c r="BB244" s="20"/>
      <c r="BC244" s="20"/>
      <c r="BD244" s="200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42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0"/>
      <c r="AQ245" s="23"/>
      <c r="AR245" s="20"/>
      <c r="AS245" s="21"/>
      <c r="AT245" s="21"/>
      <c r="AU245" s="21"/>
      <c r="AV245" s="21"/>
      <c r="AW245" s="21"/>
      <c r="AX245" s="21"/>
      <c r="AY245" s="21"/>
      <c r="AZ245" s="21"/>
      <c r="BA245" s="21"/>
      <c r="BB245" s="20"/>
      <c r="BC245" s="20"/>
      <c r="BD245" s="200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00"/>
      <c r="AU246" s="20"/>
      <c r="AV246" s="21"/>
      <c r="AW246" s="21"/>
      <c r="AX246" s="21"/>
      <c r="AY246" s="21"/>
      <c r="AZ246" s="21"/>
      <c r="BA246" s="21"/>
      <c r="BB246" s="21"/>
      <c r="BC246" s="21"/>
      <c r="BD246" s="200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9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5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0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6"/>
      <c r="N248" s="20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0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409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0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6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0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9.6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0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2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0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09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0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09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1"/>
      <c r="AM254" s="21"/>
      <c r="AN254" s="21"/>
      <c r="AO254" s="21"/>
      <c r="AP254" s="21"/>
      <c r="AQ254" s="21"/>
      <c r="AR254" s="21"/>
      <c r="AS254" s="21"/>
      <c r="AT254" s="18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0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89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0"/>
      <c r="AI255" s="23"/>
      <c r="AJ255" s="23"/>
      <c r="AK255" s="21"/>
      <c r="AL255" s="200"/>
      <c r="AM255" s="20"/>
      <c r="AN255" s="20"/>
      <c r="AO255" s="21"/>
      <c r="AP255" s="21"/>
      <c r="AQ255" s="21"/>
      <c r="AR255" s="21"/>
      <c r="AS255" s="21"/>
      <c r="AT255" s="200"/>
      <c r="AU255" s="23"/>
      <c r="AV255" s="21"/>
      <c r="AW255" s="21"/>
      <c r="AX255" s="21"/>
      <c r="AY255" s="21"/>
      <c r="AZ255" s="21"/>
      <c r="BA255" s="21"/>
      <c r="BB255" s="21"/>
      <c r="BC255" s="21"/>
      <c r="BD255" s="200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89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3"/>
      <c r="AK256" s="21"/>
      <c r="AL256" s="200"/>
      <c r="AM256" s="20"/>
      <c r="AN256" s="20"/>
      <c r="AO256" s="21"/>
      <c r="AP256" s="21"/>
      <c r="AQ256" s="21"/>
      <c r="AR256" s="21"/>
      <c r="AS256" s="21"/>
      <c r="AT256" s="200"/>
      <c r="AU256" s="23"/>
      <c r="AV256" s="21"/>
      <c r="AW256" s="21"/>
      <c r="AX256" s="21"/>
      <c r="AY256" s="21"/>
      <c r="AZ256" s="21"/>
      <c r="BA256" s="21"/>
      <c r="BB256" s="21"/>
      <c r="BC256" s="21"/>
      <c r="BD256" s="200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04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0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47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0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2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0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0"/>
      <c r="O260" s="20"/>
      <c r="P260" s="20"/>
      <c r="Q260" s="20"/>
      <c r="R260" s="20"/>
      <c r="S260" s="20"/>
      <c r="T260" s="20"/>
      <c r="U260" s="20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0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0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9.6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1"/>
      <c r="AJ262" s="21"/>
      <c r="AK262" s="21"/>
      <c r="AL262" s="200"/>
      <c r="AM262" s="21"/>
      <c r="AN262" s="21"/>
      <c r="AO262" s="21"/>
      <c r="AP262" s="21"/>
      <c r="AQ262" s="21"/>
      <c r="AR262" s="21"/>
      <c r="AS262" s="21"/>
      <c r="AT262" s="200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0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0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0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0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0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0"/>
      <c r="BE267" s="21"/>
      <c r="BF267" s="21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0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0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0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0"/>
      <c r="BE270" s="21"/>
      <c r="BF270" s="20"/>
      <c r="BG270" s="20"/>
      <c r="BH270" s="20"/>
      <c r="BI270" s="23"/>
      <c r="BJ270" s="20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00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0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00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409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0"/>
      <c r="AI273" s="21"/>
      <c r="AJ273" s="21"/>
      <c r="AK273" s="21"/>
      <c r="AL273" s="200"/>
      <c r="AM273" s="21"/>
      <c r="AN273" s="20"/>
      <c r="AO273" s="21"/>
      <c r="AP273" s="21"/>
      <c r="AQ273" s="21"/>
      <c r="AR273" s="21"/>
      <c r="AS273" s="21"/>
      <c r="AT273" s="200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0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0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0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0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0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0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0"/>
      <c r="O279" s="20"/>
      <c r="P279" s="20"/>
      <c r="Q279" s="20"/>
      <c r="R279" s="20"/>
      <c r="S279" s="20"/>
      <c r="T279" s="20"/>
      <c r="U279" s="20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0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00"/>
      <c r="AM280" s="21"/>
      <c r="AN280" s="20"/>
      <c r="AO280" s="21"/>
      <c r="AP280" s="21"/>
      <c r="AQ280" s="21"/>
      <c r="AR280" s="21"/>
      <c r="AS280" s="21"/>
      <c r="AT280" s="200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0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0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0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0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0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0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0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09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0"/>
      <c r="BE287" s="23"/>
      <c r="BF287" s="23"/>
      <c r="BG287" s="20"/>
      <c r="BH287" s="20"/>
      <c r="BI287" s="23"/>
      <c r="BJ287" s="20"/>
      <c r="BK287" s="23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6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0"/>
      <c r="BE288" s="2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1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0"/>
      <c r="BE289" s="2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14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0"/>
      <c r="BE290" s="2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409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0"/>
      <c r="AK291" s="21"/>
      <c r="AL291" s="200"/>
      <c r="AM291" s="23"/>
      <c r="AN291" s="20"/>
      <c r="AO291" s="21"/>
      <c r="AP291" s="21"/>
      <c r="AQ291" s="21"/>
      <c r="AR291" s="21"/>
      <c r="AS291" s="21"/>
      <c r="AT291" s="200"/>
      <c r="AU291" s="23"/>
      <c r="AV291" s="21"/>
      <c r="AW291" s="21"/>
      <c r="AX291" s="21"/>
      <c r="AY291" s="21"/>
      <c r="AZ291" s="21"/>
      <c r="BA291" s="21"/>
      <c r="BB291" s="21"/>
      <c r="BC291" s="21"/>
      <c r="BD291" s="200"/>
      <c r="BE291" s="2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26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0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26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0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26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66"/>
      <c r="M294" s="66"/>
      <c r="N294" s="66"/>
      <c r="O294" s="28"/>
      <c r="P294" s="66"/>
      <c r="Q294" s="66"/>
      <c r="R294" s="66"/>
      <c r="S294" s="66"/>
      <c r="T294" s="66"/>
      <c r="U294" s="28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0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26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3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0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39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0"/>
      <c r="BE296" s="2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54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0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1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3"/>
      <c r="AK298" s="21"/>
      <c r="AL298" s="200"/>
      <c r="AM298" s="20"/>
      <c r="AN298" s="20"/>
      <c r="AO298" s="21"/>
      <c r="AP298" s="21"/>
      <c r="AQ298" s="21"/>
      <c r="AR298" s="21"/>
      <c r="AS298" s="21"/>
      <c r="AT298" s="200"/>
      <c r="AU298" s="23"/>
      <c r="AV298" s="21"/>
      <c r="AW298" s="21"/>
      <c r="AX298" s="21"/>
      <c r="AY298" s="21"/>
      <c r="AZ298" s="21"/>
      <c r="BA298" s="21"/>
      <c r="BB298" s="21"/>
      <c r="BC298" s="21"/>
      <c r="BD298" s="200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6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1"/>
      <c r="AJ299" s="21"/>
      <c r="AK299" s="21"/>
      <c r="AL299" s="200"/>
      <c r="AM299" s="21"/>
      <c r="AN299" s="21"/>
      <c r="AO299" s="21"/>
      <c r="AP299" s="21"/>
      <c r="AQ299" s="21"/>
      <c r="AR299" s="21"/>
      <c r="AS299" s="21"/>
      <c r="AT299" s="200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0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6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0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1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0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36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0"/>
      <c r="BE302" s="23"/>
      <c r="BF302" s="23"/>
      <c r="BG302" s="20"/>
      <c r="BH302" s="20"/>
      <c r="BI302" s="23"/>
      <c r="BJ302" s="20"/>
      <c r="BK302" s="23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4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0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11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0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14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0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89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0"/>
      <c r="BC306" s="20"/>
      <c r="BD306" s="200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4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00"/>
      <c r="AU307" s="20"/>
      <c r="AV307" s="21"/>
      <c r="AW307" s="21"/>
      <c r="AX307" s="21"/>
      <c r="AY307" s="21"/>
      <c r="AZ307" s="21"/>
      <c r="BA307" s="21"/>
      <c r="BB307" s="21"/>
      <c r="BC307" s="21"/>
      <c r="BD307" s="200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4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00"/>
      <c r="AU308" s="20"/>
      <c r="AV308" s="21"/>
      <c r="AW308" s="21"/>
      <c r="AX308" s="21"/>
      <c r="AY308" s="21"/>
      <c r="AZ308" s="21"/>
      <c r="BA308" s="21"/>
      <c r="BB308" s="21"/>
      <c r="BC308" s="21"/>
      <c r="BD308" s="200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64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0"/>
      <c r="BE309" s="182"/>
      <c r="BF309" s="23"/>
      <c r="BG309" s="20"/>
      <c r="BH309" s="20"/>
      <c r="BI309" s="23"/>
      <c r="BJ309" s="20"/>
      <c r="BK309" s="21"/>
      <c r="BL309" s="20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4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00"/>
      <c r="AU310" s="20"/>
      <c r="AV310" s="21"/>
      <c r="AW310" s="21"/>
      <c r="AX310" s="21"/>
      <c r="AY310" s="21"/>
      <c r="AZ310" s="21"/>
      <c r="BA310" s="21"/>
      <c r="BB310" s="21"/>
      <c r="BC310" s="21"/>
      <c r="BD310" s="200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4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0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31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0"/>
      <c r="BC312" s="20"/>
      <c r="BD312" s="20"/>
      <c r="BE312" s="182"/>
      <c r="BF312" s="23"/>
      <c r="BG312" s="20"/>
      <c r="BH312" s="20"/>
      <c r="BI312" s="29"/>
      <c r="BJ312" s="20"/>
      <c r="BK312" s="29"/>
      <c r="BL312" s="20"/>
      <c r="BM312" s="20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31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0"/>
      <c r="BE313" s="182"/>
      <c r="BF313" s="23"/>
      <c r="BG313" s="20"/>
      <c r="BH313" s="20"/>
      <c r="BI313" s="29"/>
      <c r="BJ313" s="20"/>
      <c r="BK313" s="29"/>
      <c r="BL313" s="20"/>
      <c r="BM313" s="20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82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0"/>
      <c r="BC314" s="20"/>
      <c r="BD314" s="200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82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0"/>
      <c r="BC315" s="20"/>
      <c r="BD315" s="200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77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0"/>
      <c r="BC316" s="20"/>
      <c r="BD316" s="200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77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0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77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0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67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0"/>
      <c r="BC319" s="20"/>
      <c r="BD319" s="200"/>
      <c r="BE319" s="2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67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0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67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0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8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0"/>
      <c r="AJ322" s="20"/>
      <c r="AK322" s="21"/>
      <c r="AL322" s="200"/>
      <c r="AM322" s="20"/>
      <c r="AN322" s="20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0"/>
      <c r="BE322" s="23"/>
      <c r="BF322" s="20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38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181"/>
      <c r="AE323" s="21"/>
      <c r="AF323" s="21"/>
      <c r="AG323" s="21"/>
      <c r="AH323" s="20"/>
      <c r="AI323" s="20"/>
      <c r="AJ323" s="20"/>
      <c r="AK323" s="21"/>
      <c r="AL323" s="200"/>
      <c r="AM323" s="20"/>
      <c r="AN323" s="20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0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53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181"/>
      <c r="AE324" s="21"/>
      <c r="AF324" s="21"/>
      <c r="AG324" s="21"/>
      <c r="AH324" s="20"/>
      <c r="AI324" s="20"/>
      <c r="AJ324" s="20"/>
      <c r="AK324" s="21"/>
      <c r="AL324" s="200"/>
      <c r="AM324" s="20"/>
      <c r="AN324" s="20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0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8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0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18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0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8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00"/>
      <c r="AE326" s="23"/>
      <c r="AF326" s="23"/>
      <c r="AG326" s="23"/>
      <c r="AH326" s="20"/>
      <c r="AI326" s="21"/>
      <c r="AJ326" s="21"/>
      <c r="AK326" s="21"/>
      <c r="AL326" s="200"/>
      <c r="AM326" s="20"/>
      <c r="AN326" s="20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0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8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0"/>
      <c r="BC327" s="20"/>
      <c r="BD327" s="200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59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0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59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0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41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0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8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00"/>
      <c r="AE331" s="23"/>
      <c r="AF331" s="23"/>
      <c r="AG331" s="23"/>
      <c r="AH331" s="23"/>
      <c r="AI331" s="21"/>
      <c r="AJ331" s="21"/>
      <c r="AK331" s="21"/>
      <c r="AL331" s="200"/>
      <c r="AM331" s="20"/>
      <c r="AN331" s="20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0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63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00"/>
      <c r="AE332" s="23"/>
      <c r="AF332" s="23"/>
      <c r="AG332" s="23"/>
      <c r="AH332" s="23"/>
      <c r="AI332" s="21"/>
      <c r="AJ332" s="21"/>
      <c r="AK332" s="21"/>
      <c r="AL332" s="200"/>
      <c r="AM332" s="20"/>
      <c r="AN332" s="20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0"/>
      <c r="BE332" s="20"/>
      <c r="BF332" s="20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9.6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3"/>
      <c r="AJ333" s="23"/>
      <c r="AK333" s="21"/>
      <c r="AL333" s="200"/>
      <c r="AM333" s="23"/>
      <c r="AN333" s="23"/>
      <c r="AO333" s="21"/>
      <c r="AP333" s="21"/>
      <c r="AQ333" s="21"/>
      <c r="AR333" s="21"/>
      <c r="AS333" s="21"/>
      <c r="AT333" s="200"/>
      <c r="AU333" s="23"/>
      <c r="AV333" s="21"/>
      <c r="AW333" s="21"/>
      <c r="AX333" s="21"/>
      <c r="AY333" s="21"/>
      <c r="AZ333" s="21"/>
      <c r="BA333" s="21"/>
      <c r="BB333" s="21"/>
      <c r="BC333" s="21"/>
      <c r="BD333" s="200"/>
      <c r="BE333" s="20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3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0"/>
      <c r="BE334" s="20"/>
      <c r="BF334" s="20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3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0"/>
      <c r="BE335" s="20"/>
      <c r="BF335" s="20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3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0"/>
      <c r="BE336" s="20"/>
      <c r="BF336" s="20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3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0"/>
      <c r="BE337" s="20"/>
      <c r="BF337" s="20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54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0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19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0"/>
      <c r="BE339" s="20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31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0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9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0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5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0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71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0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409.6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0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69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1"/>
      <c r="BC345" s="21"/>
      <c r="BD345" s="200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34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1"/>
      <c r="BC346" s="21"/>
      <c r="BD346" s="200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82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1"/>
      <c r="BC347" s="21"/>
      <c r="BD347" s="200"/>
      <c r="BE347" s="200"/>
      <c r="BF347" s="20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57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0"/>
      <c r="BD348" s="200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4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0"/>
      <c r="BD349" s="200"/>
      <c r="BE349" s="200"/>
      <c r="BF349" s="20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5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1"/>
      <c r="BC350" s="21"/>
      <c r="BD350" s="200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6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1"/>
      <c r="BC351" s="21"/>
      <c r="BD351" s="200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54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1"/>
      <c r="BC352" s="21"/>
      <c r="BD352" s="200"/>
      <c r="BE352" s="23"/>
      <c r="BF352" s="20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66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1"/>
      <c r="BC353" s="21"/>
      <c r="BD353" s="200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81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0"/>
      <c r="T354" s="20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1"/>
      <c r="BC354" s="21"/>
      <c r="BD354" s="200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71" customFormat="1" ht="197.25" customHeight="1" x14ac:dyDescent="0.25">
      <c r="A355" s="17"/>
      <c r="B355" s="18"/>
      <c r="C355" s="18"/>
      <c r="D355" s="19"/>
      <c r="E355" s="19"/>
      <c r="F355" s="66"/>
      <c r="G355" s="18"/>
      <c r="H355" s="18"/>
      <c r="I355" s="18"/>
      <c r="J355" s="18"/>
      <c r="K355" s="18"/>
      <c r="L355" s="66"/>
      <c r="M355" s="66"/>
      <c r="N355" s="66"/>
      <c r="O355" s="19"/>
      <c r="P355" s="19"/>
      <c r="Q355" s="19"/>
      <c r="R355" s="19"/>
      <c r="S355" s="19"/>
      <c r="T355" s="19"/>
      <c r="U355" s="19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  <c r="AJ355" s="27"/>
      <c r="AK355" s="27"/>
      <c r="AL355" s="27"/>
      <c r="AM355" s="27"/>
      <c r="AN355" s="27"/>
      <c r="AO355" s="27"/>
      <c r="AP355" s="27"/>
      <c r="AQ355" s="27"/>
      <c r="AR355" s="27"/>
      <c r="AS355" s="27"/>
      <c r="AT355" s="27"/>
      <c r="AU355" s="27"/>
      <c r="AV355" s="27"/>
      <c r="AW355" s="27"/>
      <c r="AX355" s="27"/>
      <c r="AY355" s="27"/>
      <c r="AZ355" s="27"/>
      <c r="BA355" s="27"/>
      <c r="BB355" s="27"/>
      <c r="BC355" s="27"/>
      <c r="BD355" s="183"/>
      <c r="BE355" s="183"/>
      <c r="BF355" s="66"/>
      <c r="BG355" s="66"/>
      <c r="BH355" s="66"/>
      <c r="BI355" s="28"/>
      <c r="BJ355" s="66"/>
      <c r="BK355" s="66"/>
      <c r="BL355" s="28"/>
      <c r="BM355" s="27"/>
      <c r="BN355" s="27"/>
      <c r="BO355" s="17"/>
      <c r="BP355" s="27"/>
      <c r="BQ355" s="27"/>
      <c r="BR355" s="28"/>
      <c r="BS355" s="28"/>
      <c r="BT355" s="17"/>
      <c r="BU355" s="70"/>
    </row>
    <row r="356" spans="1:73" s="22" customFormat="1" ht="136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3"/>
      <c r="R356" s="23"/>
      <c r="S356" s="23"/>
      <c r="T356" s="23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0"/>
      <c r="BE356" s="200"/>
      <c r="BF356" s="20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43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3"/>
      <c r="R357" s="23"/>
      <c r="S357" s="23"/>
      <c r="T357" s="23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0"/>
      <c r="BE357" s="20"/>
      <c r="BF357" s="20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43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3"/>
      <c r="R358" s="23"/>
      <c r="S358" s="23"/>
      <c r="T358" s="23"/>
      <c r="U358" s="20"/>
      <c r="V358" s="21"/>
      <c r="W358" s="21"/>
      <c r="X358" s="21"/>
      <c r="Y358" s="21"/>
      <c r="Z358" s="21"/>
      <c r="AA358" s="21"/>
      <c r="AB358" s="21"/>
      <c r="AC358" s="21"/>
      <c r="AD358" s="18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1"/>
      <c r="BC358" s="21"/>
      <c r="BD358" s="200"/>
      <c r="BE358" s="200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79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0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181"/>
      <c r="AE359" s="21"/>
      <c r="AF359" s="21"/>
      <c r="AG359" s="21"/>
      <c r="AH359" s="20"/>
      <c r="AI359" s="29"/>
      <c r="AJ359" s="29"/>
      <c r="AK359" s="21"/>
      <c r="AL359" s="200"/>
      <c r="AM359" s="29"/>
      <c r="AN359" s="29"/>
      <c r="AO359" s="21"/>
      <c r="AP359" s="21"/>
      <c r="AQ359" s="21"/>
      <c r="AR359" s="21"/>
      <c r="AS359" s="21"/>
      <c r="AT359" s="200"/>
      <c r="AU359" s="29"/>
      <c r="AV359" s="200"/>
      <c r="AW359" s="29"/>
      <c r="AX359" s="21"/>
      <c r="AY359" s="21"/>
      <c r="AZ359" s="21"/>
      <c r="BA359" s="21"/>
      <c r="BB359" s="20"/>
      <c r="BC359" s="23"/>
      <c r="BD359" s="200"/>
      <c r="BE359" s="29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64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9"/>
      <c r="P360" s="29"/>
      <c r="Q360" s="29"/>
      <c r="R360" s="29"/>
      <c r="S360" s="29"/>
      <c r="T360" s="29"/>
      <c r="U360" s="29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0"/>
      <c r="BE360" s="200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49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0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46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9"/>
      <c r="BD362" s="29"/>
      <c r="BE362" s="29"/>
      <c r="BF362" s="29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92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0"/>
      <c r="AE363" s="23"/>
      <c r="AF363" s="23"/>
      <c r="AG363" s="23"/>
      <c r="AH363" s="23"/>
      <c r="AI363" s="29"/>
      <c r="AJ363" s="29"/>
      <c r="AK363" s="21"/>
      <c r="AL363" s="200"/>
      <c r="AM363" s="23"/>
      <c r="AN363" s="23"/>
      <c r="AO363" s="21"/>
      <c r="AP363" s="21"/>
      <c r="AQ363" s="21"/>
      <c r="AR363" s="21"/>
      <c r="AS363" s="21"/>
      <c r="AT363" s="200"/>
      <c r="AU363" s="23"/>
      <c r="AV363" s="200"/>
      <c r="AW363" s="23"/>
      <c r="AX363" s="21"/>
      <c r="AY363" s="21"/>
      <c r="AZ363" s="21"/>
      <c r="BA363" s="21"/>
      <c r="BB363" s="20"/>
      <c r="BC363" s="23"/>
      <c r="BD363" s="200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23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181"/>
      <c r="AE364" s="21"/>
      <c r="AF364" s="21"/>
      <c r="AG364" s="21"/>
      <c r="AH364" s="20"/>
      <c r="AI364" s="29"/>
      <c r="AJ364" s="29"/>
      <c r="AK364" s="21"/>
      <c r="AL364" s="200"/>
      <c r="AM364" s="29"/>
      <c r="AN364" s="29"/>
      <c r="AO364" s="21"/>
      <c r="AP364" s="21"/>
      <c r="AQ364" s="21"/>
      <c r="AR364" s="21"/>
      <c r="AS364" s="21"/>
      <c r="AT364" s="200"/>
      <c r="AU364" s="29"/>
      <c r="AV364" s="200"/>
      <c r="AW364" s="29"/>
      <c r="AX364" s="21"/>
      <c r="AY364" s="21"/>
      <c r="AZ364" s="21"/>
      <c r="BA364" s="21"/>
      <c r="BB364" s="20"/>
      <c r="BC364" s="23"/>
      <c r="BD364" s="200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23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181"/>
      <c r="AE365" s="21"/>
      <c r="AF365" s="21"/>
      <c r="AG365" s="21"/>
      <c r="AH365" s="20"/>
      <c r="AI365" s="29"/>
      <c r="AJ365" s="29"/>
      <c r="AK365" s="21"/>
      <c r="AL365" s="200"/>
      <c r="AM365" s="29"/>
      <c r="AN365" s="29"/>
      <c r="AO365" s="21"/>
      <c r="AP365" s="21"/>
      <c r="AQ365" s="21"/>
      <c r="AR365" s="21"/>
      <c r="AS365" s="21"/>
      <c r="AT365" s="200"/>
      <c r="AU365" s="29"/>
      <c r="AV365" s="200"/>
      <c r="AW365" s="29"/>
      <c r="AX365" s="21"/>
      <c r="AY365" s="21"/>
      <c r="AZ365" s="21"/>
      <c r="BA365" s="21"/>
      <c r="BB365" s="20"/>
      <c r="BC365" s="23"/>
      <c r="BD365" s="200"/>
      <c r="BE365" s="29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8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181"/>
      <c r="AE366" s="21"/>
      <c r="AF366" s="21"/>
      <c r="AG366" s="21"/>
      <c r="AH366" s="20"/>
      <c r="AI366" s="29"/>
      <c r="AJ366" s="29"/>
      <c r="AK366" s="21"/>
      <c r="AL366" s="200"/>
      <c r="AM366" s="29"/>
      <c r="AN366" s="29"/>
      <c r="AO366" s="21"/>
      <c r="AP366" s="21"/>
      <c r="AQ366" s="21"/>
      <c r="AR366" s="21"/>
      <c r="AS366" s="21"/>
      <c r="AT366" s="200"/>
      <c r="AU366" s="29"/>
      <c r="AV366" s="200"/>
      <c r="AW366" s="29"/>
      <c r="AX366" s="21"/>
      <c r="AY366" s="21"/>
      <c r="AZ366" s="21"/>
      <c r="BA366" s="21"/>
      <c r="BB366" s="20"/>
      <c r="BC366" s="23"/>
      <c r="BD366" s="200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86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181"/>
      <c r="AE367" s="21"/>
      <c r="AF367" s="21"/>
      <c r="AG367" s="21"/>
      <c r="AH367" s="20"/>
      <c r="AI367" s="29"/>
      <c r="AJ367" s="29"/>
      <c r="AK367" s="21"/>
      <c r="AL367" s="200"/>
      <c r="AM367" s="29"/>
      <c r="AN367" s="29"/>
      <c r="AO367" s="21"/>
      <c r="AP367" s="21"/>
      <c r="AQ367" s="21"/>
      <c r="AR367" s="21"/>
      <c r="AS367" s="21"/>
      <c r="AT367" s="200"/>
      <c r="AU367" s="29"/>
      <c r="AV367" s="200"/>
      <c r="AW367" s="29"/>
      <c r="AX367" s="21"/>
      <c r="AY367" s="21"/>
      <c r="AZ367" s="21"/>
      <c r="BA367" s="21"/>
      <c r="BB367" s="20"/>
      <c r="BC367" s="23"/>
      <c r="BD367" s="200"/>
      <c r="BE367" s="29"/>
      <c r="BF367" s="29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9.6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0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181"/>
      <c r="AE368" s="21"/>
      <c r="AF368" s="21"/>
      <c r="AG368" s="21"/>
      <c r="AH368" s="20"/>
      <c r="AI368" s="29"/>
      <c r="AJ368" s="29"/>
      <c r="AK368" s="21"/>
      <c r="AL368" s="200"/>
      <c r="AM368" s="29"/>
      <c r="AN368" s="29"/>
      <c r="AO368" s="21"/>
      <c r="AP368" s="21"/>
      <c r="AQ368" s="21"/>
      <c r="AR368" s="21"/>
      <c r="AS368" s="21"/>
      <c r="AT368" s="200"/>
      <c r="AU368" s="29"/>
      <c r="AV368" s="200"/>
      <c r="AW368" s="29"/>
      <c r="AX368" s="21"/>
      <c r="AY368" s="21"/>
      <c r="AZ368" s="21"/>
      <c r="BA368" s="21"/>
      <c r="BB368" s="20"/>
      <c r="BC368" s="23"/>
      <c r="BD368" s="200"/>
      <c r="BE368" s="29"/>
      <c r="BF368" s="29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16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0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181"/>
      <c r="AE369" s="21"/>
      <c r="AF369" s="21"/>
      <c r="AG369" s="21"/>
      <c r="AH369" s="20"/>
      <c r="AI369" s="29"/>
      <c r="AJ369" s="29"/>
      <c r="AK369" s="21"/>
      <c r="AL369" s="200"/>
      <c r="AM369" s="29"/>
      <c r="AN369" s="29"/>
      <c r="AO369" s="21"/>
      <c r="AP369" s="21"/>
      <c r="AQ369" s="21"/>
      <c r="AR369" s="21"/>
      <c r="AS369" s="21"/>
      <c r="AT369" s="200"/>
      <c r="AU369" s="29"/>
      <c r="AV369" s="200"/>
      <c r="AW369" s="29"/>
      <c r="AX369" s="21"/>
      <c r="AY369" s="21"/>
      <c r="AZ369" s="21"/>
      <c r="BA369" s="21"/>
      <c r="BB369" s="20"/>
      <c r="BC369" s="23"/>
      <c r="BD369" s="200"/>
      <c r="BE369" s="29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54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00"/>
      <c r="AE370" s="29"/>
      <c r="AF370" s="29"/>
      <c r="AG370" s="29"/>
      <c r="AH370" s="29"/>
      <c r="AI370" s="21"/>
      <c r="AJ370" s="21"/>
      <c r="AK370" s="21"/>
      <c r="AL370" s="200"/>
      <c r="AM370" s="29"/>
      <c r="AN370" s="29"/>
      <c r="AO370" s="21"/>
      <c r="AP370" s="21"/>
      <c r="AQ370" s="21"/>
      <c r="AR370" s="21"/>
      <c r="AS370" s="21"/>
      <c r="AT370" s="200"/>
      <c r="AU370" s="29"/>
      <c r="AV370" s="200"/>
      <c r="AW370" s="29"/>
      <c r="AX370" s="21"/>
      <c r="AY370" s="21"/>
      <c r="AZ370" s="21"/>
      <c r="BA370" s="21"/>
      <c r="BB370" s="20"/>
      <c r="BC370" s="23"/>
      <c r="BD370" s="200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47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00"/>
      <c r="AE371" s="29"/>
      <c r="AF371" s="29"/>
      <c r="AG371" s="29"/>
      <c r="AH371" s="29"/>
      <c r="AI371" s="21"/>
      <c r="AJ371" s="21"/>
      <c r="AK371" s="21"/>
      <c r="AL371" s="200"/>
      <c r="AM371" s="29"/>
      <c r="AN371" s="29"/>
      <c r="AO371" s="21"/>
      <c r="AP371" s="21"/>
      <c r="AQ371" s="21"/>
      <c r="AR371" s="21"/>
      <c r="AS371" s="21"/>
      <c r="AT371" s="200"/>
      <c r="AU371" s="29"/>
      <c r="AV371" s="200"/>
      <c r="AW371" s="29"/>
      <c r="AX371" s="21"/>
      <c r="AY371" s="21"/>
      <c r="AZ371" s="21"/>
      <c r="BA371" s="21"/>
      <c r="BB371" s="20"/>
      <c r="BC371" s="23"/>
      <c r="BD371" s="200"/>
      <c r="BE371" s="29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44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00"/>
      <c r="AE372" s="63"/>
      <c r="AF372" s="63"/>
      <c r="AG372" s="63"/>
      <c r="AH372" s="63"/>
      <c r="AI372" s="21"/>
      <c r="AJ372" s="21"/>
      <c r="AK372" s="21"/>
      <c r="AL372" s="200"/>
      <c r="AM372" s="63"/>
      <c r="AN372" s="63"/>
      <c r="AO372" s="21"/>
      <c r="AP372" s="21"/>
      <c r="AQ372" s="21"/>
      <c r="AR372" s="21"/>
      <c r="AS372" s="21"/>
      <c r="AT372" s="200"/>
      <c r="AU372" s="29"/>
      <c r="AV372" s="200"/>
      <c r="AW372" s="23"/>
      <c r="AX372" s="21"/>
      <c r="AY372" s="21"/>
      <c r="AZ372" s="21"/>
      <c r="BA372" s="21"/>
      <c r="BB372" s="20"/>
      <c r="BC372" s="23"/>
      <c r="BD372" s="200"/>
      <c r="BE372" s="23"/>
      <c r="BF372" s="23"/>
      <c r="BG372" s="21"/>
      <c r="BH372" s="20"/>
      <c r="BI372" s="23"/>
      <c r="BJ372" s="20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44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0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00"/>
      <c r="AE373" s="63"/>
      <c r="AF373" s="63"/>
      <c r="AG373" s="63"/>
      <c r="AH373" s="63"/>
      <c r="AI373" s="21"/>
      <c r="AJ373" s="21"/>
      <c r="AK373" s="21"/>
      <c r="AL373" s="200"/>
      <c r="AM373" s="63"/>
      <c r="AN373" s="63"/>
      <c r="AO373" s="21"/>
      <c r="AP373" s="21"/>
      <c r="AQ373" s="21"/>
      <c r="AR373" s="21"/>
      <c r="AS373" s="21"/>
      <c r="AT373" s="200"/>
      <c r="AU373" s="29"/>
      <c r="AV373" s="200"/>
      <c r="AW373" s="23"/>
      <c r="AX373" s="21"/>
      <c r="AY373" s="21"/>
      <c r="AZ373" s="21"/>
      <c r="BA373" s="21"/>
      <c r="BB373" s="20"/>
      <c r="BC373" s="23"/>
      <c r="BD373" s="200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44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00"/>
      <c r="AE374" s="63"/>
      <c r="AF374" s="63"/>
      <c r="AG374" s="63"/>
      <c r="AH374" s="63"/>
      <c r="AI374" s="21"/>
      <c r="AJ374" s="21"/>
      <c r="AK374" s="21"/>
      <c r="AL374" s="200"/>
      <c r="AM374" s="63"/>
      <c r="AN374" s="63"/>
      <c r="AO374" s="21"/>
      <c r="AP374" s="21"/>
      <c r="AQ374" s="21"/>
      <c r="AR374" s="21"/>
      <c r="AS374" s="21"/>
      <c r="AT374" s="200"/>
      <c r="AU374" s="29"/>
      <c r="AV374" s="200"/>
      <c r="AW374" s="23"/>
      <c r="AX374" s="21"/>
      <c r="AY374" s="21"/>
      <c r="AZ374" s="21"/>
      <c r="BA374" s="21"/>
      <c r="BB374" s="20"/>
      <c r="BC374" s="23"/>
      <c r="BD374" s="200"/>
      <c r="BE374" s="23"/>
      <c r="BF374" s="23"/>
      <c r="BG374" s="21"/>
      <c r="BH374" s="20"/>
      <c r="BI374" s="23"/>
      <c r="BJ374" s="23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44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00"/>
      <c r="AE375" s="63"/>
      <c r="AF375" s="63"/>
      <c r="AG375" s="63"/>
      <c r="AH375" s="63"/>
      <c r="AI375" s="21"/>
      <c r="AJ375" s="21"/>
      <c r="AK375" s="21"/>
      <c r="AL375" s="200"/>
      <c r="AM375" s="63"/>
      <c r="AN375" s="63"/>
      <c r="AO375" s="21"/>
      <c r="AP375" s="21"/>
      <c r="AQ375" s="21"/>
      <c r="AR375" s="21"/>
      <c r="AS375" s="21"/>
      <c r="AT375" s="200"/>
      <c r="AU375" s="29"/>
      <c r="AV375" s="200"/>
      <c r="AW375" s="23"/>
      <c r="AX375" s="21"/>
      <c r="AY375" s="21"/>
      <c r="AZ375" s="21"/>
      <c r="BA375" s="21"/>
      <c r="BB375" s="20"/>
      <c r="BC375" s="23"/>
      <c r="BD375" s="200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8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0"/>
      <c r="R376" s="20"/>
      <c r="S376" s="20"/>
      <c r="T376" s="20"/>
      <c r="U376" s="23"/>
      <c r="V376" s="21"/>
      <c r="W376" s="21"/>
      <c r="X376" s="21"/>
      <c r="Y376" s="21"/>
      <c r="Z376" s="21"/>
      <c r="AA376" s="21"/>
      <c r="AB376" s="21"/>
      <c r="AC376" s="21"/>
      <c r="AD376" s="200"/>
      <c r="AE376" s="63"/>
      <c r="AF376" s="63"/>
      <c r="AG376" s="63"/>
      <c r="AH376" s="63"/>
      <c r="AI376" s="21"/>
      <c r="AJ376" s="21"/>
      <c r="AK376" s="21"/>
      <c r="AL376" s="200"/>
      <c r="AM376" s="63"/>
      <c r="AN376" s="63"/>
      <c r="AO376" s="21"/>
      <c r="AP376" s="21"/>
      <c r="AQ376" s="21"/>
      <c r="AR376" s="21"/>
      <c r="AS376" s="21"/>
      <c r="AT376" s="200"/>
      <c r="AU376" s="29"/>
      <c r="AV376" s="200"/>
      <c r="AW376" s="23"/>
      <c r="AX376" s="21"/>
      <c r="AY376" s="21"/>
      <c r="AZ376" s="21"/>
      <c r="BA376" s="21"/>
      <c r="BB376" s="20"/>
      <c r="BC376" s="23"/>
      <c r="BD376" s="200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46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00"/>
      <c r="AE377" s="63"/>
      <c r="AF377" s="63"/>
      <c r="AG377" s="63"/>
      <c r="AH377" s="63"/>
      <c r="AI377" s="21"/>
      <c r="AJ377" s="21"/>
      <c r="AK377" s="21"/>
      <c r="AL377" s="200"/>
      <c r="AM377" s="63"/>
      <c r="AN377" s="63"/>
      <c r="AO377" s="21"/>
      <c r="AP377" s="21"/>
      <c r="AQ377" s="21"/>
      <c r="AR377" s="21"/>
      <c r="AS377" s="21"/>
      <c r="AT377" s="200"/>
      <c r="AU377" s="29"/>
      <c r="AV377" s="200"/>
      <c r="AW377" s="23"/>
      <c r="AX377" s="21"/>
      <c r="AY377" s="21"/>
      <c r="AZ377" s="21"/>
      <c r="BA377" s="21"/>
      <c r="BB377" s="20"/>
      <c r="BC377" s="23"/>
      <c r="BD377" s="200"/>
      <c r="BE377" s="23"/>
      <c r="BF377" s="20"/>
      <c r="BG377" s="21"/>
      <c r="BH377" s="20"/>
      <c r="BI377" s="23"/>
      <c r="BJ377" s="23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8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00"/>
      <c r="AE378" s="63"/>
      <c r="AF378" s="63"/>
      <c r="AG378" s="63"/>
      <c r="AH378" s="20"/>
      <c r="AI378" s="21"/>
      <c r="AJ378" s="21"/>
      <c r="AK378" s="21"/>
      <c r="AL378" s="200"/>
      <c r="AM378" s="63"/>
      <c r="AN378" s="20"/>
      <c r="AO378" s="21"/>
      <c r="AP378" s="21"/>
      <c r="AQ378" s="21"/>
      <c r="AR378" s="21"/>
      <c r="AS378" s="21"/>
      <c r="AT378" s="200"/>
      <c r="AU378" s="23"/>
      <c r="AV378" s="200"/>
      <c r="AW378" s="23"/>
      <c r="AX378" s="21"/>
      <c r="AY378" s="21"/>
      <c r="AZ378" s="21"/>
      <c r="BA378" s="21"/>
      <c r="BB378" s="20"/>
      <c r="BC378" s="23"/>
      <c r="BD378" s="200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01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00"/>
      <c r="AE379" s="63"/>
      <c r="AF379" s="63"/>
      <c r="AG379" s="63"/>
      <c r="AH379" s="20"/>
      <c r="AI379" s="21"/>
      <c r="AJ379" s="21"/>
      <c r="AK379" s="21"/>
      <c r="AL379" s="200"/>
      <c r="AM379" s="63"/>
      <c r="AN379" s="20"/>
      <c r="AO379" s="21"/>
      <c r="AP379" s="21"/>
      <c r="AQ379" s="21"/>
      <c r="AR379" s="21"/>
      <c r="AS379" s="21"/>
      <c r="AT379" s="200"/>
      <c r="AU379" s="23"/>
      <c r="AV379" s="200"/>
      <c r="AW379" s="23"/>
      <c r="AX379" s="21"/>
      <c r="AY379" s="21"/>
      <c r="AZ379" s="21"/>
      <c r="BA379" s="21"/>
      <c r="BB379" s="20"/>
      <c r="BC379" s="23"/>
      <c r="BD379" s="200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91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00"/>
      <c r="AE380" s="63"/>
      <c r="AF380" s="63"/>
      <c r="AG380" s="63"/>
      <c r="AH380" s="20"/>
      <c r="AI380" s="21"/>
      <c r="AJ380" s="21"/>
      <c r="AK380" s="21"/>
      <c r="AL380" s="200"/>
      <c r="AM380" s="63"/>
      <c r="AN380" s="20"/>
      <c r="AO380" s="21"/>
      <c r="AP380" s="21"/>
      <c r="AQ380" s="21"/>
      <c r="AR380" s="21"/>
      <c r="AS380" s="21"/>
      <c r="AT380" s="200"/>
      <c r="AU380" s="23"/>
      <c r="AV380" s="200"/>
      <c r="AW380" s="23"/>
      <c r="AX380" s="21"/>
      <c r="AY380" s="21"/>
      <c r="AZ380" s="21"/>
      <c r="BA380" s="21"/>
      <c r="BB380" s="20"/>
      <c r="BC380" s="23"/>
      <c r="BD380" s="200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91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0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200"/>
      <c r="AE381" s="63"/>
      <c r="AF381" s="63"/>
      <c r="AG381" s="63"/>
      <c r="AH381" s="20"/>
      <c r="AI381" s="21"/>
      <c r="AJ381" s="21"/>
      <c r="AK381" s="21"/>
      <c r="AL381" s="200"/>
      <c r="AM381" s="63"/>
      <c r="AN381" s="20"/>
      <c r="AO381" s="21"/>
      <c r="AP381" s="21"/>
      <c r="AQ381" s="21"/>
      <c r="AR381" s="21"/>
      <c r="AS381" s="21"/>
      <c r="AT381" s="200"/>
      <c r="AU381" s="23"/>
      <c r="AV381" s="200"/>
      <c r="AW381" s="23"/>
      <c r="AX381" s="21"/>
      <c r="AY381" s="21"/>
      <c r="AZ381" s="21"/>
      <c r="BA381" s="21"/>
      <c r="BB381" s="20"/>
      <c r="BC381" s="23"/>
      <c r="BD381" s="200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47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0"/>
      <c r="O382" s="23"/>
      <c r="P382" s="23"/>
      <c r="Q382" s="23"/>
      <c r="R382" s="23"/>
      <c r="S382" s="23"/>
      <c r="T382" s="23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200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71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0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23"/>
      <c r="BD383" s="200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61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0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200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04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200"/>
      <c r="BE385" s="20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4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0"/>
      <c r="O386" s="20"/>
      <c r="P386" s="20"/>
      <c r="Q386" s="20"/>
      <c r="R386" s="20"/>
      <c r="S386" s="20"/>
      <c r="T386" s="20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23"/>
      <c r="BD386" s="200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4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0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200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83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200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409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"/>
      <c r="AI389" s="23"/>
      <c r="AJ389" s="23"/>
      <c r="AK389" s="21"/>
      <c r="AL389" s="200"/>
      <c r="AM389" s="23"/>
      <c r="AN389" s="23"/>
      <c r="AO389" s="21"/>
      <c r="AP389" s="21"/>
      <c r="AQ389" s="21"/>
      <c r="AR389" s="21"/>
      <c r="AS389" s="21"/>
      <c r="AT389" s="200"/>
      <c r="AU389" s="23"/>
      <c r="AV389" s="200"/>
      <c r="AW389" s="23"/>
      <c r="AX389" s="21"/>
      <c r="AY389" s="21"/>
      <c r="AZ389" s="21"/>
      <c r="BA389" s="21"/>
      <c r="BB389" s="20"/>
      <c r="BC389" s="23"/>
      <c r="BD389" s="200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14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200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14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0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200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14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0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200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14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0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200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14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0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200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04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200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04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0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200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16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0"/>
      <c r="AK397" s="63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63"/>
      <c r="BD397" s="200"/>
      <c r="BE397" s="6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58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63"/>
      <c r="P398" s="63"/>
      <c r="Q398" s="63"/>
      <c r="R398" s="63"/>
      <c r="S398" s="63"/>
      <c r="T398" s="63"/>
      <c r="U398" s="6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200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41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63"/>
      <c r="P399" s="63"/>
      <c r="Q399" s="63"/>
      <c r="R399" s="63"/>
      <c r="S399" s="63"/>
      <c r="T399" s="63"/>
      <c r="U399" s="6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200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56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3"/>
      <c r="AJ400" s="23"/>
      <c r="AK400" s="21"/>
      <c r="AL400" s="200"/>
      <c r="AM400" s="23"/>
      <c r="AN400" s="23"/>
      <c r="AO400" s="21"/>
      <c r="AP400" s="21"/>
      <c r="AQ400" s="21"/>
      <c r="AR400" s="21"/>
      <c r="AS400" s="21"/>
      <c r="AT400" s="200"/>
      <c r="AU400" s="29"/>
      <c r="AV400" s="200"/>
      <c r="AW400" s="23"/>
      <c r="AX400" s="21"/>
      <c r="AY400" s="21"/>
      <c r="AZ400" s="21"/>
      <c r="BA400" s="21"/>
      <c r="BB400" s="20"/>
      <c r="BC400" s="23"/>
      <c r="BD400" s="200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53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0"/>
      <c r="AI401" s="23"/>
      <c r="AJ401" s="23"/>
      <c r="AK401" s="21"/>
      <c r="AL401" s="200"/>
      <c r="AM401" s="23"/>
      <c r="AN401" s="23"/>
      <c r="AO401" s="21"/>
      <c r="AP401" s="21"/>
      <c r="AQ401" s="21"/>
      <c r="AR401" s="21"/>
      <c r="AS401" s="21"/>
      <c r="AT401" s="200"/>
      <c r="AU401" s="29"/>
      <c r="AV401" s="200"/>
      <c r="AW401" s="23"/>
      <c r="AX401" s="21"/>
      <c r="AY401" s="21"/>
      <c r="AZ401" s="21"/>
      <c r="BA401" s="21"/>
      <c r="BB401" s="20"/>
      <c r="BC401" s="23"/>
      <c r="BD401" s="200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64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0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0"/>
      <c r="AI402" s="23"/>
      <c r="AJ402" s="23"/>
      <c r="AK402" s="21"/>
      <c r="AL402" s="200"/>
      <c r="AM402" s="23"/>
      <c r="AN402" s="23"/>
      <c r="AO402" s="21"/>
      <c r="AP402" s="21"/>
      <c r="AQ402" s="21"/>
      <c r="AR402" s="21"/>
      <c r="AS402" s="21"/>
      <c r="AT402" s="200"/>
      <c r="AU402" s="29"/>
      <c r="AV402" s="200"/>
      <c r="AW402" s="23"/>
      <c r="AX402" s="21"/>
      <c r="AY402" s="21"/>
      <c r="AZ402" s="21"/>
      <c r="BA402" s="21"/>
      <c r="BB402" s="20"/>
      <c r="BC402" s="23"/>
      <c r="BD402" s="200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389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0"/>
      <c r="AI403" s="29"/>
      <c r="AJ403" s="29"/>
      <c r="AK403" s="21"/>
      <c r="AL403" s="200"/>
      <c r="AM403" s="29"/>
      <c r="AN403" s="29"/>
      <c r="AO403" s="21"/>
      <c r="AP403" s="21"/>
      <c r="AQ403" s="21"/>
      <c r="AR403" s="21"/>
      <c r="AS403" s="21"/>
      <c r="AT403" s="200"/>
      <c r="AU403" s="29"/>
      <c r="AV403" s="200"/>
      <c r="AW403" s="29"/>
      <c r="AX403" s="21"/>
      <c r="AY403" s="21"/>
      <c r="AZ403" s="21"/>
      <c r="BA403" s="21"/>
      <c r="BB403" s="20"/>
      <c r="BC403" s="23"/>
      <c r="BD403" s="200"/>
      <c r="BE403" s="29"/>
      <c r="BF403" s="29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21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3"/>
      <c r="AJ404" s="23"/>
      <c r="AK404" s="21"/>
      <c r="AL404" s="200"/>
      <c r="AM404" s="23"/>
      <c r="AN404" s="23"/>
      <c r="AO404" s="21"/>
      <c r="AP404" s="21"/>
      <c r="AQ404" s="21"/>
      <c r="AR404" s="21"/>
      <c r="AS404" s="21"/>
      <c r="AT404" s="200"/>
      <c r="AU404" s="23"/>
      <c r="AV404" s="200"/>
      <c r="AW404" s="23"/>
      <c r="AX404" s="21"/>
      <c r="AY404" s="21"/>
      <c r="AZ404" s="21"/>
      <c r="BA404" s="21"/>
      <c r="BB404" s="20"/>
      <c r="BC404" s="23"/>
      <c r="BD404" s="200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21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1"/>
      <c r="AL405" s="200"/>
      <c r="AM405" s="23"/>
      <c r="AN405" s="23"/>
      <c r="AO405" s="21"/>
      <c r="AP405" s="21"/>
      <c r="AQ405" s="21"/>
      <c r="AR405" s="21"/>
      <c r="AS405" s="21"/>
      <c r="AT405" s="200"/>
      <c r="AU405" s="23"/>
      <c r="AV405" s="200"/>
      <c r="AW405" s="23"/>
      <c r="AX405" s="21"/>
      <c r="AY405" s="21"/>
      <c r="AZ405" s="21"/>
      <c r="BA405" s="21"/>
      <c r="BB405" s="20"/>
      <c r="BC405" s="23"/>
      <c r="BD405" s="200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21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200"/>
      <c r="AM406" s="23"/>
      <c r="AN406" s="23"/>
      <c r="AO406" s="21"/>
      <c r="AP406" s="21"/>
      <c r="AQ406" s="21"/>
      <c r="AR406" s="21"/>
      <c r="AS406" s="21"/>
      <c r="AT406" s="200"/>
      <c r="AU406" s="23"/>
      <c r="AV406" s="200"/>
      <c r="AW406" s="23"/>
      <c r="AX406" s="21"/>
      <c r="AY406" s="21"/>
      <c r="AZ406" s="21"/>
      <c r="BA406" s="21"/>
      <c r="BB406" s="20"/>
      <c r="BC406" s="23"/>
      <c r="BD406" s="200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21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1"/>
      <c r="AL407" s="200"/>
      <c r="AM407" s="23"/>
      <c r="AN407" s="23"/>
      <c r="AO407" s="21"/>
      <c r="AP407" s="21"/>
      <c r="AQ407" s="21"/>
      <c r="AR407" s="21"/>
      <c r="AS407" s="21"/>
      <c r="AT407" s="200"/>
      <c r="AU407" s="23"/>
      <c r="AV407" s="200"/>
      <c r="AW407" s="23"/>
      <c r="AX407" s="21"/>
      <c r="AY407" s="21"/>
      <c r="AZ407" s="21"/>
      <c r="BA407" s="21"/>
      <c r="BB407" s="20"/>
      <c r="BC407" s="23"/>
      <c r="BD407" s="200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21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200"/>
      <c r="AM408" s="23"/>
      <c r="AN408" s="23"/>
      <c r="AO408" s="21"/>
      <c r="AP408" s="21"/>
      <c r="AQ408" s="21"/>
      <c r="AR408" s="21"/>
      <c r="AS408" s="21"/>
      <c r="AT408" s="200"/>
      <c r="AU408" s="23"/>
      <c r="AV408" s="200"/>
      <c r="AW408" s="23"/>
      <c r="AX408" s="21"/>
      <c r="AY408" s="21"/>
      <c r="AZ408" s="21"/>
      <c r="BA408" s="21"/>
      <c r="BB408" s="20"/>
      <c r="BC408" s="23"/>
      <c r="BD408" s="200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409.6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200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409.6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0"/>
      <c r="O410" s="63"/>
      <c r="P410" s="63"/>
      <c r="Q410" s="63"/>
      <c r="R410" s="63"/>
      <c r="S410" s="63"/>
      <c r="T410" s="63"/>
      <c r="U410" s="6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200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409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200"/>
      <c r="BE411" s="29"/>
      <c r="BF411" s="29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0"/>
      <c r="BE412" s="20"/>
      <c r="BF412" s="20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7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00"/>
      <c r="BE413" s="200"/>
      <c r="BF413" s="20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51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0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0"/>
      <c r="AI414" s="23"/>
      <c r="AJ414" s="23"/>
      <c r="AK414" s="21"/>
      <c r="AL414" s="200"/>
      <c r="AM414" s="23"/>
      <c r="AN414" s="23"/>
      <c r="AO414" s="21"/>
      <c r="AP414" s="21"/>
      <c r="AQ414" s="21"/>
      <c r="AR414" s="21"/>
      <c r="AS414" s="21"/>
      <c r="AT414" s="200"/>
      <c r="AU414" s="23"/>
      <c r="AV414" s="200"/>
      <c r="AW414" s="23"/>
      <c r="AX414" s="21"/>
      <c r="AY414" s="21"/>
      <c r="AZ414" s="21"/>
      <c r="BA414" s="21"/>
      <c r="BB414" s="20"/>
      <c r="BC414" s="23"/>
      <c r="BD414" s="200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3"/>
      <c r="AJ415" s="23"/>
      <c r="AK415" s="21"/>
      <c r="AL415" s="200"/>
      <c r="AM415" s="23"/>
      <c r="AN415" s="23"/>
      <c r="AO415" s="21"/>
      <c r="AP415" s="21"/>
      <c r="AQ415" s="21"/>
      <c r="AR415" s="21"/>
      <c r="AS415" s="21"/>
      <c r="AT415" s="200"/>
      <c r="AU415" s="23"/>
      <c r="AV415" s="200"/>
      <c r="AW415" s="23"/>
      <c r="AX415" s="21"/>
      <c r="AY415" s="21"/>
      <c r="AZ415" s="21"/>
      <c r="BA415" s="21"/>
      <c r="BB415" s="20"/>
      <c r="BC415" s="23"/>
      <c r="BD415" s="200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09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0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0"/>
      <c r="AI416" s="23"/>
      <c r="AJ416" s="23"/>
      <c r="AK416" s="21"/>
      <c r="AL416" s="200"/>
      <c r="AM416" s="23"/>
      <c r="AN416" s="23"/>
      <c r="AO416" s="21"/>
      <c r="AP416" s="21"/>
      <c r="AQ416" s="21"/>
      <c r="AR416" s="21"/>
      <c r="AS416" s="21"/>
      <c r="AT416" s="200"/>
      <c r="AU416" s="23"/>
      <c r="AV416" s="200"/>
      <c r="AW416" s="23"/>
      <c r="AX416" s="21"/>
      <c r="AY416" s="21"/>
      <c r="AZ416" s="21"/>
      <c r="BA416" s="21"/>
      <c r="BB416" s="20"/>
      <c r="BC416" s="23"/>
      <c r="BD416" s="200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98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0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200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8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0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200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54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200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6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200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49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200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49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0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200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49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0"/>
      <c r="O423" s="23"/>
      <c r="P423" s="23"/>
      <c r="Q423" s="23"/>
      <c r="R423" s="23"/>
      <c r="S423" s="23"/>
      <c r="T423" s="23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200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49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0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200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9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0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200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67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200"/>
      <c r="BE426" s="23"/>
      <c r="BF426" s="23"/>
      <c r="BG426" s="21"/>
      <c r="BH426" s="21"/>
      <c r="BI426" s="21"/>
      <c r="BJ426" s="20"/>
      <c r="BK426" s="23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54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200"/>
      <c r="BE427" s="63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200"/>
      <c r="BE428" s="63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409.6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0"/>
      <c r="BD429" s="20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52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200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20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200"/>
      <c r="BE431" s="29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20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200"/>
      <c r="BE432" s="20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20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200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9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0"/>
      <c r="AI434" s="29"/>
      <c r="AJ434" s="29"/>
      <c r="AK434" s="21"/>
      <c r="AL434" s="200"/>
      <c r="AM434" s="29"/>
      <c r="AN434" s="29"/>
      <c r="AO434" s="21"/>
      <c r="AP434" s="21"/>
      <c r="AQ434" s="21"/>
      <c r="AR434" s="21"/>
      <c r="AS434" s="21"/>
      <c r="AT434" s="200"/>
      <c r="AU434" s="29"/>
      <c r="AV434" s="200"/>
      <c r="AW434" s="29"/>
      <c r="AX434" s="21"/>
      <c r="AY434" s="21"/>
      <c r="AZ434" s="21"/>
      <c r="BA434" s="21"/>
      <c r="BB434" s="20"/>
      <c r="BC434" s="23"/>
      <c r="BD434" s="200"/>
      <c r="BE434" s="29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44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0"/>
      <c r="AI435" s="29"/>
      <c r="AJ435" s="29"/>
      <c r="AK435" s="21"/>
      <c r="AL435" s="200"/>
      <c r="AM435" s="29"/>
      <c r="AN435" s="29"/>
      <c r="AO435" s="21"/>
      <c r="AP435" s="21"/>
      <c r="AQ435" s="21"/>
      <c r="AR435" s="21"/>
      <c r="AS435" s="21"/>
      <c r="AT435" s="200"/>
      <c r="AU435" s="29"/>
      <c r="AV435" s="200"/>
      <c r="AW435" s="29"/>
      <c r="AX435" s="21"/>
      <c r="AY435" s="21"/>
      <c r="AZ435" s="21"/>
      <c r="BA435" s="21"/>
      <c r="BB435" s="20"/>
      <c r="BC435" s="23"/>
      <c r="BD435" s="200"/>
      <c r="BE435" s="29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44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0"/>
      <c r="AI436" s="29"/>
      <c r="AJ436" s="29"/>
      <c r="AK436" s="21"/>
      <c r="AL436" s="200"/>
      <c r="AM436" s="29"/>
      <c r="AN436" s="29"/>
      <c r="AO436" s="21"/>
      <c r="AP436" s="21"/>
      <c r="AQ436" s="21"/>
      <c r="AR436" s="21"/>
      <c r="AS436" s="21"/>
      <c r="AT436" s="200"/>
      <c r="AU436" s="29"/>
      <c r="AV436" s="200"/>
      <c r="AW436" s="29"/>
      <c r="AX436" s="21"/>
      <c r="AY436" s="21"/>
      <c r="AZ436" s="21"/>
      <c r="BA436" s="21"/>
      <c r="BB436" s="20"/>
      <c r="BC436" s="23"/>
      <c r="BD436" s="200"/>
      <c r="BE436" s="29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4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0"/>
      <c r="AI437" s="29"/>
      <c r="AJ437" s="29"/>
      <c r="AK437" s="21"/>
      <c r="AL437" s="200"/>
      <c r="AM437" s="29"/>
      <c r="AN437" s="29"/>
      <c r="AO437" s="21"/>
      <c r="AP437" s="21"/>
      <c r="AQ437" s="21"/>
      <c r="AR437" s="21"/>
      <c r="AS437" s="21"/>
      <c r="AT437" s="200"/>
      <c r="AU437" s="29"/>
      <c r="AV437" s="200"/>
      <c r="AW437" s="29"/>
      <c r="AX437" s="21"/>
      <c r="AY437" s="21"/>
      <c r="AZ437" s="21"/>
      <c r="BA437" s="21"/>
      <c r="BB437" s="20"/>
      <c r="BC437" s="23"/>
      <c r="BD437" s="200"/>
      <c r="BE437" s="29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44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9"/>
      <c r="AJ438" s="29"/>
      <c r="AK438" s="21"/>
      <c r="AL438" s="200"/>
      <c r="AM438" s="29"/>
      <c r="AN438" s="29"/>
      <c r="AO438" s="21"/>
      <c r="AP438" s="21"/>
      <c r="AQ438" s="21"/>
      <c r="AR438" s="21"/>
      <c r="AS438" s="21"/>
      <c r="AT438" s="200"/>
      <c r="AU438" s="29"/>
      <c r="AV438" s="200"/>
      <c r="AW438" s="29"/>
      <c r="AX438" s="21"/>
      <c r="AY438" s="21"/>
      <c r="AZ438" s="21"/>
      <c r="BA438" s="21"/>
      <c r="BB438" s="20"/>
      <c r="BC438" s="23"/>
      <c r="BD438" s="200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4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9"/>
      <c r="AJ439" s="29"/>
      <c r="AK439" s="21"/>
      <c r="AL439" s="200"/>
      <c r="AM439" s="29"/>
      <c r="AN439" s="29"/>
      <c r="AO439" s="21"/>
      <c r="AP439" s="21"/>
      <c r="AQ439" s="21"/>
      <c r="AR439" s="21"/>
      <c r="AS439" s="21"/>
      <c r="AT439" s="200"/>
      <c r="AU439" s="29"/>
      <c r="AV439" s="200"/>
      <c r="AW439" s="29"/>
      <c r="AX439" s="21"/>
      <c r="AY439" s="21"/>
      <c r="AZ439" s="21"/>
      <c r="BA439" s="21"/>
      <c r="BB439" s="20"/>
      <c r="BC439" s="23"/>
      <c r="BD439" s="200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409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200"/>
      <c r="BE440" s="63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408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200"/>
      <c r="BE441" s="20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6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200"/>
      <c r="BE442" s="63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8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200"/>
      <c r="BE443" s="20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56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200"/>
      <c r="BE444" s="63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32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200"/>
      <c r="BE445" s="29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32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200"/>
      <c r="BE446" s="63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46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200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84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3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184"/>
      <c r="BE448" s="185"/>
      <c r="BF448" s="29"/>
      <c r="BG448" s="21"/>
      <c r="BH448" s="21"/>
      <c r="BI448" s="21"/>
      <c r="BJ448" s="21"/>
      <c r="BK448" s="21"/>
      <c r="BL448" s="21"/>
      <c r="BM448" s="21"/>
      <c r="BN448" s="195"/>
      <c r="BO448" s="24"/>
      <c r="BP448" s="21"/>
      <c r="BQ448" s="21"/>
      <c r="BR448" s="23"/>
      <c r="BS448" s="23"/>
      <c r="BT448" s="24"/>
      <c r="BU448" s="25"/>
    </row>
    <row r="449" spans="1:73" s="22" customFormat="1" ht="18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0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184"/>
      <c r="BE449" s="185"/>
      <c r="BF449" s="29"/>
      <c r="BG449" s="21"/>
      <c r="BH449" s="21"/>
      <c r="BI449" s="21"/>
      <c r="BJ449" s="21"/>
      <c r="BK449" s="21"/>
      <c r="BL449" s="21"/>
      <c r="BM449" s="21"/>
      <c r="BN449" s="195"/>
      <c r="BO449" s="24"/>
      <c r="BP449" s="21"/>
      <c r="BQ449" s="21"/>
      <c r="BR449" s="23"/>
      <c r="BS449" s="23"/>
      <c r="BT449" s="24"/>
      <c r="BU449" s="25"/>
    </row>
    <row r="450" spans="1:73" s="22" customFormat="1" ht="18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00"/>
      <c r="BE450" s="20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8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184"/>
      <c r="BE451" s="185"/>
      <c r="BF451" s="20"/>
      <c r="BG451" s="21"/>
      <c r="BH451" s="21"/>
      <c r="BI451" s="21"/>
      <c r="BJ451" s="21"/>
      <c r="BK451" s="21"/>
      <c r="BL451" s="21"/>
      <c r="BM451" s="21"/>
      <c r="BN451" s="195"/>
      <c r="BO451" s="24"/>
      <c r="BP451" s="21"/>
      <c r="BQ451" s="21"/>
      <c r="BR451" s="23"/>
      <c r="BS451" s="23"/>
      <c r="BT451" s="24"/>
      <c r="BU451" s="25"/>
    </row>
    <row r="452" spans="1:73" s="22" customFormat="1" ht="189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63"/>
      <c r="P452" s="63"/>
      <c r="Q452" s="63"/>
      <c r="R452" s="63"/>
      <c r="S452" s="63"/>
      <c r="T452" s="63"/>
      <c r="U452" s="6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184"/>
      <c r="BE452" s="185"/>
      <c r="BF452" s="20"/>
      <c r="BG452" s="21"/>
      <c r="BH452" s="21"/>
      <c r="BI452" s="21"/>
      <c r="BJ452" s="21"/>
      <c r="BK452" s="21"/>
      <c r="BL452" s="21"/>
      <c r="BM452" s="21"/>
      <c r="BN452" s="195"/>
      <c r="BO452" s="24"/>
      <c r="BP452" s="21"/>
      <c r="BQ452" s="21"/>
      <c r="BR452" s="23"/>
      <c r="BS452" s="23"/>
      <c r="BT452" s="24"/>
      <c r="BU452" s="25"/>
    </row>
    <row r="453" spans="1:73" s="22" customFormat="1" ht="18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00"/>
      <c r="BE453" s="20"/>
      <c r="BF453" s="20"/>
      <c r="BG453" s="21"/>
      <c r="BH453" s="21"/>
      <c r="BI453" s="21"/>
      <c r="BJ453" s="20"/>
      <c r="BK453" s="23"/>
      <c r="BL453" s="23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84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186"/>
      <c r="BE454" s="185"/>
      <c r="BF454" s="20"/>
      <c r="BG454" s="21"/>
      <c r="BH454" s="21"/>
      <c r="BI454" s="21"/>
      <c r="BJ454" s="20"/>
      <c r="BK454" s="23"/>
      <c r="BL454" s="23"/>
      <c r="BM454" s="21"/>
      <c r="BN454" s="195"/>
      <c r="BO454" s="24"/>
      <c r="BP454" s="21"/>
      <c r="BQ454" s="21"/>
      <c r="BR454" s="23"/>
      <c r="BS454" s="23"/>
      <c r="BT454" s="24"/>
      <c r="BU454" s="25"/>
    </row>
    <row r="455" spans="1:73" s="22" customFormat="1" ht="18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200"/>
      <c r="BE455" s="29"/>
      <c r="BF455" s="29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84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00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8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200"/>
      <c r="BE457" s="29"/>
      <c r="BF457" s="29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84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200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12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3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00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9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0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00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86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0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8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22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00"/>
      <c r="BE462" s="23"/>
      <c r="BF462" s="23"/>
      <c r="BG462" s="21"/>
      <c r="BH462" s="21"/>
      <c r="BI462" s="21"/>
      <c r="BJ462" s="21"/>
      <c r="BK462" s="21"/>
      <c r="BL462" s="20"/>
      <c r="BM462" s="23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22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8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22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8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57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00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82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0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81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29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8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409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0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0"/>
      <c r="AI468" s="23"/>
      <c r="AJ468" s="23"/>
      <c r="AK468" s="23"/>
      <c r="AL468" s="200"/>
      <c r="AM468" s="23"/>
      <c r="AN468" s="23"/>
      <c r="AO468" s="21"/>
      <c r="AP468" s="21"/>
      <c r="AQ468" s="21"/>
      <c r="AR468" s="21"/>
      <c r="AS468" s="21"/>
      <c r="AT468" s="200"/>
      <c r="AU468" s="23"/>
      <c r="AV468" s="200"/>
      <c r="AW468" s="23"/>
      <c r="AX468" s="21"/>
      <c r="AY468" s="21"/>
      <c r="AZ468" s="21"/>
      <c r="BA468" s="21"/>
      <c r="BB468" s="20"/>
      <c r="BC468" s="23"/>
      <c r="BD468" s="200"/>
      <c r="BE468" s="23"/>
      <c r="BF468" s="23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4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0"/>
      <c r="AK469" s="23"/>
      <c r="AL469" s="23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0"/>
      <c r="BC469" s="23"/>
      <c r="BD469" s="200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4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0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0"/>
      <c r="AK470" s="23"/>
      <c r="AL470" s="23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0"/>
      <c r="BC470" s="23"/>
      <c r="BD470" s="200"/>
      <c r="BE470" s="23"/>
      <c r="BF470" s="23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4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0"/>
      <c r="O471" s="23"/>
      <c r="P471" s="23"/>
      <c r="Q471" s="23"/>
      <c r="R471" s="23"/>
      <c r="S471" s="23"/>
      <c r="T471" s="23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0"/>
      <c r="AK471" s="23"/>
      <c r="AL471" s="23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0"/>
      <c r="BC471" s="23"/>
      <c r="BD471" s="200"/>
      <c r="BE471" s="23"/>
      <c r="BF471" s="23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0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0"/>
      <c r="AK472" s="23"/>
      <c r="AL472" s="23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0"/>
      <c r="BC472" s="23"/>
      <c r="BD472" s="200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0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0"/>
      <c r="AK473" s="23"/>
      <c r="AL473" s="23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0"/>
      <c r="BC473" s="23"/>
      <c r="BD473" s="200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0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0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00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0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0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8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0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0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00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0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0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1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409.6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0"/>
      <c r="R478" s="20"/>
      <c r="S478" s="20"/>
      <c r="T478" s="20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81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0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3"/>
      <c r="P479" s="20"/>
      <c r="Q479" s="20"/>
      <c r="R479" s="20"/>
      <c r="S479" s="20"/>
      <c r="T479" s="20"/>
      <c r="U479" s="23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81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0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0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0"/>
      <c r="AK480" s="23"/>
      <c r="AL480" s="23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0"/>
      <c r="BC480" s="23"/>
      <c r="BD480" s="200"/>
      <c r="BE480" s="23"/>
      <c r="BF480" s="23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0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0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1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0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0"/>
      <c r="R482" s="20"/>
      <c r="S482" s="20"/>
      <c r="T482" s="20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1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0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1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5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00"/>
      <c r="BE484" s="29"/>
      <c r="BF484" s="29"/>
      <c r="BG484" s="21"/>
      <c r="BH484" s="21"/>
      <c r="BI484" s="21"/>
      <c r="BJ484" s="20"/>
      <c r="BK484" s="63"/>
      <c r="BL484" s="29"/>
      <c r="BM484" s="21"/>
      <c r="BN484" s="195"/>
      <c r="BO484" s="24"/>
      <c r="BP484" s="21"/>
      <c r="BQ484" s="21"/>
      <c r="BR484" s="23"/>
      <c r="BS484" s="23"/>
      <c r="BT484" s="24"/>
      <c r="BU484" s="25"/>
    </row>
    <row r="485" spans="1:73" s="22" customFormat="1" ht="244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0"/>
      <c r="P485" s="20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00"/>
      <c r="BE485" s="187"/>
      <c r="BF485" s="29"/>
      <c r="BG485" s="21"/>
      <c r="BH485" s="21"/>
      <c r="BI485" s="21"/>
      <c r="BJ485" s="20"/>
      <c r="BK485" s="63"/>
      <c r="BL485" s="29"/>
      <c r="BM485" s="21"/>
      <c r="BN485" s="195"/>
      <c r="BO485" s="24"/>
      <c r="BP485" s="21"/>
      <c r="BQ485" s="21"/>
      <c r="BR485" s="23"/>
      <c r="BS485" s="23"/>
      <c r="BT485" s="24"/>
      <c r="BU485" s="25"/>
    </row>
    <row r="486" spans="1:73" s="22" customFormat="1" ht="219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63"/>
      <c r="P486" s="63"/>
      <c r="Q486" s="63"/>
      <c r="R486" s="63"/>
      <c r="S486" s="63"/>
      <c r="T486" s="63"/>
      <c r="U486" s="6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6"/>
      <c r="BE486" s="188"/>
      <c r="BF486" s="189"/>
      <c r="BG486" s="21"/>
      <c r="BH486" s="21"/>
      <c r="BI486" s="21"/>
      <c r="BJ486" s="21"/>
      <c r="BK486" s="21"/>
      <c r="BL486" s="21"/>
      <c r="BM486" s="21"/>
      <c r="BN486" s="195"/>
      <c r="BO486" s="24"/>
      <c r="BP486" s="21"/>
      <c r="BQ486" s="21"/>
      <c r="BR486" s="23"/>
      <c r="BS486" s="23"/>
      <c r="BT486" s="24"/>
      <c r="BU486" s="25"/>
    </row>
    <row r="487" spans="1:73" s="22" customFormat="1" ht="219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00"/>
      <c r="BE487" s="29"/>
      <c r="BF487" s="29"/>
      <c r="BG487" s="21"/>
      <c r="BH487" s="21"/>
      <c r="BI487" s="21"/>
      <c r="BJ487" s="21"/>
      <c r="BK487" s="21"/>
      <c r="BL487" s="21"/>
      <c r="BM487" s="21"/>
      <c r="BN487" s="195"/>
      <c r="BO487" s="24"/>
      <c r="BP487" s="21"/>
      <c r="BQ487" s="21"/>
      <c r="BR487" s="23"/>
      <c r="BS487" s="23"/>
      <c r="BT487" s="24"/>
      <c r="BU487" s="25"/>
    </row>
    <row r="488" spans="1:73" s="22" customFormat="1" ht="219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6"/>
      <c r="BE488" s="188"/>
      <c r="BF488" s="189"/>
      <c r="BG488" s="21"/>
      <c r="BH488" s="21"/>
      <c r="BI488" s="21"/>
      <c r="BJ488" s="21"/>
      <c r="BK488" s="21"/>
      <c r="BL488" s="21"/>
      <c r="BM488" s="21"/>
      <c r="BN488" s="195"/>
      <c r="BO488" s="24"/>
      <c r="BP488" s="21"/>
      <c r="BQ488" s="21"/>
      <c r="BR488" s="23"/>
      <c r="BS488" s="23"/>
      <c r="BT488" s="24"/>
      <c r="BU488" s="25"/>
    </row>
    <row r="489" spans="1:73" s="22" customFormat="1" ht="409.6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00"/>
      <c r="BE489" s="29"/>
      <c r="BF489" s="20"/>
      <c r="BG489" s="21"/>
      <c r="BH489" s="21"/>
      <c r="BI489" s="21"/>
      <c r="BJ489" s="21"/>
      <c r="BK489" s="21"/>
      <c r="BL489" s="21"/>
      <c r="BM489" s="21"/>
      <c r="BN489" s="195"/>
      <c r="BO489" s="24"/>
      <c r="BP489" s="21"/>
      <c r="BQ489" s="21"/>
      <c r="BR489" s="23"/>
      <c r="BS489" s="23"/>
      <c r="BT489" s="24"/>
      <c r="BU489" s="25"/>
    </row>
    <row r="490" spans="1:73" s="22" customFormat="1" ht="409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0"/>
      <c r="AI490" s="29"/>
      <c r="AJ490" s="29"/>
      <c r="AK490" s="21"/>
      <c r="AL490" s="200"/>
      <c r="AM490" s="29"/>
      <c r="AN490" s="29"/>
      <c r="AO490" s="21"/>
      <c r="AP490" s="21"/>
      <c r="AQ490" s="21"/>
      <c r="AR490" s="21"/>
      <c r="AS490" s="21"/>
      <c r="AT490" s="200"/>
      <c r="AU490" s="29"/>
      <c r="AV490" s="200"/>
      <c r="AW490" s="29"/>
      <c r="AX490" s="21"/>
      <c r="AY490" s="21"/>
      <c r="AZ490" s="21"/>
      <c r="BA490" s="21"/>
      <c r="BB490" s="21"/>
      <c r="BC490" s="21"/>
      <c r="BD490" s="200"/>
      <c r="BE490" s="29"/>
      <c r="BF490" s="29"/>
      <c r="BG490" s="21"/>
      <c r="BH490" s="21"/>
      <c r="BI490" s="21"/>
      <c r="BJ490" s="21"/>
      <c r="BK490" s="21"/>
      <c r="BL490" s="21"/>
      <c r="BM490" s="21"/>
      <c r="BN490" s="195"/>
      <c r="BO490" s="24"/>
      <c r="BP490" s="21"/>
      <c r="BQ490" s="21"/>
      <c r="BR490" s="23"/>
      <c r="BS490" s="23"/>
      <c r="BT490" s="24"/>
      <c r="BU490" s="25"/>
    </row>
    <row r="491" spans="1:73" s="22" customFormat="1" ht="13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86"/>
      <c r="BE491" s="188"/>
      <c r="BF491" s="189"/>
      <c r="BG491" s="21"/>
      <c r="BH491" s="21"/>
      <c r="BI491" s="21"/>
      <c r="BJ491" s="21"/>
      <c r="BK491" s="21"/>
      <c r="BL491" s="21"/>
      <c r="BM491" s="21"/>
      <c r="BN491" s="195"/>
      <c r="BO491" s="24"/>
      <c r="BP491" s="21"/>
      <c r="BQ491" s="21"/>
      <c r="BR491" s="23"/>
      <c r="BS491" s="23"/>
      <c r="BT491" s="24"/>
      <c r="BU491" s="25"/>
    </row>
    <row r="492" spans="1:73" s="22" customFormat="1" ht="137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86"/>
      <c r="BE492" s="188"/>
      <c r="BF492" s="189"/>
      <c r="BG492" s="21"/>
      <c r="BH492" s="21"/>
      <c r="BI492" s="21"/>
      <c r="BJ492" s="21"/>
      <c r="BK492" s="21"/>
      <c r="BL492" s="21"/>
      <c r="BM492" s="21"/>
      <c r="BN492" s="195"/>
      <c r="BO492" s="24"/>
      <c r="BP492" s="21"/>
      <c r="BQ492" s="21"/>
      <c r="BR492" s="23"/>
      <c r="BS492" s="23"/>
      <c r="BT492" s="24"/>
      <c r="BU492" s="25"/>
    </row>
    <row r="493" spans="1:73" s="22" customFormat="1" ht="137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6"/>
      <c r="BE493" s="188"/>
      <c r="BF493" s="189"/>
      <c r="BG493" s="21"/>
      <c r="BH493" s="21"/>
      <c r="BI493" s="21"/>
      <c r="BJ493" s="21"/>
      <c r="BK493" s="21"/>
      <c r="BL493" s="21"/>
      <c r="BM493" s="21"/>
      <c r="BN493" s="195"/>
      <c r="BO493" s="24"/>
      <c r="BP493" s="21"/>
      <c r="BQ493" s="21"/>
      <c r="BR493" s="23"/>
      <c r="BS493" s="23"/>
      <c r="BT493" s="24"/>
      <c r="BU493" s="25"/>
    </row>
    <row r="494" spans="1:73" s="22" customFormat="1" ht="137.2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86"/>
      <c r="BE494" s="188"/>
      <c r="BF494" s="189"/>
      <c r="BG494" s="21"/>
      <c r="BH494" s="21"/>
      <c r="BI494" s="21"/>
      <c r="BJ494" s="21"/>
      <c r="BK494" s="21"/>
      <c r="BL494" s="21"/>
      <c r="BM494" s="21"/>
      <c r="BN494" s="195"/>
      <c r="BO494" s="24"/>
      <c r="BP494" s="21"/>
      <c r="BQ494" s="21"/>
      <c r="BR494" s="23"/>
      <c r="BS494" s="23"/>
      <c r="BT494" s="24"/>
      <c r="BU494" s="25"/>
    </row>
    <row r="495" spans="1:73" s="22" customFormat="1" ht="137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6"/>
      <c r="BE495" s="188"/>
      <c r="BF495" s="189"/>
      <c r="BG495" s="21"/>
      <c r="BH495" s="21"/>
      <c r="BI495" s="21"/>
      <c r="BJ495" s="21"/>
      <c r="BK495" s="21"/>
      <c r="BL495" s="21"/>
      <c r="BM495" s="21"/>
      <c r="BN495" s="195"/>
      <c r="BO495" s="24"/>
      <c r="BP495" s="21"/>
      <c r="BQ495" s="21"/>
      <c r="BR495" s="23"/>
      <c r="BS495" s="23"/>
      <c r="BT495" s="24"/>
      <c r="BU495" s="25"/>
    </row>
    <row r="496" spans="1:73" s="22" customFormat="1" ht="291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0"/>
      <c r="BC496" s="21"/>
      <c r="BD496" s="200"/>
      <c r="BE496" s="29"/>
      <c r="BF496" s="20"/>
      <c r="BG496" s="23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5" s="22" customFormat="1" ht="29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0"/>
      <c r="BC497" s="21"/>
      <c r="BD497" s="200"/>
      <c r="BE497" s="182"/>
      <c r="BF497" s="20"/>
      <c r="BG497" s="23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5" s="22" customFormat="1" ht="197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3"/>
      <c r="Q498" s="23"/>
      <c r="R498" s="23"/>
      <c r="S498" s="23"/>
      <c r="T498" s="23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00"/>
      <c r="BE498" s="20"/>
      <c r="BF498" s="20"/>
      <c r="BG498" s="21"/>
      <c r="BH498" s="21"/>
      <c r="BI498" s="21"/>
      <c r="BJ498" s="21"/>
      <c r="BK498" s="21"/>
      <c r="BL498" s="21"/>
      <c r="BM498" s="21"/>
      <c r="BN498" s="195"/>
      <c r="BO498" s="24"/>
      <c r="BP498" s="21"/>
      <c r="BQ498" s="21"/>
      <c r="BR498" s="23"/>
      <c r="BS498" s="23"/>
      <c r="BT498" s="24"/>
      <c r="BU498" s="25"/>
    </row>
    <row r="499" spans="1:75" s="22" customFormat="1" ht="19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3"/>
      <c r="Q499" s="23"/>
      <c r="R499" s="23"/>
      <c r="S499" s="23"/>
      <c r="T499" s="23"/>
      <c r="U499" s="20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4"/>
      <c r="BE499" s="189"/>
      <c r="BF499" s="189"/>
      <c r="BG499" s="21"/>
      <c r="BH499" s="21"/>
      <c r="BI499" s="21"/>
      <c r="BJ499" s="21"/>
      <c r="BK499" s="21"/>
      <c r="BL499" s="21"/>
      <c r="BM499" s="21"/>
      <c r="BN499" s="195"/>
      <c r="BO499" s="24"/>
      <c r="BP499" s="21"/>
      <c r="BQ499" s="21"/>
      <c r="BR499" s="23"/>
      <c r="BS499" s="23"/>
      <c r="BT499" s="24"/>
      <c r="BU499" s="25"/>
    </row>
    <row r="500" spans="1:75" s="22" customFormat="1" ht="279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190"/>
      <c r="P500" s="190"/>
      <c r="Q500" s="190"/>
      <c r="R500" s="190"/>
      <c r="S500" s="190"/>
      <c r="T500" s="190"/>
      <c r="U500" s="19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00"/>
      <c r="BE500" s="63"/>
      <c r="BF500" s="63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5" s="22" customFormat="1" ht="171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3"/>
      <c r="P501" s="23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00"/>
      <c r="BE501" s="23"/>
      <c r="BF501" s="23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5" s="22" customFormat="1" ht="129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3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91"/>
      <c r="BE502" s="29"/>
      <c r="BF502" s="29"/>
      <c r="BG502" s="21"/>
      <c r="BH502" s="21"/>
      <c r="BI502" s="21"/>
      <c r="BJ502" s="21"/>
      <c r="BK502" s="21"/>
      <c r="BL502" s="21"/>
      <c r="BM502" s="21"/>
      <c r="BN502" s="195"/>
      <c r="BO502" s="24"/>
      <c r="BP502" s="21"/>
      <c r="BQ502" s="21"/>
      <c r="BR502" s="23"/>
      <c r="BS502" s="23"/>
      <c r="BT502" s="24"/>
      <c r="BU502" s="25"/>
    </row>
    <row r="503" spans="1:75" s="22" customFormat="1" ht="187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9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00"/>
      <c r="BE503" s="23"/>
      <c r="BF503" s="23"/>
      <c r="BG503" s="21"/>
      <c r="BH503" s="21"/>
      <c r="BI503" s="21"/>
      <c r="BJ503" s="21"/>
      <c r="BK503" s="21"/>
      <c r="BL503" s="21"/>
      <c r="BM503" s="23"/>
      <c r="BN503" s="21"/>
      <c r="BO503" s="24"/>
      <c r="BP503" s="21"/>
      <c r="BQ503" s="21"/>
      <c r="BR503" s="21"/>
      <c r="BS503" s="21"/>
      <c r="BT503" s="23"/>
      <c r="BU503" s="24"/>
      <c r="BV503" s="25"/>
      <c r="BW503" s="30"/>
    </row>
    <row r="504" spans="1:75" s="22" customFormat="1" ht="187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0"/>
      <c r="O504" s="28"/>
      <c r="P504" s="1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3"/>
      <c r="BN504" s="21"/>
      <c r="BO504" s="24"/>
      <c r="BP504" s="25"/>
      <c r="BQ504" s="21"/>
      <c r="BR504" s="21"/>
      <c r="BS504" s="21"/>
      <c r="BT504" s="23"/>
      <c r="BU504" s="24"/>
      <c r="BV504" s="25"/>
      <c r="BW504" s="30"/>
    </row>
    <row r="505" spans="1:75" s="22" customFormat="1" ht="409.6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3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3"/>
      <c r="AV505" s="21"/>
      <c r="AW505" s="23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3"/>
      <c r="BN505" s="21"/>
      <c r="BO505" s="24"/>
      <c r="BP505" s="25"/>
      <c r="BQ505" s="21"/>
      <c r="BR505" s="21"/>
      <c r="BS505" s="21"/>
      <c r="BT505" s="23"/>
      <c r="BU505" s="24"/>
      <c r="BV505" s="25"/>
      <c r="BW505" s="30"/>
    </row>
    <row r="506" spans="1:75" s="22" customFormat="1" ht="409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3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00"/>
      <c r="BE506" s="23"/>
      <c r="BF506" s="23"/>
      <c r="BG506" s="21"/>
      <c r="BH506" s="21"/>
      <c r="BI506" s="21"/>
      <c r="BJ506" s="21"/>
      <c r="BK506" s="21"/>
      <c r="BL506" s="21"/>
      <c r="BM506" s="23"/>
      <c r="BN506" s="21"/>
      <c r="BO506" s="24"/>
      <c r="BP506" s="25"/>
      <c r="BQ506" s="21"/>
      <c r="BR506" s="21"/>
      <c r="BS506" s="21"/>
      <c r="BT506" s="23"/>
      <c r="BU506" s="24"/>
      <c r="BV506" s="25"/>
      <c r="BW506" s="30"/>
    </row>
    <row r="507" spans="1:75" s="22" customFormat="1" ht="194.2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0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3"/>
      <c r="BN507" s="21"/>
      <c r="BO507" s="24"/>
      <c r="BP507" s="25"/>
      <c r="BQ507" s="36"/>
      <c r="BR507" s="36"/>
      <c r="BS507" s="36"/>
      <c r="BT507" s="40"/>
      <c r="BU507" s="26"/>
      <c r="BV507" s="36"/>
      <c r="BW507" s="30"/>
    </row>
    <row r="508" spans="1:75" s="22" customFormat="1" ht="219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4"/>
      <c r="BP508" s="25"/>
      <c r="BQ508" s="36"/>
      <c r="BR508" s="36"/>
      <c r="BS508" s="36"/>
      <c r="BT508" s="40"/>
      <c r="BU508" s="26"/>
      <c r="BV508" s="36"/>
      <c r="BW508" s="30"/>
    </row>
    <row r="509" spans="1:75" s="22" customFormat="1" ht="198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182"/>
      <c r="P509" s="182"/>
      <c r="Q509" s="182"/>
      <c r="R509" s="182"/>
      <c r="S509" s="182"/>
      <c r="T509" s="182"/>
      <c r="U509" s="182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3"/>
      <c r="BN509" s="21"/>
      <c r="BO509" s="24"/>
      <c r="BP509" s="25"/>
      <c r="BQ509" s="21"/>
      <c r="BR509" s="21"/>
      <c r="BS509" s="21"/>
      <c r="BT509" s="23"/>
      <c r="BU509" s="24"/>
      <c r="BV509" s="25"/>
      <c r="BW509" s="30"/>
    </row>
    <row r="510" spans="1:75" s="22" customFormat="1" ht="198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3"/>
      <c r="BN510" s="21"/>
      <c r="BO510" s="24"/>
      <c r="BP510" s="25"/>
      <c r="BQ510" s="21"/>
      <c r="BR510" s="21"/>
      <c r="BS510" s="21"/>
      <c r="BT510" s="23"/>
      <c r="BU510" s="24"/>
      <c r="BV510" s="25"/>
      <c r="BW510" s="30"/>
    </row>
    <row r="511" spans="1:75" s="22" customFormat="1" ht="198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3"/>
      <c r="BN511" s="21"/>
      <c r="BO511" s="24"/>
      <c r="BP511" s="25"/>
      <c r="BQ511" s="21"/>
      <c r="BR511" s="21"/>
      <c r="BS511" s="21"/>
      <c r="BT511" s="23"/>
      <c r="BU511" s="24"/>
      <c r="BV511" s="25"/>
      <c r="BW511" s="30"/>
    </row>
    <row r="512" spans="1:75" s="22" customFormat="1" ht="146.2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8"/>
      <c r="P512" s="1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3"/>
      <c r="BN512" s="21"/>
      <c r="BO512" s="24"/>
      <c r="BP512" s="25"/>
      <c r="BQ512" s="21"/>
      <c r="BR512" s="21"/>
      <c r="BS512" s="21"/>
      <c r="BT512" s="23"/>
      <c r="BU512" s="24"/>
      <c r="BV512" s="25"/>
      <c r="BW512" s="30"/>
    </row>
    <row r="513" spans="1:75" s="22" customFormat="1" ht="227.2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3"/>
      <c r="BN513" s="21"/>
      <c r="BO513" s="24"/>
      <c r="BP513" s="25"/>
      <c r="BQ513" s="21"/>
      <c r="BR513" s="21"/>
      <c r="BS513" s="21"/>
      <c r="BT513" s="23"/>
      <c r="BU513" s="24"/>
      <c r="BV513" s="25"/>
      <c r="BW513" s="30"/>
    </row>
    <row r="514" spans="1:75" s="22" customFormat="1" ht="154.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8"/>
      <c r="P514" s="2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3"/>
      <c r="BN514" s="21"/>
      <c r="BO514" s="24"/>
      <c r="BP514" s="25"/>
      <c r="BQ514" s="21"/>
      <c r="BR514" s="21"/>
      <c r="BS514" s="21"/>
      <c r="BT514" s="23"/>
      <c r="BU514" s="24"/>
      <c r="BV514" s="25"/>
      <c r="BW514" s="30"/>
    </row>
    <row r="515" spans="1:75" s="22" customFormat="1" ht="154.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3"/>
      <c r="BN515" s="21"/>
      <c r="BO515" s="24"/>
      <c r="BP515" s="25"/>
      <c r="BQ515" s="36"/>
      <c r="BR515" s="36"/>
      <c r="BS515" s="36"/>
      <c r="BT515" s="40"/>
      <c r="BU515" s="26"/>
      <c r="BV515" s="36"/>
      <c r="BW515" s="30"/>
    </row>
    <row r="516" spans="1:75" s="22" customFormat="1" ht="182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3"/>
      <c r="P516" s="23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3"/>
      <c r="BM516" s="21"/>
      <c r="BN516" s="21"/>
      <c r="BO516" s="24"/>
      <c r="BP516" s="25"/>
      <c r="BQ516" s="36"/>
      <c r="BR516" s="36"/>
      <c r="BS516" s="36"/>
      <c r="BT516" s="40"/>
      <c r="BU516" s="26"/>
      <c r="BV516" s="36"/>
      <c r="BW516" s="30"/>
    </row>
    <row r="517" spans="1:75" s="22" customFormat="1" ht="182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3"/>
      <c r="P517" s="23"/>
      <c r="Q517" s="23"/>
      <c r="R517" s="23"/>
      <c r="S517" s="23"/>
      <c r="T517" s="23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5"/>
      <c r="BQ517" s="36"/>
      <c r="BR517" s="36"/>
      <c r="BS517" s="36"/>
      <c r="BT517" s="40"/>
      <c r="BU517" s="26"/>
      <c r="BV517" s="36"/>
      <c r="BW517" s="30"/>
    </row>
    <row r="518" spans="1:75" s="22" customFormat="1" ht="312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8"/>
      <c r="P518" s="2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1"/>
      <c r="BE518" s="21"/>
      <c r="BF518" s="21"/>
      <c r="BG518" s="23"/>
      <c r="BH518" s="21"/>
      <c r="BI518" s="21"/>
      <c r="BJ518" s="21"/>
      <c r="BK518" s="21"/>
      <c r="BL518" s="23"/>
      <c r="BM518" s="21"/>
      <c r="BN518" s="21"/>
      <c r="BO518" s="24"/>
      <c r="BP518" s="25"/>
      <c r="BQ518" s="26"/>
    </row>
    <row r="519" spans="1:75" s="22" customFormat="1" ht="174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3"/>
      <c r="BH519" s="21"/>
      <c r="BI519" s="21"/>
      <c r="BJ519" s="21"/>
      <c r="BK519" s="21"/>
      <c r="BL519" s="23"/>
      <c r="BM519" s="21"/>
      <c r="BN519" s="21"/>
      <c r="BO519" s="24"/>
      <c r="BP519" s="25"/>
      <c r="BQ519" s="26"/>
    </row>
    <row r="520" spans="1:75" s="22" customFormat="1" ht="167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3"/>
      <c r="P520" s="23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81"/>
      <c r="BE520" s="21"/>
      <c r="BF520" s="21"/>
      <c r="BG520" s="23"/>
      <c r="BH520" s="21"/>
      <c r="BI520" s="21"/>
      <c r="BJ520" s="21"/>
      <c r="BK520" s="21"/>
      <c r="BL520" s="23"/>
      <c r="BM520" s="21"/>
      <c r="BN520" s="21"/>
      <c r="BO520" s="24"/>
      <c r="BP520" s="25"/>
      <c r="BQ520" s="26"/>
    </row>
    <row r="521" spans="1:75" s="22" customFormat="1" ht="167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3"/>
      <c r="P521" s="23"/>
      <c r="Q521" s="23"/>
      <c r="R521" s="23"/>
      <c r="S521" s="23"/>
      <c r="T521" s="23"/>
      <c r="U521" s="2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3"/>
      <c r="BH521" s="21"/>
      <c r="BI521" s="21"/>
      <c r="BJ521" s="21"/>
      <c r="BK521" s="21"/>
      <c r="BL521" s="23"/>
      <c r="BM521" s="21"/>
      <c r="BN521" s="21"/>
      <c r="BO521" s="24"/>
      <c r="BP521" s="25"/>
      <c r="BQ521" s="26"/>
    </row>
    <row r="522" spans="1:75" s="22" customFormat="1" ht="167.2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3"/>
      <c r="P522" s="23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3"/>
      <c r="BH522" s="21"/>
      <c r="BI522" s="21"/>
      <c r="BJ522" s="21"/>
      <c r="BK522" s="21"/>
      <c r="BL522" s="23"/>
      <c r="BM522" s="21"/>
      <c r="BN522" s="21"/>
      <c r="BO522" s="24"/>
      <c r="BP522" s="25"/>
      <c r="BQ522" s="26"/>
    </row>
    <row r="523" spans="1:75" s="22" customFormat="1" ht="372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18"/>
      <c r="P523" s="18"/>
      <c r="Q523" s="18"/>
      <c r="R523" s="18"/>
      <c r="S523" s="18"/>
      <c r="T523" s="18"/>
      <c r="U523" s="1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1"/>
      <c r="BS523" s="21"/>
    </row>
    <row r="524" spans="1:75" s="22" customFormat="1" ht="257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18"/>
      <c r="P524" s="18"/>
      <c r="Q524" s="27"/>
      <c r="R524" s="27"/>
      <c r="S524" s="27"/>
      <c r="T524" s="27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1"/>
      <c r="BS524" s="21"/>
    </row>
    <row r="525" spans="1:75" s="22" customFormat="1" ht="254.2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18"/>
      <c r="P525" s="18"/>
      <c r="Q525" s="27"/>
      <c r="R525" s="27"/>
      <c r="S525" s="27"/>
      <c r="T525" s="27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1"/>
      <c r="BS525" s="21"/>
    </row>
    <row r="526" spans="1:75" s="22" customFormat="1" ht="319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3"/>
      <c r="P526" s="23"/>
      <c r="Q526" s="23"/>
      <c r="R526" s="23"/>
      <c r="S526" s="23"/>
      <c r="T526" s="23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1"/>
      <c r="BS526" s="21"/>
    </row>
    <row r="527" spans="1:75" s="22" customFormat="1" ht="409.6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18"/>
      <c r="N527" s="18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1"/>
      <c r="BS527" s="21"/>
    </row>
    <row r="528" spans="1:75" s="22" customFormat="1" ht="141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3"/>
      <c r="P528" s="23"/>
      <c r="Q528" s="23"/>
      <c r="R528" s="23"/>
      <c r="S528" s="23"/>
      <c r="T528" s="23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1"/>
      <c r="BS528" s="21"/>
    </row>
    <row r="529" spans="1:73" s="22" customFormat="1" ht="141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18"/>
      <c r="O529" s="23"/>
      <c r="P529" s="23"/>
      <c r="Q529" s="23"/>
      <c r="R529" s="23"/>
      <c r="S529" s="23"/>
      <c r="T529" s="23"/>
      <c r="U529" s="2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1"/>
      <c r="BS529" s="21"/>
    </row>
    <row r="530" spans="1:73" s="22" customFormat="1" ht="292.5" customHeight="1" x14ac:dyDescent="0.45">
      <c r="A530" s="17"/>
      <c r="B530" s="18"/>
      <c r="C530" s="176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27"/>
      <c r="P530" s="18"/>
      <c r="Q530" s="27"/>
      <c r="R530" s="27"/>
      <c r="S530" s="27"/>
      <c r="T530" s="27"/>
      <c r="U530" s="27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1"/>
      <c r="BS530" s="24"/>
      <c r="BT530" s="25"/>
      <c r="BU530" s="26"/>
    </row>
    <row r="531" spans="1:73" s="22" customFormat="1" ht="177" customHeight="1" x14ac:dyDescent="0.45">
      <c r="A531" s="17"/>
      <c r="B531" s="18"/>
      <c r="C531" s="176"/>
      <c r="D531" s="19"/>
      <c r="E531" s="19"/>
      <c r="F531" s="20"/>
      <c r="G531" s="18"/>
      <c r="H531" s="18"/>
      <c r="I531" s="18"/>
      <c r="J531" s="18"/>
      <c r="K531" s="18"/>
      <c r="L531" s="18"/>
      <c r="M531" s="20"/>
      <c r="N531" s="21"/>
      <c r="O531" s="18"/>
      <c r="P531" s="18"/>
      <c r="Q531" s="27"/>
      <c r="R531" s="27"/>
      <c r="S531" s="27"/>
      <c r="T531" s="27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1"/>
      <c r="BP531" s="21"/>
      <c r="BQ531" s="21"/>
      <c r="BR531" s="21"/>
      <c r="BS531" s="24"/>
      <c r="BT531" s="25"/>
      <c r="BU531" s="26"/>
    </row>
  </sheetData>
  <autoFilter ref="A2:BW44"/>
  <mergeCells count="5">
    <mergeCell ref="M247:M248"/>
    <mergeCell ref="J3:J6"/>
    <mergeCell ref="K3:K6"/>
    <mergeCell ref="A1:BT1"/>
    <mergeCell ref="A7:M7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2019-03-06T12:11:22Z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