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шаблон!$A$1:$BP$23</definedName>
  </definedNames>
  <calcPr calcId="145621"/>
</workbook>
</file>

<file path=xl/calcChain.xml><?xml version="1.0" encoding="utf-8"?>
<calcChain xmlns="http://schemas.openxmlformats.org/spreadsheetml/2006/main">
  <c r="P18" i="4" l="1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I18" i="4"/>
  <c r="AJ18" i="4"/>
  <c r="AK18" i="4"/>
  <c r="AM18" i="4"/>
  <c r="AN18" i="4"/>
  <c r="AO18" i="4"/>
  <c r="AQ18" i="4"/>
  <c r="AR18" i="4"/>
  <c r="AS18" i="4"/>
  <c r="AU18" i="4"/>
  <c r="AV18" i="4"/>
  <c r="AW18" i="4"/>
  <c r="AX18" i="4"/>
  <c r="AY18" i="4"/>
  <c r="AZ18" i="4"/>
  <c r="BA18" i="4"/>
  <c r="BC18" i="4"/>
  <c r="BE18" i="4"/>
  <c r="BG18" i="4"/>
  <c r="BH18" i="4"/>
  <c r="BI18" i="4"/>
  <c r="BJ18" i="4"/>
  <c r="BK18" i="4"/>
  <c r="BL18" i="4"/>
  <c r="BM18" i="4"/>
  <c r="BN18" i="4"/>
  <c r="O18" i="4"/>
  <c r="U15" i="4" l="1"/>
  <c r="O15" i="4" s="1"/>
  <c r="U10" i="4"/>
  <c r="U5" i="4"/>
  <c r="O5" i="4" s="1"/>
  <c r="O10" i="4" l="1"/>
  <c r="AM8" i="4"/>
  <c r="AM13" i="4"/>
  <c r="N17" i="4"/>
  <c r="O17" i="4" s="1"/>
  <c r="T17" i="4" s="1"/>
  <c r="U16" i="4"/>
  <c r="N16" i="4"/>
  <c r="N15" i="4"/>
  <c r="N14" i="4"/>
  <c r="O14" i="4" s="1"/>
  <c r="T14" i="4" s="1"/>
  <c r="S13" i="4"/>
  <c r="P13" i="4"/>
  <c r="N12" i="4"/>
  <c r="O12" i="4" s="1"/>
  <c r="U11" i="4"/>
  <c r="AU8" i="4" s="1"/>
  <c r="N11" i="4"/>
  <c r="N10" i="4"/>
  <c r="N9" i="4"/>
  <c r="O9" i="4" s="1"/>
  <c r="T9" i="4" s="1"/>
  <c r="S8" i="4"/>
  <c r="P8" i="4"/>
  <c r="O11" i="4" l="1"/>
  <c r="O8" i="4" s="1"/>
  <c r="O16" i="4"/>
  <c r="O13" i="4" s="1"/>
  <c r="AU13" i="4"/>
  <c r="T13" i="4"/>
  <c r="R14" i="4"/>
  <c r="R17" i="4"/>
  <c r="Q14" i="4"/>
  <c r="Q17" i="4"/>
  <c r="U17" i="4" s="1"/>
  <c r="BE13" i="4" s="1"/>
  <c r="T12" i="4"/>
  <c r="T8" i="4" s="1"/>
  <c r="Q12" i="4"/>
  <c r="R12" i="4"/>
  <c r="R9" i="4"/>
  <c r="Q9" i="4"/>
  <c r="AM3" i="4"/>
  <c r="N7" i="4"/>
  <c r="O7" i="4" s="1"/>
  <c r="U6" i="4"/>
  <c r="AU3" i="4" s="1"/>
  <c r="N6" i="4"/>
  <c r="N5" i="4"/>
  <c r="N4" i="4"/>
  <c r="O4" i="4" s="1"/>
  <c r="T4" i="4" s="1"/>
  <c r="S3" i="4"/>
  <c r="P3" i="4"/>
  <c r="R8" i="4" l="1"/>
  <c r="U14" i="4"/>
  <c r="Q13" i="4"/>
  <c r="R13" i="4"/>
  <c r="U9" i="4"/>
  <c r="AI8" i="4" s="1"/>
  <c r="Q8" i="4"/>
  <c r="U12" i="4"/>
  <c r="BE8" i="4" s="1"/>
  <c r="O6" i="4"/>
  <c r="O3" i="4" s="1"/>
  <c r="T7" i="4"/>
  <c r="T3" i="4" s="1"/>
  <c r="Q7" i="4"/>
  <c r="R7" i="4"/>
  <c r="R4" i="4"/>
  <c r="Q4" i="4"/>
  <c r="R3" i="4" l="1"/>
  <c r="U13" i="4"/>
  <c r="AI13" i="4"/>
  <c r="U8" i="4"/>
  <c r="Q3" i="4"/>
  <c r="U4" i="4"/>
  <c r="AI3" i="4" s="1"/>
  <c r="U7" i="4"/>
  <c r="BE3" i="4" s="1"/>
  <c r="U3" i="4" l="1"/>
  <c r="BS3" i="4" l="1"/>
  <c r="BT3" i="4" s="1"/>
  <c r="BS8" i="4"/>
  <c r="BT8" i="4" s="1"/>
  <c r="BS13" i="4"/>
  <c r="BT13" i="4" s="1"/>
  <c r="BN8" i="4" l="1"/>
  <c r="BN3" i="4" l="1"/>
  <c r="BN13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/>
  <c r="BB41" i="2" s="1"/>
  <c r="BK41" i="2" s="1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 s="1"/>
  <c r="Q36" i="2"/>
  <c r="Q35" i="2" s="1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K35" i="2" s="1"/>
  <c r="T36" i="2"/>
  <c r="BB70" i="2"/>
  <c r="BK70" i="2" s="1"/>
  <c r="T70" i="2"/>
  <c r="T75" i="2"/>
  <c r="BB75" i="2"/>
  <c r="BK75" i="2" s="1"/>
  <c r="BB46" i="2"/>
  <c r="BK46" i="2" s="1"/>
  <c r="T46" i="2"/>
  <c r="AF55" i="2"/>
  <c r="T55" i="2"/>
  <c r="BB38" i="2"/>
  <c r="BK38" i="2"/>
  <c r="T38" i="2"/>
  <c r="BB35" i="2"/>
  <c r="T35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/>
  <c r="S9" i="2" s="1"/>
  <c r="Q22" i="2"/>
  <c r="Q21" i="2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/>
  <c r="N27" i="2"/>
  <c r="N29" i="2"/>
  <c r="S30" i="2"/>
  <c r="Q30" i="2"/>
  <c r="P30" i="2"/>
  <c r="N8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P29" i="2"/>
  <c r="T30" i="2"/>
  <c r="Q29" i="2"/>
  <c r="T28" i="2"/>
  <c r="T26" i="2"/>
  <c r="T24" i="2"/>
  <c r="T17" i="2"/>
  <c r="T12" i="2"/>
  <c r="BB11" i="2" s="1"/>
  <c r="BK11" i="2" s="1"/>
  <c r="BB16" i="2"/>
  <c r="BK16" i="2" s="1"/>
  <c r="T16" i="2"/>
  <c r="BB23" i="2"/>
  <c r="BK23" i="2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 s="1"/>
  <c r="T5" i="2"/>
  <c r="T3" i="2" s="1"/>
  <c r="BB3" i="2"/>
  <c r="BK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P14" i="2" l="1"/>
  <c r="N13" i="2"/>
  <c r="S14" i="2"/>
  <c r="S13" i="2" s="1"/>
  <c r="Q14" i="2"/>
  <c r="Q13" i="2" s="1"/>
  <c r="BB84" i="2"/>
  <c r="BK18" i="2"/>
  <c r="T86" i="2"/>
  <c r="BF84" i="2" s="1"/>
  <c r="P84" i="2"/>
  <c r="T18" i="2"/>
  <c r="T7" i="2"/>
  <c r="P54" i="2"/>
  <c r="P61" i="2"/>
  <c r="N19" i="2"/>
  <c r="N18" i="2" s="1"/>
  <c r="Q86" i="2"/>
  <c r="Q84" i="2" s="1"/>
  <c r="N84" i="2"/>
  <c r="S52" i="2"/>
  <c r="S51" i="2" s="1"/>
  <c r="P52" i="2"/>
  <c r="Q52" i="2"/>
  <c r="Q51" i="2" s="1"/>
  <c r="N51" i="2"/>
  <c r="P83" i="2"/>
  <c r="Q83" i="2"/>
  <c r="S44" i="2"/>
  <c r="S43" i="2" s="1"/>
  <c r="P44" i="2"/>
  <c r="Q44" i="2"/>
  <c r="Q43" i="2" s="1"/>
  <c r="N43" i="2"/>
  <c r="T9" i="2"/>
  <c r="S8" i="2"/>
  <c r="T63" i="2"/>
  <c r="S62" i="2"/>
  <c r="Q65" i="2"/>
  <c r="N64" i="2"/>
  <c r="S65" i="2"/>
  <c r="P65" i="2"/>
  <c r="S50" i="2"/>
  <c r="S49" i="2" s="1"/>
  <c r="P50" i="2"/>
  <c r="Q50" i="2"/>
  <c r="Q49" i="2" s="1"/>
  <c r="N49" i="2"/>
  <c r="S82" i="2"/>
  <c r="S81" i="2" s="1"/>
  <c r="P82" i="2"/>
  <c r="Q82" i="2"/>
  <c r="N81" i="2"/>
  <c r="Q78" i="2"/>
  <c r="Q77" i="2" s="1"/>
  <c r="N77" i="2"/>
  <c r="S78" i="2"/>
  <c r="S77" i="2" s="1"/>
  <c r="P78" i="2"/>
  <c r="S29" i="2"/>
  <c r="T34" i="2"/>
  <c r="S68" i="2"/>
  <c r="P68" i="2"/>
  <c r="T68" i="2" s="1"/>
  <c r="BB64" i="2" s="1"/>
  <c r="Q68" i="2"/>
  <c r="S74" i="2"/>
  <c r="S73" i="2" s="1"/>
  <c r="Q74" i="2"/>
  <c r="Q73" i="2" s="1"/>
  <c r="P74" i="2"/>
  <c r="N73" i="2"/>
  <c r="T11" i="2"/>
  <c r="T78" i="2" l="1"/>
  <c r="P77" i="2"/>
  <c r="T65" i="2"/>
  <c r="P64" i="2"/>
  <c r="Q81" i="2"/>
  <c r="S64" i="2"/>
  <c r="Q64" i="2"/>
  <c r="BB62" i="2"/>
  <c r="BK62" i="2" s="1"/>
  <c r="T62" i="2"/>
  <c r="BB8" i="2"/>
  <c r="BK8" i="2" s="1"/>
  <c r="T8" i="2"/>
  <c r="T83" i="2"/>
  <c r="BF81" i="2" s="1"/>
  <c r="T61" i="2"/>
  <c r="P60" i="2"/>
  <c r="BH6" i="2"/>
  <c r="BK6" i="2" s="1"/>
  <c r="T6" i="2"/>
  <c r="T84" i="2"/>
  <c r="T74" i="2"/>
  <c r="P73" i="2"/>
  <c r="BB29" i="2"/>
  <c r="BK29" i="2" s="1"/>
  <c r="T29" i="2"/>
  <c r="T82" i="2"/>
  <c r="P81" i="2"/>
  <c r="P49" i="2"/>
  <c r="T50" i="2"/>
  <c r="P43" i="2"/>
  <c r="T44" i="2"/>
  <c r="P51" i="2"/>
  <c r="T52" i="2"/>
  <c r="P53" i="2"/>
  <c r="T54" i="2"/>
  <c r="BK84" i="2"/>
  <c r="P13" i="2"/>
  <c r="T14" i="2"/>
  <c r="BB81" i="2" l="1"/>
  <c r="BK81" i="2" s="1"/>
  <c r="T81" i="2"/>
  <c r="BB73" i="2"/>
  <c r="BK73" i="2" s="1"/>
  <c r="T73" i="2"/>
  <c r="T53" i="2"/>
  <c r="BB53" i="2"/>
  <c r="BK53" i="2" s="1"/>
  <c r="T51" i="2"/>
  <c r="BB51" i="2"/>
  <c r="BK51" i="2" s="1"/>
  <c r="BB43" i="2"/>
  <c r="BK43" i="2" s="1"/>
  <c r="T43" i="2"/>
  <c r="T49" i="2"/>
  <c r="BB49" i="2"/>
  <c r="BK49" i="2" s="1"/>
  <c r="T60" i="2"/>
  <c r="BB60" i="2"/>
  <c r="BK60" i="2" s="1"/>
  <c r="AF64" i="2"/>
  <c r="BK64" i="2" s="1"/>
  <c r="T64" i="2"/>
  <c r="T77" i="2"/>
  <c r="BB77" i="2"/>
  <c r="BK77" i="2" s="1"/>
  <c r="T13" i="2"/>
  <c r="BB13" i="2"/>
  <c r="BK13" i="2" s="1"/>
</calcChain>
</file>

<file path=xl/sharedStrings.xml><?xml version="1.0" encoding="utf-8"?>
<sst xmlns="http://schemas.openxmlformats.org/spreadsheetml/2006/main" count="508" uniqueCount="364">
  <si>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</si>
  <si>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</si>
  <si>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</si>
  <si>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</si>
  <si>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</si>
  <si>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</si>
  <si>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</si>
  <si>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</si>
  <si>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</si>
  <si>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</si>
  <si>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</si>
  <si>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</si>
  <si>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</si>
  <si>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</si>
  <si>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</si>
  <si>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</si>
  <si>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</si>
  <si>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</si>
  <si>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</si>
  <si>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</si>
  <si>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</si>
  <si>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</si>
  <si>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</si>
  <si>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</si>
  <si>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</si>
  <si>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</si>
  <si>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</si>
  <si>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</si>
  <si>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</si>
  <si>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</si>
  <si>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</si>
  <si>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</si>
  <si>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</si>
  <si>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</si>
  <si>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</si>
  <si>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</si>
  <si>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</si>
  <si>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</si>
  <si>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</si>
  <si>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</si>
  <si>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</si>
  <si>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</si>
  <si>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</si>
  <si>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</si>
  <si>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</si>
  <si>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</si>
  <si>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</si>
  <si>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</si>
  <si>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</si>
  <si>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</si>
  <si>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</si>
  <si>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</si>
  <si>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</si>
  <si>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</si>
  <si>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</si>
  <si>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</si>
  <si>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</si>
  <si>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</si>
  <si>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</si>
  <si>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</si>
  <si>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</si>
  <si>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</si>
  <si>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</si>
  <si>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</si>
  <si>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</si>
  <si>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</si>
  <si>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</si>
  <si>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</si>
  <si>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</si>
  <si>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</si>
  <si>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</si>
  <si>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</si>
  <si>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</si>
  <si>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</si>
  <si>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</si>
  <si>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</si>
  <si>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</si>
  <si>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</si>
  <si>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</si>
  <si>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</si>
  <si>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</si>
  <si>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</si>
  <si>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</si>
  <si>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</si>
  <si>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</si>
  <si>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</si>
  <si>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</si>
  <si>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</si>
  <si>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</si>
  <si>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</si>
  <si>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</si>
  <si>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</si>
  <si>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</si>
  <si>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</si>
  <si>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</si>
  <si>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</si>
  <si>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</si>
  <si>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</si>
  <si>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</si>
  <si>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</si>
  <si>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</si>
  <si>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</si>
  <si>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</si>
  <si>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</si>
  <si>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</si>
  <si>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</si>
  <si>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</si>
  <si>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</si>
  <si>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</si>
  <si>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</si>
  <si>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</si>
  <si>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</si>
  <si>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</si>
  <si>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</si>
  <si>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</si>
  <si>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</si>
  <si>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</si>
  <si>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</si>
  <si>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</si>
  <si>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</si>
  <si>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</si>
  <si>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</si>
  <si>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</si>
  <si>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</si>
  <si>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</si>
  <si>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</si>
  <si>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</si>
  <si>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</si>
  <si>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</si>
  <si>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</si>
  <si>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</si>
  <si>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</si>
  <si>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</si>
  <si>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</si>
  <si>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</si>
  <si>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</si>
  <si>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</si>
  <si>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</si>
  <si>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</si>
  <si>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</si>
  <si>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</si>
  <si>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</si>
  <si>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</si>
  <si>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</si>
  <si>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</si>
  <si>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</si>
  <si>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</si>
  <si>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</si>
  <si>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</si>
  <si>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</si>
  <si>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</si>
  <si>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</si>
  <si>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</si>
  <si>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</si>
  <si>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</si>
  <si>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</si>
  <si>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</si>
  <si>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</si>
  <si>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</si>
  <si>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</si>
  <si>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</si>
  <si>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</si>
  <si>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</si>
  <si>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</si>
  <si>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</si>
  <si>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</si>
  <si>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</si>
  <si>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</si>
  <si>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</si>
  <si>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</si>
  <si>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</si>
  <si>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</si>
  <si>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</si>
  <si>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</si>
  <si>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</si>
  <si>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</si>
  <si>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</si>
  <si>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</si>
  <si>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</si>
  <si>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</si>
  <si>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</si>
  <si>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</si>
  <si>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</si>
  <si>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</si>
  <si>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</si>
  <si>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</si>
  <si>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</si>
  <si>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</si>
  <si>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</si>
  <si>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</si>
  <si>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</si>
  <si>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</si>
  <si>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</si>
  <si>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</si>
  <si>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</si>
  <si>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</si>
  <si>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</si>
  <si>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</si>
  <si>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</si>
  <si>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</si>
  <si>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</si>
  <si>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</si>
  <si>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</si>
  <si>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</si>
  <si>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</si>
  <si>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</si>
  <si>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</si>
  <si>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</si>
  <si>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</si>
  <si>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</si>
  <si>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</si>
  <si>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</si>
  <si>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</si>
  <si>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</si>
  <si>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</si>
  <si>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</si>
  <si>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</si>
  <si>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</si>
  <si>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</si>
  <si>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</si>
  <si>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</si>
  <si>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</si>
  <si>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</si>
  <si>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</si>
  <si>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</si>
  <si>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</si>
  <si>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</si>
  <si>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</si>
  <si>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</si>
  <si>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</si>
  <si>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</si>
  <si>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</si>
  <si>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</si>
  <si>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</si>
  <si>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</si>
  <si>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</si>
  <si>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</si>
  <si>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</si>
  <si>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</si>
  <si>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</si>
  <si>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</si>
  <si>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</si>
  <si>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</si>
  <si>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</si>
  <si>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</si>
  <si>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</si>
  <si>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</si>
  <si>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</si>
  <si>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</si>
  <si>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</si>
  <si>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</si>
  <si>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</si>
  <si>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</si>
  <si>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</si>
  <si>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</si>
  <si>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</si>
  <si>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</si>
  <si>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</si>
  <si>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</si>
  <si>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</si>
  <si>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</si>
  <si>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</si>
  <si>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</si>
  <si>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</si>
  <si>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</si>
  <si>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</si>
  <si>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</si>
  <si>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</si>
  <si>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</si>
  <si>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</si>
  <si>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</si>
  <si>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</si>
  <si>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</si>
  <si>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</si>
  <si>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</si>
  <si>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</si>
  <si>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</si>
  <si>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</si>
  <si>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</si>
  <si>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</si>
  <si>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</si>
  <si>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</si>
  <si>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</si>
  <si>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</si>
  <si>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</si>
  <si>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</si>
  <si>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</si>
  <si>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</si>
  <si>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</si>
  <si>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</si>
  <si>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</si>
  <si>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</si>
  <si>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</si>
  <si>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</si>
  <si>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</si>
  <si>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</si>
  <si>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</si>
  <si>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</si>
  <si>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</si>
  <si>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</si>
  <si>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</si>
  <si>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</si>
  <si>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</si>
  <si>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</si>
  <si>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</si>
  <si>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</si>
  <si>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</si>
  <si>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</si>
  <si>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</si>
  <si>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</si>
  <si>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</si>
  <si>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</si>
  <si>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</si>
  <si>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</si>
  <si>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</si>
  <si>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</si>
  <si>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</si>
  <si>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</si>
  <si>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</si>
  <si>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</si>
  <si>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</si>
  <si>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</si>
  <si>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</si>
  <si>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</si>
  <si>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</si>
  <si>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</si>
  <si>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</si>
  <si>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</si>
  <si>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</si>
  <si>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</si>
  <si>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С-3671 и С-3677.</t>
  </si>
  <si>
    <t>41665493 (ЗЭС-3458/2018)</t>
  </si>
  <si>
    <t>41686055 (ЗЭС-3470/2018)</t>
  </si>
  <si>
    <t>41675533 (ЗЭС-3486/2018)</t>
  </si>
  <si>
    <t>ФГКУ "ПУ ФСБ РФ по Курской области"</t>
  </si>
  <si>
    <t>Шашин Константин Игоревич</t>
  </si>
  <si>
    <t>Авдалян Джамал Амзаевич</t>
  </si>
  <si>
    <t>ГРЭС</t>
  </si>
  <si>
    <t>КонРЭС</t>
  </si>
  <si>
    <t>Курская обл, Глушковский р-н, с. Попово-Лежачи, с кадастровым номером 46:03:140510:19</t>
  </si>
  <si>
    <t>Курская обл., Конышевский р-он, х. Якимов, д.2</t>
  </si>
  <si>
    <t>Курская обл., Конышевский р-он, с. Машкино, д.223</t>
  </si>
  <si>
    <t>строительство воздушной линии электропередачи 10 кВ защищенным проводом – ответвления протяженностью 0,3 км от опоры № 90 существующей ВЛ-10 кВ № 01 (инв. №54.333643)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01 (инв. №54.333643)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типа, с одним силовым трансформатором мощностью 16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</si>
  <si>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1,6 км от опоры № 118 ВЛ-10 кВ № 70502 до проектируемой ТП-10/0,4 кВ (точку врезки, марку и сечение провода, протяженность уточнить при проектировании).
- монтаж линейного разъединителя 10 кВ на концевой опоре проектируемого ответвления от ВЛ-10 кВ № 70502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40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</si>
  <si>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0,2 км от опоры существующей ВЛ-10 кВ № 747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747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</si>
  <si>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ВЛ-10 кВ № 01 (инв. №54.333643)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</si>
  <si>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70502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</si>
  <si>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747 в части монтажа ответвительной арматуры в точке врезки (объем реконструкции уточнить при проектировании).</t>
  </si>
  <si>
    <t xml:space="preserve"> ВЛ-10 кВ ВЛ-10 кВ № 01 (инв. №54.333643)</t>
  </si>
  <si>
    <t>ВЛ-10 кВ № 70502</t>
  </si>
  <si>
    <t>ВЛ-10 кВ № 747</t>
  </si>
  <si>
    <t>Реконструкция ВЛ-0,4 кВ, км</t>
  </si>
  <si>
    <t>ИТОГО:</t>
  </si>
  <si>
    <t>СТП 63 кВА - 3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</si>
  <si>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</si>
  <si>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</si>
  <si>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</si>
  <si>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</si>
  <si>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</si>
  <si>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</si>
  <si>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</si>
  <si>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</si>
  <si>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</si>
  <si>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116 льготники (Запад)»)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</si>
</sst>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9" fillId="0" borderId="9" xfId="0" applyFont="1" applyFill="1" applyBorder="1" applyAlignment="1">
      <alignment horizontal="left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5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T14" sqref="AT14"/>
    </sheetView>
  </sheetViews>
  <sheetFormatPr defaultColWidth="9.140625" defaultRowHeight="34.5" x14ac:dyDescent="0.45"/>
  <cols>
    <col min="1" max="1" width="21.140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6.28515625" style="176" customWidth="1"/>
    <col min="8" max="8" width="23" style="176" customWidth="1"/>
    <col min="9" max="9" width="35.42578125" style="176" customWidth="1"/>
    <col min="10" max="10" width="165.42578125" style="176" customWidth="1"/>
    <col min="11" max="11" width="87.85546875" style="176" customWidth="1"/>
    <col min="12" max="12" width="31" style="176" hidden="1" customWidth="1"/>
    <col min="13" max="13" width="57.140625" style="176" customWidth="1"/>
    <col min="14" max="14" width="52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8" style="176" customWidth="1"/>
    <col min="19" max="19" width="32.140625" style="176" customWidth="1"/>
    <col min="20" max="20" width="33.7109375" style="176" customWidth="1"/>
    <col min="21" max="21" width="38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25.855468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5.42578125" style="176" customWidth="1"/>
    <col min="36" max="36" width="0.140625" style="176" customWidth="1"/>
    <col min="37" max="37" width="5.7109375" style="176" hidden="1" customWidth="1"/>
    <col min="38" max="38" width="26.7109375" style="176" customWidth="1"/>
    <col min="39" max="39" width="33" style="176" customWidth="1"/>
    <col min="40" max="40" width="51.7109375" style="176" hidden="1" customWidth="1"/>
    <col min="41" max="41" width="33" style="176" hidden="1" customWidth="1"/>
    <col min="42" max="42" width="51.4257812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6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50.140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8.57031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74.75" customHeight="1" x14ac:dyDescent="0.95">
      <c r="A1" s="224" t="s">
        <v>363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</row>
    <row r="2" spans="1:72" s="22" customFormat="1" ht="232.9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351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409.5" customHeight="1" x14ac:dyDescent="0.25">
      <c r="A3" s="20" t="s">
        <v>331</v>
      </c>
      <c r="B3" s="196">
        <v>41665493</v>
      </c>
      <c r="C3" s="24">
        <v>43301</v>
      </c>
      <c r="D3" s="29">
        <v>11915.52</v>
      </c>
      <c r="E3" s="29"/>
      <c r="F3" s="20">
        <v>4</v>
      </c>
      <c r="G3" s="20" t="s">
        <v>334</v>
      </c>
      <c r="H3" s="20" t="s">
        <v>337</v>
      </c>
      <c r="I3" s="20" t="s">
        <v>339</v>
      </c>
      <c r="J3" s="205" t="s">
        <v>342</v>
      </c>
      <c r="K3" s="20" t="s">
        <v>345</v>
      </c>
      <c r="L3" s="20" t="s">
        <v>348</v>
      </c>
      <c r="M3" s="20"/>
      <c r="N3" s="21"/>
      <c r="O3" s="21">
        <f>SUM(O4:O7)</f>
        <v>801.85000000000014</v>
      </c>
      <c r="P3" s="21">
        <f t="shared" ref="P3:U3" si="0">SUM(P4:P7)</f>
        <v>0</v>
      </c>
      <c r="Q3" s="21">
        <f t="shared" si="0"/>
        <v>62.982000000000006</v>
      </c>
      <c r="R3" s="21">
        <f t="shared" si="0"/>
        <v>428.11600000000004</v>
      </c>
      <c r="S3" s="21">
        <f t="shared" si="0"/>
        <v>281.54000000000002</v>
      </c>
      <c r="T3" s="21">
        <f t="shared" si="0"/>
        <v>29.212000000000003</v>
      </c>
      <c r="U3" s="21">
        <f t="shared" si="0"/>
        <v>801.85000000000014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>
        <v>0.3</v>
      </c>
      <c r="AI3" s="21">
        <f>U4</f>
        <v>384</v>
      </c>
      <c r="AJ3" s="20"/>
      <c r="AK3" s="20"/>
      <c r="AL3" s="200">
        <v>1</v>
      </c>
      <c r="AM3" s="21">
        <f>U5</f>
        <v>59.09</v>
      </c>
      <c r="AN3" s="20"/>
      <c r="AO3" s="20"/>
      <c r="AP3" s="20"/>
      <c r="AQ3" s="20"/>
      <c r="AR3" s="20"/>
      <c r="AS3" s="20"/>
      <c r="AT3" s="200" t="s">
        <v>272</v>
      </c>
      <c r="AU3" s="21">
        <f>U6</f>
        <v>302.56</v>
      </c>
      <c r="AV3" s="20"/>
      <c r="AW3" s="20"/>
      <c r="AX3" s="20"/>
      <c r="AY3" s="20"/>
      <c r="AZ3" s="20"/>
      <c r="BA3" s="20"/>
      <c r="BB3" s="20"/>
      <c r="BC3" s="20"/>
      <c r="BD3" s="200">
        <v>0.05</v>
      </c>
      <c r="BE3" s="21">
        <f>U7</f>
        <v>56.2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13" si="1">W3+Y3+AA3+AC3+AE3+AG3+AI3+AM3+AO3+AQ3+AS3+AU3+AW3+AY3+BA3+BC3+BE3+BG3+BI3+BK3+BM3</f>
        <v>801.85000000000014</v>
      </c>
      <c r="BO3" s="198">
        <v>43661</v>
      </c>
      <c r="BP3" s="179" t="s">
        <v>210</v>
      </c>
      <c r="BQ3" s="24">
        <v>43301</v>
      </c>
      <c r="BR3" s="193">
        <v>12</v>
      </c>
      <c r="BS3" s="22">
        <f t="shared" ref="BS3:BS13" si="2">BR3*30</f>
        <v>360</v>
      </c>
      <c r="BT3" s="192">
        <f t="shared" ref="BT3:BT13" si="3">BQ3+BS3</f>
        <v>43661</v>
      </c>
    </row>
    <row r="4" spans="1:72" s="22" customFormat="1" ht="155.44999999999999" customHeight="1" x14ac:dyDescent="0.25">
      <c r="A4" s="20"/>
      <c r="B4" s="196"/>
      <c r="C4" s="24"/>
      <c r="D4" s="29"/>
      <c r="E4" s="29"/>
      <c r="F4" s="20"/>
      <c r="G4" s="20"/>
      <c r="H4" s="20"/>
      <c r="I4" s="20"/>
      <c r="J4" s="211"/>
      <c r="K4" s="20"/>
      <c r="L4" s="20"/>
      <c r="M4" s="20" t="s">
        <v>314</v>
      </c>
      <c r="N4" s="20">
        <f>AH3</f>
        <v>0.3</v>
      </c>
      <c r="O4" s="21">
        <f>N4*1280</f>
        <v>384</v>
      </c>
      <c r="P4" s="21"/>
      <c r="Q4" s="21">
        <f>O4*0.11</f>
        <v>42.24</v>
      </c>
      <c r="R4" s="21">
        <f>O4*0.84</f>
        <v>322.56</v>
      </c>
      <c r="S4" s="21">
        <v>0</v>
      </c>
      <c r="T4" s="21">
        <f>O4*0.05</f>
        <v>19.200000000000003</v>
      </c>
      <c r="U4" s="21">
        <f>SUM(Q4:T4)</f>
        <v>384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0"/>
      <c r="AM4" s="20"/>
      <c r="AN4" s="20"/>
      <c r="AO4" s="20"/>
      <c r="AP4" s="20"/>
      <c r="AQ4" s="20"/>
      <c r="AR4" s="20"/>
      <c r="AS4" s="20"/>
      <c r="AT4" s="200"/>
      <c r="AU4" s="20"/>
      <c r="AV4" s="20"/>
      <c r="AW4" s="20"/>
      <c r="AX4" s="20"/>
      <c r="AY4" s="20"/>
      <c r="AZ4" s="20"/>
      <c r="BA4" s="20"/>
      <c r="BB4" s="20"/>
      <c r="BC4" s="20"/>
      <c r="BD4" s="200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198"/>
      <c r="BP4" s="179"/>
      <c r="BQ4" s="24"/>
      <c r="BR4" s="193"/>
      <c r="BT4" s="192"/>
    </row>
    <row r="5" spans="1:72" s="22" customFormat="1" ht="155.44999999999999" customHeight="1" x14ac:dyDescent="0.25">
      <c r="A5" s="20"/>
      <c r="B5" s="196"/>
      <c r="C5" s="24"/>
      <c r="D5" s="29"/>
      <c r="E5" s="29"/>
      <c r="F5" s="20"/>
      <c r="G5" s="20"/>
      <c r="H5" s="20"/>
      <c r="I5" s="20"/>
      <c r="J5" s="211"/>
      <c r="K5" s="20"/>
      <c r="L5" s="20"/>
      <c r="M5" s="20" t="s">
        <v>316</v>
      </c>
      <c r="N5" s="20">
        <f>AL3</f>
        <v>1</v>
      </c>
      <c r="O5" s="21">
        <f>U5</f>
        <v>59.09</v>
      </c>
      <c r="P5" s="21"/>
      <c r="Q5" s="21">
        <v>4.38</v>
      </c>
      <c r="R5" s="21">
        <v>7.48</v>
      </c>
      <c r="S5" s="21">
        <v>45.49</v>
      </c>
      <c r="T5" s="21">
        <v>1.74</v>
      </c>
      <c r="U5" s="21">
        <f t="shared" ref="U5" si="4">SUM(Q5:T5)</f>
        <v>59.09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0"/>
      <c r="AM5" s="20"/>
      <c r="AN5" s="20"/>
      <c r="AO5" s="20"/>
      <c r="AP5" s="20"/>
      <c r="AQ5" s="20"/>
      <c r="AR5" s="20"/>
      <c r="AS5" s="20"/>
      <c r="AT5" s="200"/>
      <c r="AU5" s="20"/>
      <c r="AV5" s="20"/>
      <c r="AW5" s="20"/>
      <c r="AX5" s="20"/>
      <c r="AY5" s="20"/>
      <c r="AZ5" s="20"/>
      <c r="BA5" s="20"/>
      <c r="BB5" s="20"/>
      <c r="BC5" s="20"/>
      <c r="BD5" s="200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198"/>
      <c r="BP5" s="179"/>
      <c r="BQ5" s="24"/>
      <c r="BR5" s="193"/>
      <c r="BT5" s="192"/>
    </row>
    <row r="6" spans="1:72" s="22" customFormat="1" ht="155.44999999999999" customHeight="1" x14ac:dyDescent="0.25">
      <c r="A6" s="20"/>
      <c r="B6" s="196"/>
      <c r="C6" s="24"/>
      <c r="D6" s="29"/>
      <c r="E6" s="29"/>
      <c r="F6" s="20"/>
      <c r="G6" s="20"/>
      <c r="H6" s="20"/>
      <c r="I6" s="20"/>
      <c r="J6" s="211"/>
      <c r="K6" s="20"/>
      <c r="L6" s="20"/>
      <c r="M6" s="20" t="s">
        <v>318</v>
      </c>
      <c r="N6" s="20" t="str">
        <f>AT3</f>
        <v>СТП 63 кВА</v>
      </c>
      <c r="O6" s="21">
        <f>U6</f>
        <v>302.56</v>
      </c>
      <c r="P6" s="21"/>
      <c r="Q6" s="21">
        <v>10.18</v>
      </c>
      <c r="R6" s="21">
        <v>51.43</v>
      </c>
      <c r="S6" s="21">
        <v>236.05</v>
      </c>
      <c r="T6" s="21">
        <v>4.9000000000000004</v>
      </c>
      <c r="U6" s="21">
        <f t="shared" ref="U6:U7" si="5">SUM(Q6:T6)</f>
        <v>302.56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0"/>
      <c r="AM6" s="20"/>
      <c r="AN6" s="20"/>
      <c r="AO6" s="20"/>
      <c r="AP6" s="20"/>
      <c r="AQ6" s="20"/>
      <c r="AR6" s="20"/>
      <c r="AS6" s="20"/>
      <c r="AT6" s="200"/>
      <c r="AU6" s="20"/>
      <c r="AV6" s="20"/>
      <c r="AW6" s="20"/>
      <c r="AX6" s="20"/>
      <c r="AY6" s="20"/>
      <c r="AZ6" s="20"/>
      <c r="BA6" s="20"/>
      <c r="BB6" s="20"/>
      <c r="BC6" s="20"/>
      <c r="BD6" s="200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198"/>
      <c r="BP6" s="179"/>
      <c r="BQ6" s="24"/>
      <c r="BR6" s="193"/>
      <c r="BT6" s="192"/>
    </row>
    <row r="7" spans="1:72" s="22" customFormat="1" ht="155.44999999999999" customHeight="1" x14ac:dyDescent="0.25">
      <c r="A7" s="20"/>
      <c r="B7" s="196"/>
      <c r="C7" s="24"/>
      <c r="D7" s="29"/>
      <c r="E7" s="29"/>
      <c r="F7" s="20"/>
      <c r="G7" s="20"/>
      <c r="H7" s="20"/>
      <c r="I7" s="20"/>
      <c r="J7" s="206"/>
      <c r="K7" s="20"/>
      <c r="L7" s="20"/>
      <c r="M7" s="20" t="s">
        <v>310</v>
      </c>
      <c r="N7" s="20">
        <f>BD3</f>
        <v>0.05</v>
      </c>
      <c r="O7" s="21">
        <f>N7*1124</f>
        <v>56.2</v>
      </c>
      <c r="P7" s="21"/>
      <c r="Q7" s="21">
        <f>O7*0.11</f>
        <v>6.1820000000000004</v>
      </c>
      <c r="R7" s="21">
        <f>O7*0.83</f>
        <v>46.646000000000001</v>
      </c>
      <c r="S7" s="21">
        <v>0</v>
      </c>
      <c r="T7" s="21">
        <f>O7*0.06</f>
        <v>3.3719999999999999</v>
      </c>
      <c r="U7" s="21">
        <f t="shared" si="5"/>
        <v>56.2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0"/>
      <c r="AM7" s="20"/>
      <c r="AN7" s="20"/>
      <c r="AO7" s="20"/>
      <c r="AP7" s="20"/>
      <c r="AQ7" s="20"/>
      <c r="AR7" s="20"/>
      <c r="AS7" s="20"/>
      <c r="AT7" s="200"/>
      <c r="AU7" s="20"/>
      <c r="AV7" s="20"/>
      <c r="AW7" s="20"/>
      <c r="AX7" s="20"/>
      <c r="AY7" s="20"/>
      <c r="AZ7" s="20"/>
      <c r="BA7" s="20"/>
      <c r="BB7" s="20"/>
      <c r="BC7" s="20"/>
      <c r="BD7" s="200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198"/>
      <c r="BP7" s="179"/>
      <c r="BQ7" s="24"/>
      <c r="BR7" s="193"/>
      <c r="BT7" s="192"/>
    </row>
    <row r="8" spans="1:72" s="22" customFormat="1" ht="409.5" customHeight="1" x14ac:dyDescent="0.25">
      <c r="A8" s="20" t="s">
        <v>332</v>
      </c>
      <c r="B8" s="196">
        <v>41686055</v>
      </c>
      <c r="C8" s="24">
        <v>43308</v>
      </c>
      <c r="D8" s="29">
        <v>11915.52</v>
      </c>
      <c r="E8" s="29"/>
      <c r="F8" s="20">
        <v>15</v>
      </c>
      <c r="G8" s="20" t="s">
        <v>335</v>
      </c>
      <c r="H8" s="20" t="s">
        <v>338</v>
      </c>
      <c r="I8" s="20" t="s">
        <v>340</v>
      </c>
      <c r="J8" s="205" t="s">
        <v>343</v>
      </c>
      <c r="K8" s="20" t="s">
        <v>346</v>
      </c>
      <c r="L8" s="20" t="s">
        <v>349</v>
      </c>
      <c r="M8" s="20"/>
      <c r="N8" s="21"/>
      <c r="O8" s="21">
        <f>SUM(O9:O12)</f>
        <v>2443.37</v>
      </c>
      <c r="P8" s="21">
        <f t="shared" ref="P8:U8" si="6">SUM(P9:P12)</f>
        <v>0</v>
      </c>
      <c r="Q8" s="21">
        <f t="shared" si="6"/>
        <v>243.54920000000001</v>
      </c>
      <c r="R8" s="21">
        <f t="shared" si="6"/>
        <v>1807.2175999999999</v>
      </c>
      <c r="S8" s="21">
        <f t="shared" si="6"/>
        <v>281.54000000000002</v>
      </c>
      <c r="T8" s="21">
        <f t="shared" si="6"/>
        <v>111.06320000000001</v>
      </c>
      <c r="U8" s="21">
        <f t="shared" si="6"/>
        <v>2443.37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>
        <v>1.6</v>
      </c>
      <c r="AI8" s="21">
        <f>U9</f>
        <v>2048</v>
      </c>
      <c r="AJ8" s="20"/>
      <c r="AK8" s="20"/>
      <c r="AL8" s="200">
        <v>1</v>
      </c>
      <c r="AM8" s="21">
        <f>U10</f>
        <v>59.09</v>
      </c>
      <c r="AN8" s="20"/>
      <c r="AO8" s="20"/>
      <c r="AP8" s="20"/>
      <c r="AQ8" s="20"/>
      <c r="AR8" s="20"/>
      <c r="AS8" s="20"/>
      <c r="AT8" s="200" t="s">
        <v>272</v>
      </c>
      <c r="AU8" s="21">
        <f>U11</f>
        <v>302.56</v>
      </c>
      <c r="AV8" s="20"/>
      <c r="AW8" s="20"/>
      <c r="AX8" s="20"/>
      <c r="AY8" s="20"/>
      <c r="AZ8" s="20"/>
      <c r="BA8" s="20"/>
      <c r="BB8" s="20"/>
      <c r="BC8" s="20"/>
      <c r="BD8" s="200">
        <v>0.03</v>
      </c>
      <c r="BE8" s="21">
        <f>U12</f>
        <v>33.72</v>
      </c>
      <c r="BF8" s="20"/>
      <c r="BG8" s="21"/>
      <c r="BH8" s="20"/>
      <c r="BI8" s="29"/>
      <c r="BJ8" s="29"/>
      <c r="BK8" s="20"/>
      <c r="BL8" s="20"/>
      <c r="BM8" s="20"/>
      <c r="BN8" s="181">
        <f t="shared" si="1"/>
        <v>2443.37</v>
      </c>
      <c r="BO8" s="198">
        <v>43668</v>
      </c>
      <c r="BP8" s="179" t="s">
        <v>330</v>
      </c>
      <c r="BQ8" s="24">
        <v>43308</v>
      </c>
      <c r="BR8" s="193">
        <v>12</v>
      </c>
      <c r="BS8" s="22">
        <f t="shared" si="2"/>
        <v>360</v>
      </c>
      <c r="BT8" s="192">
        <f t="shared" si="3"/>
        <v>43668</v>
      </c>
    </row>
    <row r="9" spans="1:72" s="22" customFormat="1" ht="155.44999999999999" customHeight="1" x14ac:dyDescent="0.25">
      <c r="A9" s="20"/>
      <c r="B9" s="196"/>
      <c r="C9" s="24"/>
      <c r="D9" s="29"/>
      <c r="E9" s="29"/>
      <c r="F9" s="20"/>
      <c r="G9" s="20"/>
      <c r="H9" s="20"/>
      <c r="I9" s="20"/>
      <c r="J9" s="211"/>
      <c r="K9" s="20"/>
      <c r="L9" s="20"/>
      <c r="M9" s="20" t="s">
        <v>314</v>
      </c>
      <c r="N9" s="20">
        <f>AH8</f>
        <v>1.6</v>
      </c>
      <c r="O9" s="21">
        <f>N9*1280</f>
        <v>2048</v>
      </c>
      <c r="P9" s="21"/>
      <c r="Q9" s="21">
        <f>O9*0.11</f>
        <v>225.28</v>
      </c>
      <c r="R9" s="21">
        <f>O9*0.84</f>
        <v>1720.32</v>
      </c>
      <c r="S9" s="21">
        <v>0</v>
      </c>
      <c r="T9" s="21">
        <f>O9*0.05</f>
        <v>102.4</v>
      </c>
      <c r="U9" s="21">
        <f>SUM(Q9:T9)</f>
        <v>2048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0"/>
      <c r="AM9" s="20"/>
      <c r="AN9" s="20"/>
      <c r="AO9" s="20"/>
      <c r="AP9" s="20"/>
      <c r="AQ9" s="20"/>
      <c r="AR9" s="20"/>
      <c r="AS9" s="20"/>
      <c r="AT9" s="200"/>
      <c r="AU9" s="20"/>
      <c r="AV9" s="20"/>
      <c r="AW9" s="20"/>
      <c r="AX9" s="20"/>
      <c r="AY9" s="20"/>
      <c r="AZ9" s="20"/>
      <c r="BA9" s="20"/>
      <c r="BB9" s="20"/>
      <c r="BC9" s="20"/>
      <c r="BD9" s="200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198"/>
      <c r="BP9" s="179"/>
      <c r="BQ9" s="24"/>
      <c r="BR9" s="193"/>
      <c r="BT9" s="192"/>
    </row>
    <row r="10" spans="1:72" s="22" customFormat="1" ht="155.44999999999999" customHeight="1" x14ac:dyDescent="0.25">
      <c r="A10" s="20"/>
      <c r="B10" s="196"/>
      <c r="C10" s="24"/>
      <c r="D10" s="29"/>
      <c r="E10" s="29"/>
      <c r="F10" s="20"/>
      <c r="G10" s="20"/>
      <c r="H10" s="20"/>
      <c r="I10" s="20"/>
      <c r="J10" s="211"/>
      <c r="K10" s="20"/>
      <c r="L10" s="20"/>
      <c r="M10" s="20" t="s">
        <v>316</v>
      </c>
      <c r="N10" s="20">
        <f>AL8</f>
        <v>1</v>
      </c>
      <c r="O10" s="21">
        <f>U10</f>
        <v>59.09</v>
      </c>
      <c r="P10" s="21"/>
      <c r="Q10" s="21">
        <v>4.38</v>
      </c>
      <c r="R10" s="21">
        <v>7.48</v>
      </c>
      <c r="S10" s="21">
        <v>45.49</v>
      </c>
      <c r="T10" s="21">
        <v>1.74</v>
      </c>
      <c r="U10" s="21">
        <f t="shared" ref="U10" si="7">SUM(Q10:T10)</f>
        <v>59.09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0"/>
      <c r="AM10" s="20"/>
      <c r="AN10" s="20"/>
      <c r="AO10" s="20"/>
      <c r="AP10" s="20"/>
      <c r="AQ10" s="20"/>
      <c r="AR10" s="20"/>
      <c r="AS10" s="20"/>
      <c r="AT10" s="200"/>
      <c r="AU10" s="20"/>
      <c r="AV10" s="20"/>
      <c r="AW10" s="20"/>
      <c r="AX10" s="20"/>
      <c r="AY10" s="20"/>
      <c r="AZ10" s="20"/>
      <c r="BA10" s="20"/>
      <c r="BB10" s="20"/>
      <c r="BC10" s="20"/>
      <c r="BD10" s="200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198"/>
      <c r="BP10" s="179"/>
      <c r="BQ10" s="24"/>
      <c r="BR10" s="193"/>
      <c r="BT10" s="192"/>
    </row>
    <row r="11" spans="1:72" s="22" customFormat="1" ht="155.44999999999999" customHeight="1" x14ac:dyDescent="0.25">
      <c r="A11" s="20"/>
      <c r="B11" s="196"/>
      <c r="C11" s="24"/>
      <c r="D11" s="29"/>
      <c r="E11" s="29"/>
      <c r="F11" s="20"/>
      <c r="G11" s="20"/>
      <c r="H11" s="20"/>
      <c r="I11" s="20"/>
      <c r="J11" s="211"/>
      <c r="K11" s="20"/>
      <c r="L11" s="20"/>
      <c r="M11" s="20" t="s">
        <v>318</v>
      </c>
      <c r="N11" s="20" t="str">
        <f>AT8</f>
        <v>СТП 63 кВА</v>
      </c>
      <c r="O11" s="21">
        <f>U11</f>
        <v>302.56</v>
      </c>
      <c r="P11" s="21"/>
      <c r="Q11" s="21">
        <v>10.18</v>
      </c>
      <c r="R11" s="21">
        <v>51.43</v>
      </c>
      <c r="S11" s="21">
        <v>236.05</v>
      </c>
      <c r="T11" s="21">
        <v>4.9000000000000004</v>
      </c>
      <c r="U11" s="21">
        <f t="shared" ref="U11:U12" si="8">SUM(Q11:T11)</f>
        <v>302.56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0"/>
      <c r="AM11" s="20"/>
      <c r="AN11" s="20"/>
      <c r="AO11" s="20"/>
      <c r="AP11" s="20"/>
      <c r="AQ11" s="20"/>
      <c r="AR11" s="20"/>
      <c r="AS11" s="20"/>
      <c r="AT11" s="200"/>
      <c r="AU11" s="20"/>
      <c r="AV11" s="20"/>
      <c r="AW11" s="20"/>
      <c r="AX11" s="20"/>
      <c r="AY11" s="20"/>
      <c r="AZ11" s="20"/>
      <c r="BA11" s="20"/>
      <c r="BB11" s="20"/>
      <c r="BC11" s="20"/>
      <c r="BD11" s="200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198"/>
      <c r="BP11" s="179"/>
      <c r="BQ11" s="24"/>
      <c r="BR11" s="193"/>
      <c r="BT11" s="192"/>
    </row>
    <row r="12" spans="1:72" s="22" customFormat="1" ht="155.44999999999999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06"/>
      <c r="K12" s="20"/>
      <c r="L12" s="20"/>
      <c r="M12" s="20" t="s">
        <v>310</v>
      </c>
      <c r="N12" s="20">
        <f>BD8</f>
        <v>0.03</v>
      </c>
      <c r="O12" s="21">
        <f>N12*1124</f>
        <v>33.72</v>
      </c>
      <c r="P12" s="21"/>
      <c r="Q12" s="21">
        <f>O12*0.11</f>
        <v>3.7092000000000001</v>
      </c>
      <c r="R12" s="21">
        <f>O12*0.83</f>
        <v>27.987599999999997</v>
      </c>
      <c r="S12" s="21">
        <v>0</v>
      </c>
      <c r="T12" s="21">
        <f>O12*0.06</f>
        <v>2.0231999999999997</v>
      </c>
      <c r="U12" s="21">
        <f t="shared" si="8"/>
        <v>33.72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0"/>
      <c r="AM12" s="20"/>
      <c r="AN12" s="20"/>
      <c r="AO12" s="20"/>
      <c r="AP12" s="20"/>
      <c r="AQ12" s="20"/>
      <c r="AR12" s="20"/>
      <c r="AS12" s="20"/>
      <c r="AT12" s="200"/>
      <c r="AU12" s="20"/>
      <c r="AV12" s="20"/>
      <c r="AW12" s="20"/>
      <c r="AX12" s="20"/>
      <c r="AY12" s="20"/>
      <c r="AZ12" s="20"/>
      <c r="BA12" s="20"/>
      <c r="BB12" s="20"/>
      <c r="BC12" s="20"/>
      <c r="BD12" s="200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198"/>
      <c r="BP12" s="179"/>
      <c r="BQ12" s="24"/>
      <c r="BR12" s="193"/>
      <c r="BT12" s="192"/>
    </row>
    <row r="13" spans="1:72" s="22" customFormat="1" ht="409.5" customHeight="1" x14ac:dyDescent="0.25">
      <c r="A13" s="20" t="s">
        <v>333</v>
      </c>
      <c r="B13" s="196">
        <v>41675533</v>
      </c>
      <c r="C13" s="24">
        <v>43305</v>
      </c>
      <c r="D13" s="29">
        <v>21661.200000000001</v>
      </c>
      <c r="E13" s="29"/>
      <c r="F13" s="20">
        <v>15</v>
      </c>
      <c r="G13" s="20" t="s">
        <v>336</v>
      </c>
      <c r="H13" s="20" t="s">
        <v>338</v>
      </c>
      <c r="I13" s="20" t="s">
        <v>341</v>
      </c>
      <c r="J13" s="205" t="s">
        <v>344</v>
      </c>
      <c r="K13" s="20" t="s">
        <v>347</v>
      </c>
      <c r="L13" s="20" t="s">
        <v>350</v>
      </c>
      <c r="M13" s="20"/>
      <c r="N13" s="21"/>
      <c r="O13" s="21">
        <f>SUM(O14:O17)</f>
        <v>673.85000000000014</v>
      </c>
      <c r="P13" s="21">
        <f t="shared" ref="P13:U13" si="9">SUM(P14:P17)</f>
        <v>0</v>
      </c>
      <c r="Q13" s="21">
        <f t="shared" si="9"/>
        <v>48.902000000000001</v>
      </c>
      <c r="R13" s="21">
        <f t="shared" si="9"/>
        <v>320.596</v>
      </c>
      <c r="S13" s="21">
        <f t="shared" si="9"/>
        <v>281.54000000000002</v>
      </c>
      <c r="T13" s="21">
        <f t="shared" si="9"/>
        <v>22.812000000000001</v>
      </c>
      <c r="U13" s="21">
        <f t="shared" si="9"/>
        <v>673.85000000000014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>
        <v>0.2</v>
      </c>
      <c r="AI13" s="21">
        <f>U14</f>
        <v>256</v>
      </c>
      <c r="AJ13" s="20"/>
      <c r="AK13" s="20"/>
      <c r="AL13" s="200">
        <v>1</v>
      </c>
      <c r="AM13" s="21">
        <f>U15</f>
        <v>59.09</v>
      </c>
      <c r="AN13" s="20"/>
      <c r="AO13" s="20"/>
      <c r="AP13" s="20"/>
      <c r="AQ13" s="20"/>
      <c r="AR13" s="20"/>
      <c r="AS13" s="20"/>
      <c r="AT13" s="200" t="s">
        <v>272</v>
      </c>
      <c r="AU13" s="21">
        <f>U16</f>
        <v>302.56</v>
      </c>
      <c r="AV13" s="20"/>
      <c r="AW13" s="20"/>
      <c r="AX13" s="20"/>
      <c r="AY13" s="20"/>
      <c r="AZ13" s="20"/>
      <c r="BA13" s="20"/>
      <c r="BB13" s="20"/>
      <c r="BC13" s="21"/>
      <c r="BD13" s="200">
        <v>0.05</v>
      </c>
      <c r="BE13" s="21">
        <f>U17</f>
        <v>56.2</v>
      </c>
      <c r="BF13" s="20"/>
      <c r="BG13" s="21"/>
      <c r="BH13" s="20"/>
      <c r="BI13" s="29"/>
      <c r="BJ13" s="29"/>
      <c r="BK13" s="20"/>
      <c r="BL13" s="20"/>
      <c r="BM13" s="20"/>
      <c r="BN13" s="181">
        <f t="shared" si="1"/>
        <v>673.85000000000014</v>
      </c>
      <c r="BO13" s="24">
        <v>43665</v>
      </c>
      <c r="BP13" s="197" t="s">
        <v>210</v>
      </c>
      <c r="BQ13" s="24">
        <v>43305</v>
      </c>
      <c r="BR13" s="193">
        <v>12</v>
      </c>
      <c r="BS13" s="22">
        <f t="shared" si="2"/>
        <v>360</v>
      </c>
      <c r="BT13" s="192">
        <f t="shared" si="3"/>
        <v>43665</v>
      </c>
    </row>
    <row r="14" spans="1:72" s="22" customFormat="1" ht="141" customHeight="1" x14ac:dyDescent="0.25">
      <c r="A14" s="20"/>
      <c r="B14" s="196"/>
      <c r="C14" s="24"/>
      <c r="D14" s="29"/>
      <c r="E14" s="29"/>
      <c r="F14" s="20"/>
      <c r="G14" s="20"/>
      <c r="H14" s="20"/>
      <c r="I14" s="20"/>
      <c r="J14" s="211"/>
      <c r="K14" s="20"/>
      <c r="L14" s="20"/>
      <c r="M14" s="20" t="s">
        <v>314</v>
      </c>
      <c r="N14" s="20">
        <f>AH13</f>
        <v>0.2</v>
      </c>
      <c r="O14" s="21">
        <f>N14*1280</f>
        <v>256</v>
      </c>
      <c r="P14" s="21"/>
      <c r="Q14" s="21">
        <f>O14*0.11</f>
        <v>28.16</v>
      </c>
      <c r="R14" s="21">
        <f>O14*0.84</f>
        <v>215.04</v>
      </c>
      <c r="S14" s="21">
        <v>0</v>
      </c>
      <c r="T14" s="21">
        <f>O14*0.05</f>
        <v>12.8</v>
      </c>
      <c r="U14" s="21">
        <f>SUM(Q14:T14)</f>
        <v>256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0"/>
      <c r="AM14" s="20"/>
      <c r="AN14" s="20"/>
      <c r="AO14" s="20"/>
      <c r="AP14" s="20"/>
      <c r="AQ14" s="20"/>
      <c r="AR14" s="20"/>
      <c r="AS14" s="20"/>
      <c r="AT14" s="200"/>
      <c r="AU14" s="20"/>
      <c r="AV14" s="20"/>
      <c r="AW14" s="20"/>
      <c r="AX14" s="20"/>
      <c r="AY14" s="20"/>
      <c r="AZ14" s="20"/>
      <c r="BA14" s="20"/>
      <c r="BB14" s="20"/>
      <c r="BC14" s="21"/>
      <c r="BD14" s="200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24"/>
      <c r="BP14" s="197"/>
      <c r="BQ14" s="24"/>
      <c r="BR14" s="193"/>
      <c r="BT14" s="192"/>
    </row>
    <row r="15" spans="1:72" s="22" customFormat="1" ht="141" customHeight="1" x14ac:dyDescent="0.25">
      <c r="A15" s="20"/>
      <c r="B15" s="196"/>
      <c r="C15" s="24"/>
      <c r="D15" s="29"/>
      <c r="E15" s="29"/>
      <c r="F15" s="20"/>
      <c r="G15" s="20"/>
      <c r="H15" s="20"/>
      <c r="I15" s="20"/>
      <c r="J15" s="211"/>
      <c r="K15" s="20"/>
      <c r="L15" s="20"/>
      <c r="M15" s="20" t="s">
        <v>316</v>
      </c>
      <c r="N15" s="20">
        <f>AL13</f>
        <v>1</v>
      </c>
      <c r="O15" s="21">
        <f>U15</f>
        <v>59.09</v>
      </c>
      <c r="P15" s="21"/>
      <c r="Q15" s="21">
        <v>4.38</v>
      </c>
      <c r="R15" s="21">
        <v>7.48</v>
      </c>
      <c r="S15" s="21">
        <v>45.49</v>
      </c>
      <c r="T15" s="21">
        <v>1.74</v>
      </c>
      <c r="U15" s="21">
        <f t="shared" ref="U15" si="10">SUM(Q15:T15)</f>
        <v>59.09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0"/>
      <c r="AM15" s="20"/>
      <c r="AN15" s="20"/>
      <c r="AO15" s="20"/>
      <c r="AP15" s="20"/>
      <c r="AQ15" s="20"/>
      <c r="AR15" s="20"/>
      <c r="AS15" s="20"/>
      <c r="AT15" s="200"/>
      <c r="AU15" s="20"/>
      <c r="AV15" s="20"/>
      <c r="AW15" s="20"/>
      <c r="AX15" s="20"/>
      <c r="AY15" s="20"/>
      <c r="AZ15" s="20"/>
      <c r="BA15" s="20"/>
      <c r="BB15" s="20"/>
      <c r="BC15" s="21"/>
      <c r="BD15" s="200"/>
      <c r="BE15" s="21"/>
      <c r="BF15" s="20"/>
      <c r="BG15" s="21"/>
      <c r="BH15" s="20"/>
      <c r="BI15" s="29"/>
      <c r="BJ15" s="29"/>
      <c r="BK15" s="20"/>
      <c r="BL15" s="20"/>
      <c r="BM15" s="20"/>
      <c r="BN15" s="181"/>
      <c r="BO15" s="24"/>
      <c r="BP15" s="197"/>
      <c r="BQ15" s="24"/>
      <c r="BR15" s="193"/>
      <c r="BT15" s="192"/>
    </row>
    <row r="16" spans="1:72" s="22" customFormat="1" ht="141" customHeight="1" x14ac:dyDescent="0.25">
      <c r="A16" s="20"/>
      <c r="B16" s="196"/>
      <c r="C16" s="24"/>
      <c r="D16" s="29"/>
      <c r="E16" s="29"/>
      <c r="F16" s="20"/>
      <c r="G16" s="20"/>
      <c r="H16" s="20"/>
      <c r="I16" s="20"/>
      <c r="J16" s="211"/>
      <c r="K16" s="20"/>
      <c r="L16" s="20"/>
      <c r="M16" s="20" t="s">
        <v>318</v>
      </c>
      <c r="N16" s="20" t="str">
        <f>AT13</f>
        <v>СТП 63 кВА</v>
      </c>
      <c r="O16" s="21">
        <f>U16</f>
        <v>302.56</v>
      </c>
      <c r="P16" s="21"/>
      <c r="Q16" s="21">
        <v>10.18</v>
      </c>
      <c r="R16" s="21">
        <v>51.43</v>
      </c>
      <c r="S16" s="21">
        <v>236.05</v>
      </c>
      <c r="T16" s="21">
        <v>4.9000000000000004</v>
      </c>
      <c r="U16" s="21">
        <f t="shared" ref="U16:U17" si="11">SUM(Q16:T16)</f>
        <v>302.56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0"/>
      <c r="AM16" s="20"/>
      <c r="AN16" s="20"/>
      <c r="AO16" s="20"/>
      <c r="AP16" s="20"/>
      <c r="AQ16" s="20"/>
      <c r="AR16" s="20"/>
      <c r="AS16" s="20"/>
      <c r="AT16" s="200"/>
      <c r="AU16" s="20"/>
      <c r="AV16" s="20"/>
      <c r="AW16" s="20"/>
      <c r="AX16" s="20"/>
      <c r="AY16" s="20"/>
      <c r="AZ16" s="20"/>
      <c r="BA16" s="20"/>
      <c r="BB16" s="20"/>
      <c r="BC16" s="21"/>
      <c r="BD16" s="200"/>
      <c r="BE16" s="21"/>
      <c r="BF16" s="20"/>
      <c r="BG16" s="21"/>
      <c r="BH16" s="20"/>
      <c r="BI16" s="29"/>
      <c r="BJ16" s="29"/>
      <c r="BK16" s="20"/>
      <c r="BL16" s="20"/>
      <c r="BM16" s="20"/>
      <c r="BN16" s="181"/>
      <c r="BO16" s="24"/>
      <c r="BP16" s="197"/>
      <c r="BQ16" s="24"/>
      <c r="BR16" s="193"/>
      <c r="BT16" s="192"/>
    </row>
    <row r="17" spans="1:73" s="22" customFormat="1" ht="141" customHeight="1" x14ac:dyDescent="0.25">
      <c r="A17" s="20"/>
      <c r="B17" s="196"/>
      <c r="C17" s="24"/>
      <c r="D17" s="29"/>
      <c r="E17" s="29"/>
      <c r="F17" s="20"/>
      <c r="G17" s="20"/>
      <c r="H17" s="20"/>
      <c r="I17" s="20"/>
      <c r="J17" s="206"/>
      <c r="K17" s="20"/>
      <c r="L17" s="20"/>
      <c r="M17" s="20" t="s">
        <v>310</v>
      </c>
      <c r="N17" s="20">
        <f>BD13</f>
        <v>0.05</v>
      </c>
      <c r="O17" s="21">
        <f>N17*1124</f>
        <v>56.2</v>
      </c>
      <c r="P17" s="21"/>
      <c r="Q17" s="21">
        <f>O17*0.11</f>
        <v>6.1820000000000004</v>
      </c>
      <c r="R17" s="21">
        <f>O17*0.83</f>
        <v>46.646000000000001</v>
      </c>
      <c r="S17" s="21">
        <v>0</v>
      </c>
      <c r="T17" s="21">
        <f>O17*0.06</f>
        <v>3.3719999999999999</v>
      </c>
      <c r="U17" s="21">
        <f t="shared" si="11"/>
        <v>56.2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0"/>
      <c r="AM17" s="20"/>
      <c r="AN17" s="20"/>
      <c r="AO17" s="20"/>
      <c r="AP17" s="20"/>
      <c r="AQ17" s="20"/>
      <c r="AR17" s="20"/>
      <c r="AS17" s="20"/>
      <c r="AT17" s="200"/>
      <c r="AU17" s="20"/>
      <c r="AV17" s="20"/>
      <c r="AW17" s="20"/>
      <c r="AX17" s="20"/>
      <c r="AY17" s="20"/>
      <c r="AZ17" s="20"/>
      <c r="BA17" s="20"/>
      <c r="BB17" s="20"/>
      <c r="BC17" s="21"/>
      <c r="BD17" s="200"/>
      <c r="BE17" s="21"/>
      <c r="BF17" s="20"/>
      <c r="BG17" s="21"/>
      <c r="BH17" s="20"/>
      <c r="BI17" s="29"/>
      <c r="BJ17" s="29"/>
      <c r="BK17" s="20"/>
      <c r="BL17" s="20"/>
      <c r="BM17" s="20"/>
      <c r="BN17" s="181"/>
      <c r="BO17" s="24"/>
      <c r="BP17" s="197"/>
      <c r="BQ17" s="24"/>
      <c r="BR17" s="193"/>
      <c r="BT17" s="192"/>
    </row>
    <row r="18" spans="1:73" s="235" customFormat="1" ht="134.25" customHeight="1" x14ac:dyDescent="0.25">
      <c r="A18" s="225"/>
      <c r="B18" s="226"/>
      <c r="C18" s="226"/>
      <c r="D18" s="227"/>
      <c r="E18" s="227"/>
      <c r="F18" s="228"/>
      <c r="G18" s="226"/>
      <c r="H18" s="226"/>
      <c r="I18" s="226"/>
      <c r="J18" s="226"/>
      <c r="K18" s="226"/>
      <c r="L18" s="228"/>
      <c r="M18" s="228"/>
      <c r="N18" s="228" t="s">
        <v>352</v>
      </c>
      <c r="O18" s="229">
        <f>O3+O8+O13</f>
        <v>3919.0700000000006</v>
      </c>
      <c r="P18" s="229">
        <f t="shared" ref="P18:BN18" si="12">P3+P8+P13</f>
        <v>0</v>
      </c>
      <c r="Q18" s="229">
        <f t="shared" si="12"/>
        <v>355.4332</v>
      </c>
      <c r="R18" s="229">
        <f t="shared" si="12"/>
        <v>2555.9295999999999</v>
      </c>
      <c r="S18" s="229">
        <f t="shared" si="12"/>
        <v>844.62000000000012</v>
      </c>
      <c r="T18" s="229">
        <f t="shared" si="12"/>
        <v>163.08720000000002</v>
      </c>
      <c r="U18" s="229">
        <f t="shared" si="12"/>
        <v>3919.0700000000006</v>
      </c>
      <c r="V18" s="229">
        <f t="shared" si="12"/>
        <v>0</v>
      </c>
      <c r="W18" s="229">
        <f t="shared" si="12"/>
        <v>0</v>
      </c>
      <c r="X18" s="229">
        <f t="shared" si="12"/>
        <v>0</v>
      </c>
      <c r="Y18" s="229">
        <f t="shared" si="12"/>
        <v>0</v>
      </c>
      <c r="Z18" s="229">
        <f t="shared" si="12"/>
        <v>0</v>
      </c>
      <c r="AA18" s="229">
        <f t="shared" si="12"/>
        <v>0</v>
      </c>
      <c r="AB18" s="229">
        <f t="shared" si="12"/>
        <v>0</v>
      </c>
      <c r="AC18" s="229">
        <f t="shared" si="12"/>
        <v>0</v>
      </c>
      <c r="AD18" s="229">
        <f t="shared" si="12"/>
        <v>0</v>
      </c>
      <c r="AE18" s="229">
        <f t="shared" si="12"/>
        <v>0</v>
      </c>
      <c r="AF18" s="229">
        <f t="shared" si="12"/>
        <v>0</v>
      </c>
      <c r="AG18" s="229">
        <f t="shared" si="12"/>
        <v>0</v>
      </c>
      <c r="AH18" s="229">
        <v>2.1</v>
      </c>
      <c r="AI18" s="229">
        <f t="shared" si="12"/>
        <v>2688</v>
      </c>
      <c r="AJ18" s="229">
        <f t="shared" si="12"/>
        <v>0</v>
      </c>
      <c r="AK18" s="229">
        <f t="shared" si="12"/>
        <v>0</v>
      </c>
      <c r="AL18" s="229">
        <v>3</v>
      </c>
      <c r="AM18" s="229">
        <f t="shared" si="12"/>
        <v>177.27</v>
      </c>
      <c r="AN18" s="229">
        <f t="shared" si="12"/>
        <v>0</v>
      </c>
      <c r="AO18" s="229">
        <f t="shared" si="12"/>
        <v>0</v>
      </c>
      <c r="AP18" s="229"/>
      <c r="AQ18" s="229">
        <f t="shared" si="12"/>
        <v>0</v>
      </c>
      <c r="AR18" s="229">
        <f t="shared" si="12"/>
        <v>0</v>
      </c>
      <c r="AS18" s="229">
        <f t="shared" si="12"/>
        <v>0</v>
      </c>
      <c r="AT18" s="229" t="s">
        <v>353</v>
      </c>
      <c r="AU18" s="229">
        <f t="shared" si="12"/>
        <v>907.68000000000006</v>
      </c>
      <c r="AV18" s="229">
        <f t="shared" si="12"/>
        <v>0</v>
      </c>
      <c r="AW18" s="229">
        <f t="shared" si="12"/>
        <v>0</v>
      </c>
      <c r="AX18" s="229">
        <f t="shared" si="12"/>
        <v>0</v>
      </c>
      <c r="AY18" s="229">
        <f t="shared" si="12"/>
        <v>0</v>
      </c>
      <c r="AZ18" s="229">
        <f t="shared" si="12"/>
        <v>0</v>
      </c>
      <c r="BA18" s="229">
        <f t="shared" si="12"/>
        <v>0</v>
      </c>
      <c r="BB18" s="229"/>
      <c r="BC18" s="229">
        <f t="shared" si="12"/>
        <v>0</v>
      </c>
      <c r="BD18" s="229">
        <v>0.13</v>
      </c>
      <c r="BE18" s="229">
        <f t="shared" si="12"/>
        <v>146.12</v>
      </c>
      <c r="BF18" s="229"/>
      <c r="BG18" s="229">
        <f t="shared" si="12"/>
        <v>0</v>
      </c>
      <c r="BH18" s="229">
        <f t="shared" si="12"/>
        <v>0</v>
      </c>
      <c r="BI18" s="229">
        <f t="shared" si="12"/>
        <v>0</v>
      </c>
      <c r="BJ18" s="229">
        <f t="shared" si="12"/>
        <v>0</v>
      </c>
      <c r="BK18" s="229">
        <f t="shared" si="12"/>
        <v>0</v>
      </c>
      <c r="BL18" s="229">
        <f t="shared" si="12"/>
        <v>0</v>
      </c>
      <c r="BM18" s="229">
        <f t="shared" si="12"/>
        <v>0</v>
      </c>
      <c r="BN18" s="229">
        <f t="shared" si="12"/>
        <v>3919.0700000000006</v>
      </c>
      <c r="BO18" s="230"/>
      <c r="BP18" s="229"/>
      <c r="BQ18" s="231"/>
      <c r="BR18" s="232"/>
      <c r="BS18" s="232"/>
      <c r="BT18" s="233"/>
      <c r="BU18" s="234"/>
    </row>
    <row r="19" spans="1:73" s="22" customFormat="1" ht="159" customHeight="1" x14ac:dyDescent="0.25">
      <c r="A19" s="216"/>
      <c r="B19" s="217"/>
      <c r="C19" s="217"/>
      <c r="D19" s="218"/>
      <c r="E19" s="218"/>
      <c r="F19" s="219"/>
      <c r="G19" s="217"/>
      <c r="H19" s="217"/>
      <c r="I19" s="217"/>
      <c r="J19" s="217"/>
      <c r="K19" s="217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19"/>
      <c r="AU19" s="221"/>
      <c r="AV19" s="220"/>
      <c r="AW19" s="220"/>
      <c r="AX19" s="220"/>
      <c r="AY19" s="220"/>
      <c r="AZ19" s="220"/>
      <c r="BA19" s="220"/>
      <c r="BB19" s="220"/>
      <c r="BC19" s="220"/>
      <c r="BD19" s="219"/>
      <c r="BE19" s="220"/>
      <c r="BF19" s="219"/>
      <c r="BG19" s="220"/>
      <c r="BH19" s="219"/>
      <c r="BI19" s="221"/>
      <c r="BJ19" s="221"/>
      <c r="BK19" s="220"/>
      <c r="BL19" s="220"/>
      <c r="BM19" s="220"/>
      <c r="BN19" s="220"/>
      <c r="BO19" s="222"/>
      <c r="BP19" s="220"/>
      <c r="BQ19" s="207"/>
      <c r="BR19" s="23"/>
      <c r="BS19" s="23"/>
      <c r="BT19" s="24"/>
      <c r="BU19" s="25"/>
    </row>
    <row r="20" spans="1:73" s="22" customFormat="1" ht="199.5" customHeight="1" x14ac:dyDescent="0.25">
      <c r="A20" s="223" t="s">
        <v>354</v>
      </c>
      <c r="B20" s="213"/>
      <c r="C20" s="213"/>
      <c r="D20" s="214"/>
      <c r="E20" s="214"/>
      <c r="F20" s="180"/>
      <c r="G20" s="213"/>
      <c r="H20" s="213"/>
      <c r="I20" s="213"/>
      <c r="J20" s="223" t="s">
        <v>358</v>
      </c>
      <c r="K20" s="213"/>
      <c r="L20" s="180"/>
      <c r="M20" s="223" t="s">
        <v>359</v>
      </c>
      <c r="N20" s="180"/>
      <c r="O20" s="40"/>
      <c r="P20" s="40"/>
      <c r="Q20" s="40"/>
      <c r="R20" s="40"/>
      <c r="S20" s="40"/>
      <c r="T20" s="40"/>
      <c r="U20" s="40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180"/>
      <c r="AU20" s="40"/>
      <c r="AV20" s="36"/>
      <c r="AW20" s="36"/>
      <c r="AX20" s="36"/>
      <c r="AY20" s="36"/>
      <c r="AZ20" s="36"/>
      <c r="BA20" s="36"/>
      <c r="BB20" s="36"/>
      <c r="BC20" s="36"/>
      <c r="BD20" s="180"/>
      <c r="BE20" s="36"/>
      <c r="BF20" s="180"/>
      <c r="BG20" s="36"/>
      <c r="BH20" s="180"/>
      <c r="BI20" s="215"/>
      <c r="BJ20" s="40"/>
      <c r="BK20" s="36"/>
      <c r="BL20" s="36"/>
      <c r="BM20" s="36"/>
      <c r="BN20" s="36"/>
      <c r="BO20" s="26"/>
      <c r="BP20" s="36"/>
      <c r="BQ20" s="207"/>
      <c r="BR20" s="23"/>
      <c r="BS20" s="23"/>
      <c r="BT20" s="24"/>
      <c r="BU20" s="25"/>
    </row>
    <row r="21" spans="1:73" s="22" customFormat="1" ht="199.5" customHeight="1" x14ac:dyDescent="0.25">
      <c r="A21" s="223" t="s">
        <v>355</v>
      </c>
      <c r="B21" s="213"/>
      <c r="C21" s="213"/>
      <c r="D21" s="214"/>
      <c r="E21" s="214"/>
      <c r="F21" s="180"/>
      <c r="G21" s="213"/>
      <c r="H21" s="213"/>
      <c r="I21" s="213"/>
      <c r="J21" s="223" t="s">
        <v>358</v>
      </c>
      <c r="K21" s="213"/>
      <c r="L21" s="180"/>
      <c r="M21" s="223" t="s">
        <v>360</v>
      </c>
      <c r="N21" s="180"/>
      <c r="O21" s="215"/>
      <c r="P21" s="215"/>
      <c r="Q21" s="215"/>
      <c r="R21" s="215"/>
      <c r="S21" s="215"/>
      <c r="T21" s="215"/>
      <c r="U21" s="215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180"/>
      <c r="AU21" s="40"/>
      <c r="AV21" s="36"/>
      <c r="AW21" s="36"/>
      <c r="AX21" s="36"/>
      <c r="AY21" s="36"/>
      <c r="AZ21" s="36"/>
      <c r="BA21" s="36"/>
      <c r="BB21" s="36"/>
      <c r="BC21" s="36"/>
      <c r="BD21" s="180"/>
      <c r="BE21" s="36"/>
      <c r="BF21" s="180"/>
      <c r="BG21" s="36"/>
      <c r="BH21" s="180"/>
      <c r="BI21" s="40"/>
      <c r="BJ21" s="40"/>
      <c r="BK21" s="36"/>
      <c r="BL21" s="36"/>
      <c r="BM21" s="36"/>
      <c r="BN21" s="36"/>
      <c r="BO21" s="26"/>
      <c r="BP21" s="36"/>
      <c r="BQ21" s="207"/>
      <c r="BR21" s="23"/>
      <c r="BS21" s="23"/>
      <c r="BT21" s="24"/>
      <c r="BU21" s="25"/>
    </row>
    <row r="22" spans="1:73" s="22" customFormat="1" ht="199.5" customHeight="1" x14ac:dyDescent="0.25">
      <c r="A22" s="223" t="s">
        <v>356</v>
      </c>
      <c r="B22" s="213"/>
      <c r="C22" s="213"/>
      <c r="D22" s="214"/>
      <c r="E22" s="214"/>
      <c r="F22" s="180"/>
      <c r="G22" s="213"/>
      <c r="H22" s="213"/>
      <c r="I22" s="213"/>
      <c r="J22" s="223" t="s">
        <v>358</v>
      </c>
      <c r="K22" s="213"/>
      <c r="L22" s="180"/>
      <c r="M22" s="223" t="s">
        <v>361</v>
      </c>
      <c r="N22" s="180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180"/>
      <c r="AU22" s="40"/>
      <c r="AV22" s="36"/>
      <c r="AW22" s="36"/>
      <c r="AX22" s="36"/>
      <c r="AY22" s="36"/>
      <c r="AZ22" s="36"/>
      <c r="BA22" s="36"/>
      <c r="BB22" s="36"/>
      <c r="BC22" s="36"/>
      <c r="BD22" s="180"/>
      <c r="BE22" s="36"/>
      <c r="BF22" s="180"/>
      <c r="BG22" s="36"/>
      <c r="BH22" s="180"/>
      <c r="BI22" s="40"/>
      <c r="BJ22" s="40"/>
      <c r="BK22" s="36"/>
      <c r="BL22" s="36"/>
      <c r="BM22" s="36"/>
      <c r="BN22" s="36"/>
      <c r="BO22" s="26"/>
      <c r="BP22" s="36"/>
      <c r="BQ22" s="207"/>
      <c r="BR22" s="23"/>
      <c r="BS22" s="23"/>
      <c r="BT22" s="24"/>
      <c r="BU22" s="25"/>
    </row>
    <row r="23" spans="1:73" s="22" customFormat="1" ht="199.5" customHeight="1" x14ac:dyDescent="0.25">
      <c r="A23" s="223" t="s">
        <v>357</v>
      </c>
      <c r="B23" s="213"/>
      <c r="C23" s="213"/>
      <c r="D23" s="214"/>
      <c r="E23" s="214"/>
      <c r="F23" s="180"/>
      <c r="G23" s="213"/>
      <c r="H23" s="213"/>
      <c r="I23" s="213"/>
      <c r="J23" s="223" t="s">
        <v>358</v>
      </c>
      <c r="K23" s="213"/>
      <c r="L23" s="180"/>
      <c r="M23" s="223" t="s">
        <v>362</v>
      </c>
      <c r="N23" s="180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180"/>
      <c r="AU23" s="40"/>
      <c r="AV23" s="36"/>
      <c r="AW23" s="36"/>
      <c r="AX23" s="36"/>
      <c r="AY23" s="36"/>
      <c r="AZ23" s="36"/>
      <c r="BA23" s="36"/>
      <c r="BB23" s="36"/>
      <c r="BC23" s="36"/>
      <c r="BD23" s="180"/>
      <c r="BE23" s="40"/>
      <c r="BF23" s="40"/>
      <c r="BG23" s="36"/>
      <c r="BH23" s="180"/>
      <c r="BI23" s="40"/>
      <c r="BJ23" s="40"/>
      <c r="BK23" s="36"/>
      <c r="BL23" s="36"/>
      <c r="BM23" s="36"/>
      <c r="BN23" s="36"/>
      <c r="BO23" s="26"/>
      <c r="BP23" s="36"/>
      <c r="BQ23" s="207"/>
      <c r="BR23" s="23"/>
      <c r="BS23" s="23"/>
      <c r="BT23" s="24"/>
      <c r="BU23" s="25"/>
    </row>
    <row r="24" spans="1:73" s="22" customFormat="1" ht="204.75" customHeight="1" x14ac:dyDescent="0.25">
      <c r="A24" s="208"/>
      <c r="B24" s="209"/>
      <c r="C24" s="209"/>
      <c r="D24" s="210"/>
      <c r="E24" s="210"/>
      <c r="F24" s="200"/>
      <c r="G24" s="209"/>
      <c r="H24" s="209"/>
      <c r="I24" s="209"/>
      <c r="J24" s="209"/>
      <c r="K24" s="209"/>
      <c r="L24" s="200"/>
      <c r="M24" s="211"/>
      <c r="N24" s="200"/>
      <c r="O24" s="182"/>
      <c r="P24" s="182"/>
      <c r="Q24" s="182"/>
      <c r="R24" s="182"/>
      <c r="S24" s="182"/>
      <c r="T24" s="182"/>
      <c r="U24" s="182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200"/>
      <c r="BI24" s="182"/>
      <c r="BJ24" s="182"/>
      <c r="BK24" s="181"/>
      <c r="BL24" s="181"/>
      <c r="BM24" s="181"/>
      <c r="BN24" s="181"/>
      <c r="BO24" s="212"/>
      <c r="BP24" s="181"/>
      <c r="BQ24" s="21"/>
      <c r="BR24" s="23"/>
      <c r="BS24" s="23"/>
      <c r="BT24" s="24"/>
      <c r="BU24" s="25"/>
    </row>
    <row r="25" spans="1:73" s="22" customFormat="1" ht="319.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6"/>
      <c r="N25" s="20"/>
      <c r="O25" s="23"/>
      <c r="P25" s="23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181"/>
      <c r="BE25" s="181"/>
      <c r="BF25" s="21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247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9"/>
      <c r="P26" s="29"/>
      <c r="Q26" s="29"/>
      <c r="R26" s="29"/>
      <c r="S26" s="29"/>
      <c r="T26" s="29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1"/>
      <c r="BC26" s="21"/>
      <c r="BD26" s="200"/>
      <c r="BE26" s="29"/>
      <c r="BF26" s="29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40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9"/>
      <c r="P27" s="29"/>
      <c r="Q27" s="29"/>
      <c r="R27" s="29"/>
      <c r="S27" s="29"/>
      <c r="T27" s="29"/>
      <c r="U27" s="29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1"/>
      <c r="BC27" s="21"/>
      <c r="BD27" s="181"/>
      <c r="BE27" s="181"/>
      <c r="BF27" s="21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246.7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00"/>
      <c r="AM28" s="23"/>
      <c r="AN28" s="23"/>
      <c r="AO28" s="21"/>
      <c r="AP28" s="21"/>
      <c r="AQ28" s="21"/>
      <c r="AR28" s="21"/>
      <c r="AS28" s="21"/>
      <c r="AT28" s="200"/>
      <c r="AU28" s="23"/>
      <c r="AV28" s="21"/>
      <c r="AW28" s="21"/>
      <c r="AX28" s="21"/>
      <c r="AY28" s="21"/>
      <c r="AZ28" s="21"/>
      <c r="BA28" s="21"/>
      <c r="BB28" s="21"/>
      <c r="BC28" s="21"/>
      <c r="BD28" s="200"/>
      <c r="BE28" s="21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97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00"/>
      <c r="AM29" s="23"/>
      <c r="AN29" s="23"/>
      <c r="AO29" s="21"/>
      <c r="AP29" s="21"/>
      <c r="AQ29" s="21"/>
      <c r="AR29" s="21"/>
      <c r="AS29" s="21"/>
      <c r="AT29" s="200"/>
      <c r="AU29" s="23"/>
      <c r="AV29" s="21"/>
      <c r="AW29" s="21"/>
      <c r="AX29" s="21"/>
      <c r="AY29" s="21"/>
      <c r="AZ29" s="21"/>
      <c r="BA29" s="21"/>
      <c r="BB29" s="21"/>
      <c r="BC29" s="21"/>
      <c r="BD29" s="200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409.6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0"/>
      <c r="Q30" s="20"/>
      <c r="R30" s="20"/>
      <c r="S30" s="20"/>
      <c r="T30" s="20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00"/>
      <c r="AM30" s="23"/>
      <c r="AN30" s="23"/>
      <c r="AO30" s="21"/>
      <c r="AP30" s="21"/>
      <c r="AQ30" s="21"/>
      <c r="AR30" s="21"/>
      <c r="AS30" s="21"/>
      <c r="AT30" s="200"/>
      <c r="AU30" s="23"/>
      <c r="AV30" s="21"/>
      <c r="AW30" s="21"/>
      <c r="AX30" s="21"/>
      <c r="AY30" s="21"/>
      <c r="AZ30" s="21"/>
      <c r="BA30" s="21"/>
      <c r="BB30" s="21"/>
      <c r="BC30" s="21"/>
      <c r="BD30" s="200"/>
      <c r="BE30" s="18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273.7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200"/>
      <c r="AM31" s="23"/>
      <c r="AN31" s="23"/>
      <c r="AO31" s="21"/>
      <c r="AP31" s="21"/>
      <c r="AQ31" s="21"/>
      <c r="AR31" s="21"/>
      <c r="AS31" s="21"/>
      <c r="AT31" s="200"/>
      <c r="AU31" s="23"/>
      <c r="AV31" s="21"/>
      <c r="AW31" s="21"/>
      <c r="AX31" s="21"/>
      <c r="AY31" s="21"/>
      <c r="AZ31" s="21"/>
      <c r="BA31" s="21"/>
      <c r="BB31" s="21"/>
      <c r="BC31" s="21"/>
      <c r="BD31" s="200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211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200"/>
      <c r="AM32" s="23"/>
      <c r="AN32" s="23"/>
      <c r="AO32" s="21"/>
      <c r="AP32" s="21"/>
      <c r="AQ32" s="21"/>
      <c r="AR32" s="21"/>
      <c r="AS32" s="21"/>
      <c r="AT32" s="200"/>
      <c r="AU32" s="23"/>
      <c r="AV32" s="21"/>
      <c r="AW32" s="21"/>
      <c r="AX32" s="21"/>
      <c r="AY32" s="21"/>
      <c r="AZ32" s="21"/>
      <c r="BA32" s="21"/>
      <c r="BB32" s="21"/>
      <c r="BC32" s="21"/>
      <c r="BD32" s="200"/>
      <c r="BE32" s="182"/>
      <c r="BF32" s="23"/>
      <c r="BG32" s="21"/>
      <c r="BH32" s="20"/>
      <c r="BI32" s="23"/>
      <c r="BJ32" s="20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408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00"/>
      <c r="AM33" s="20"/>
      <c r="AN33" s="20"/>
      <c r="AO33" s="20"/>
      <c r="AP33" s="20"/>
      <c r="AQ33" s="21"/>
      <c r="AR33" s="21"/>
      <c r="AS33" s="21"/>
      <c r="AT33" s="200"/>
      <c r="AU33" s="20"/>
      <c r="AV33" s="21"/>
      <c r="AW33" s="21"/>
      <c r="AX33" s="21"/>
      <c r="AY33" s="21"/>
      <c r="AZ33" s="21"/>
      <c r="BA33" s="21"/>
      <c r="BB33" s="21"/>
      <c r="BC33" s="21"/>
      <c r="BD33" s="200"/>
      <c r="BE33" s="20"/>
      <c r="BF33" s="20"/>
      <c r="BG33" s="20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38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200"/>
      <c r="AM34" s="20"/>
      <c r="AN34" s="20"/>
      <c r="AO34" s="21"/>
      <c r="AP34" s="21"/>
      <c r="AQ34" s="21"/>
      <c r="AR34" s="21"/>
      <c r="AS34" s="21"/>
      <c r="AT34" s="200"/>
      <c r="AU34" s="20"/>
      <c r="AV34" s="21"/>
      <c r="AW34" s="21"/>
      <c r="AX34" s="21"/>
      <c r="AY34" s="21"/>
      <c r="AZ34" s="21"/>
      <c r="BA34" s="21"/>
      <c r="BB34" s="21"/>
      <c r="BC34" s="21"/>
      <c r="BD34" s="200"/>
      <c r="BE34" s="200"/>
      <c r="BF34" s="20"/>
      <c r="BG34" s="20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38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200"/>
      <c r="AM35" s="20"/>
      <c r="AN35" s="20"/>
      <c r="AO35" s="21"/>
      <c r="AP35" s="21"/>
      <c r="AQ35" s="21"/>
      <c r="AR35" s="21"/>
      <c r="AS35" s="21"/>
      <c r="AT35" s="200"/>
      <c r="AU35" s="20"/>
      <c r="AV35" s="21"/>
      <c r="AW35" s="21"/>
      <c r="AX35" s="21"/>
      <c r="AY35" s="21"/>
      <c r="AZ35" s="21"/>
      <c r="BA35" s="21"/>
      <c r="BB35" s="21"/>
      <c r="BC35" s="21"/>
      <c r="BD35" s="200"/>
      <c r="BE35" s="200"/>
      <c r="BF35" s="20"/>
      <c r="BG35" s="20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38.7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200"/>
      <c r="AM36" s="20"/>
      <c r="AN36" s="20"/>
      <c r="AO36" s="21"/>
      <c r="AP36" s="21"/>
      <c r="AQ36" s="21"/>
      <c r="AR36" s="21"/>
      <c r="AS36" s="21"/>
      <c r="AT36" s="200"/>
      <c r="AU36" s="20"/>
      <c r="AV36" s="21"/>
      <c r="AW36" s="21"/>
      <c r="AX36" s="21"/>
      <c r="AY36" s="21"/>
      <c r="AZ36" s="21"/>
      <c r="BA36" s="21"/>
      <c r="BB36" s="21"/>
      <c r="BC36" s="21"/>
      <c r="BD36" s="200"/>
      <c r="BE36" s="200"/>
      <c r="BF36" s="20"/>
      <c r="BG36" s="20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38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00"/>
      <c r="AM37" s="20"/>
      <c r="AN37" s="20"/>
      <c r="AO37" s="21"/>
      <c r="AP37" s="21"/>
      <c r="AQ37" s="21"/>
      <c r="AR37" s="21"/>
      <c r="AS37" s="21"/>
      <c r="AT37" s="200"/>
      <c r="AU37" s="20"/>
      <c r="AV37" s="21"/>
      <c r="AW37" s="21"/>
      <c r="AX37" s="21"/>
      <c r="AY37" s="21"/>
      <c r="AZ37" s="21"/>
      <c r="BA37" s="21"/>
      <c r="BB37" s="21"/>
      <c r="BC37" s="21"/>
      <c r="BD37" s="200"/>
      <c r="BE37" s="200"/>
      <c r="BF37" s="20"/>
      <c r="BG37" s="20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294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200"/>
      <c r="AM38" s="23"/>
      <c r="AN38" s="23"/>
      <c r="AO38" s="21"/>
      <c r="AP38" s="21"/>
      <c r="AQ38" s="21"/>
      <c r="AR38" s="21"/>
      <c r="AS38" s="21"/>
      <c r="AT38" s="200"/>
      <c r="AU38" s="23"/>
      <c r="AV38" s="21"/>
      <c r="AW38" s="21"/>
      <c r="AX38" s="21"/>
      <c r="AY38" s="21"/>
      <c r="AZ38" s="21"/>
      <c r="BA38" s="21"/>
      <c r="BB38" s="21"/>
      <c r="BC38" s="21"/>
      <c r="BD38" s="200"/>
      <c r="BE38" s="182"/>
      <c r="BF38" s="23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231.7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3"/>
      <c r="P39" s="23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200"/>
      <c r="AM39" s="23"/>
      <c r="AN39" s="23"/>
      <c r="AO39" s="21"/>
      <c r="AP39" s="21"/>
      <c r="AQ39" s="21"/>
      <c r="AR39" s="21"/>
      <c r="AS39" s="21"/>
      <c r="AT39" s="200"/>
      <c r="AU39" s="23"/>
      <c r="AV39" s="21"/>
      <c r="AW39" s="21"/>
      <c r="AX39" s="21"/>
      <c r="AY39" s="21"/>
      <c r="AZ39" s="21"/>
      <c r="BA39" s="21"/>
      <c r="BB39" s="21"/>
      <c r="BC39" s="21"/>
      <c r="BD39" s="200"/>
      <c r="BE39" s="23"/>
      <c r="BF39" s="23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49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3"/>
      <c r="R40" s="23"/>
      <c r="S40" s="23"/>
      <c r="T40" s="23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200"/>
      <c r="AM40" s="23"/>
      <c r="AN40" s="23"/>
      <c r="AO40" s="21"/>
      <c r="AP40" s="21"/>
      <c r="AQ40" s="21"/>
      <c r="AR40" s="21"/>
      <c r="AS40" s="21"/>
      <c r="AT40" s="200"/>
      <c r="AU40" s="23"/>
      <c r="AV40" s="21"/>
      <c r="AW40" s="21"/>
      <c r="AX40" s="21"/>
      <c r="AY40" s="21"/>
      <c r="AZ40" s="21"/>
      <c r="BA40" s="21"/>
      <c r="BB40" s="21"/>
      <c r="BC40" s="21"/>
      <c r="BD40" s="200"/>
      <c r="BE40" s="182"/>
      <c r="BF40" s="23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213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200"/>
      <c r="AM41" s="23"/>
      <c r="AN41" s="23"/>
      <c r="AO41" s="21"/>
      <c r="AP41" s="21"/>
      <c r="AQ41" s="21"/>
      <c r="AR41" s="21"/>
      <c r="AS41" s="21"/>
      <c r="AT41" s="200"/>
      <c r="AU41" s="23"/>
      <c r="AV41" s="21"/>
      <c r="AW41" s="21"/>
      <c r="AX41" s="21"/>
      <c r="AY41" s="21"/>
      <c r="AZ41" s="21"/>
      <c r="BA41" s="21"/>
      <c r="BB41" s="21"/>
      <c r="BC41" s="21"/>
      <c r="BD41" s="200"/>
      <c r="BE41" s="182"/>
      <c r="BF41" s="23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80.7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0"/>
      <c r="BC42" s="20"/>
      <c r="BD42" s="200"/>
      <c r="BE42" s="20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80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00"/>
      <c r="BE43" s="2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80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0"/>
      <c r="BE44" s="21"/>
      <c r="BF44" s="20"/>
      <c r="BG44" s="21"/>
      <c r="BH44" s="20"/>
      <c r="BI44" s="23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226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0"/>
      <c r="BE45" s="21"/>
      <c r="BF45" s="200"/>
      <c r="BG45" s="29"/>
      <c r="BH45" s="29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74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9"/>
      <c r="P46" s="29"/>
      <c r="Q46" s="29"/>
      <c r="R46" s="29"/>
      <c r="S46" s="29"/>
      <c r="T46" s="29"/>
      <c r="U46" s="29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0"/>
      <c r="BC46" s="20"/>
      <c r="BD46" s="200"/>
      <c r="BE46" s="20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74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0"/>
      <c r="BE47" s="181"/>
      <c r="BF47" s="21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74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0"/>
      <c r="BE48" s="181"/>
      <c r="BF48" s="21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89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81"/>
      <c r="BE49" s="181"/>
      <c r="BF49" s="21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1"/>
      <c r="AJ50" s="20"/>
      <c r="AK50" s="21"/>
      <c r="AL50" s="200"/>
      <c r="AM50" s="20"/>
      <c r="AN50" s="20"/>
      <c r="AO50" s="21"/>
      <c r="AP50" s="21"/>
      <c r="AQ50" s="21"/>
      <c r="AR50" s="21"/>
      <c r="AS50" s="21"/>
      <c r="AT50" s="200"/>
      <c r="AU50" s="20"/>
      <c r="AV50" s="20"/>
      <c r="AW50" s="21"/>
      <c r="AX50" s="21"/>
      <c r="AY50" s="21"/>
      <c r="AZ50" s="21"/>
      <c r="BA50" s="21"/>
      <c r="BB50" s="21"/>
      <c r="BC50" s="21"/>
      <c r="BD50" s="200"/>
      <c r="BE50" s="20"/>
      <c r="BF50" s="20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3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20"/>
      <c r="AU51" s="21"/>
      <c r="AV51" s="20"/>
      <c r="AW51" s="21"/>
      <c r="AX51" s="21"/>
      <c r="AY51" s="21"/>
      <c r="AZ51" s="21"/>
      <c r="BA51" s="21"/>
      <c r="BB51" s="21"/>
      <c r="BC51" s="21"/>
      <c r="BD51" s="200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3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20"/>
      <c r="AU52" s="21"/>
      <c r="AV52" s="20"/>
      <c r="AW52" s="21"/>
      <c r="AX52" s="21"/>
      <c r="AY52" s="21"/>
      <c r="AZ52" s="21"/>
      <c r="BA52" s="21"/>
      <c r="BB52" s="21"/>
      <c r="BC52" s="21"/>
      <c r="BD52" s="200"/>
      <c r="BE52" s="18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39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20"/>
      <c r="AU53" s="21"/>
      <c r="AV53" s="20"/>
      <c r="AW53" s="21"/>
      <c r="AX53" s="21"/>
      <c r="AY53" s="21"/>
      <c r="AZ53" s="21"/>
      <c r="BA53" s="21"/>
      <c r="BB53" s="21"/>
      <c r="BC53" s="21"/>
      <c r="BD53" s="200"/>
      <c r="BE53" s="18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20"/>
      <c r="AU54" s="21"/>
      <c r="AV54" s="20"/>
      <c r="AW54" s="21"/>
      <c r="AX54" s="21"/>
      <c r="AY54" s="21"/>
      <c r="AZ54" s="21"/>
      <c r="BA54" s="21"/>
      <c r="BB54" s="21"/>
      <c r="BC54" s="21"/>
      <c r="BD54" s="200"/>
      <c r="BE54" s="18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67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20"/>
      <c r="AU55" s="21"/>
      <c r="AV55" s="20"/>
      <c r="AW55" s="21"/>
      <c r="AX55" s="21"/>
      <c r="AY55" s="21"/>
      <c r="AZ55" s="21"/>
      <c r="BA55" s="21"/>
      <c r="BB55" s="21"/>
      <c r="BC55" s="21"/>
      <c r="BD55" s="200"/>
      <c r="BE55" s="20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67.2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1"/>
      <c r="R56" s="21"/>
      <c r="S56" s="21"/>
      <c r="T56" s="21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0"/>
      <c r="AU56" s="21"/>
      <c r="AV56" s="20"/>
      <c r="AW56" s="21"/>
      <c r="AX56" s="21"/>
      <c r="AY56" s="21"/>
      <c r="AZ56" s="21"/>
      <c r="BA56" s="21"/>
      <c r="BB56" s="21"/>
      <c r="BC56" s="21"/>
      <c r="BD56" s="200"/>
      <c r="BE56" s="181"/>
      <c r="BF56" s="20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9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0"/>
      <c r="BE57" s="21"/>
      <c r="BF57" s="20"/>
      <c r="BG57" s="21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49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0"/>
      <c r="BE58" s="21"/>
      <c r="BF58" s="20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49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81"/>
      <c r="BE59" s="181"/>
      <c r="BF59" s="21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07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1"/>
      <c r="R60" s="21"/>
      <c r="S60" s="21"/>
      <c r="T60" s="21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00"/>
      <c r="BE60" s="21"/>
      <c r="BF60" s="20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07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00"/>
      <c r="BE61" s="181"/>
      <c r="BF61" s="20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5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1"/>
      <c r="BD62" s="200"/>
      <c r="BE62" s="21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1"/>
      <c r="BE63" s="181"/>
      <c r="BF63" s="21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81"/>
      <c r="BE64" s="181"/>
      <c r="BF64" s="21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93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00"/>
      <c r="BE65" s="21"/>
      <c r="BF65" s="21"/>
      <c r="BG65" s="21"/>
      <c r="BH65" s="20"/>
      <c r="BI65" s="23"/>
      <c r="BJ65" s="20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93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00"/>
      <c r="BE66" s="21"/>
      <c r="BF66" s="21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93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0"/>
      <c r="BE67" s="20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93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181"/>
      <c r="AU68" s="21"/>
      <c r="AV68" s="21"/>
      <c r="AW68" s="21"/>
      <c r="AX68" s="21"/>
      <c r="AY68" s="21"/>
      <c r="AZ68" s="21"/>
      <c r="BA68" s="21"/>
      <c r="BB68" s="21"/>
      <c r="BC68" s="21"/>
      <c r="BD68" s="200"/>
      <c r="BE68" s="181"/>
      <c r="BF68" s="21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0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00"/>
      <c r="AM69" s="20"/>
      <c r="AN69" s="20"/>
      <c r="AO69" s="21"/>
      <c r="AP69" s="21"/>
      <c r="AQ69" s="21"/>
      <c r="AR69" s="21"/>
      <c r="AS69" s="21"/>
      <c r="AT69" s="200"/>
      <c r="AU69" s="20"/>
      <c r="AV69" s="21"/>
      <c r="AW69" s="21"/>
      <c r="AX69" s="21"/>
      <c r="AY69" s="21"/>
      <c r="AZ69" s="21"/>
      <c r="BA69" s="21"/>
      <c r="BB69" s="21"/>
      <c r="BC69" s="21"/>
      <c r="BD69" s="200"/>
      <c r="BE69" s="21"/>
      <c r="BF69" s="21"/>
      <c r="BG69" s="21"/>
      <c r="BH69" s="20"/>
      <c r="BI69" s="23"/>
      <c r="BJ69" s="20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0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00"/>
      <c r="AM70" s="20"/>
      <c r="AN70" s="20"/>
      <c r="AO70" s="21"/>
      <c r="AP70" s="21"/>
      <c r="AQ70" s="21"/>
      <c r="AR70" s="21"/>
      <c r="AS70" s="21"/>
      <c r="AT70" s="200"/>
      <c r="AU70" s="20"/>
      <c r="AV70" s="21"/>
      <c r="AW70" s="21"/>
      <c r="AX70" s="21"/>
      <c r="AY70" s="21"/>
      <c r="AZ70" s="21"/>
      <c r="BA70" s="21"/>
      <c r="BB70" s="21"/>
      <c r="BC70" s="21"/>
      <c r="BD70" s="200"/>
      <c r="BE70" s="181"/>
      <c r="BF70" s="21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4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0"/>
      <c r="BE71" s="20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4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0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4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0"/>
      <c r="BE73" s="2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47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00"/>
      <c r="BE74" s="18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4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0"/>
      <c r="BE75" s="2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47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0"/>
      <c r="BE76" s="18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47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0"/>
      <c r="BE77" s="21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47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0"/>
      <c r="BE78" s="181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0"/>
      <c r="BE79" s="21"/>
      <c r="BF79" s="20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3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0"/>
      <c r="BE80" s="181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3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0"/>
      <c r="BE81" s="2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3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81"/>
      <c r="BE82" s="181"/>
      <c r="BF82" s="21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39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00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00"/>
      <c r="BE83" s="21"/>
      <c r="BF83" s="20"/>
      <c r="BG83" s="20"/>
      <c r="BH83" s="20"/>
      <c r="BI83" s="23"/>
      <c r="BJ83" s="23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39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0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00"/>
      <c r="BE84" s="21"/>
      <c r="BF84" s="20"/>
      <c r="BG84" s="20"/>
      <c r="BH84" s="20"/>
      <c r="BI84" s="23"/>
      <c r="BJ84" s="23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40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0"/>
      <c r="Q85" s="21"/>
      <c r="R85" s="21"/>
      <c r="S85" s="20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0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0"/>
      <c r="BE85" s="21"/>
      <c r="BF85" s="21"/>
      <c r="BG85" s="20"/>
      <c r="BH85" s="20"/>
      <c r="BI85" s="23"/>
      <c r="BJ85" s="23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2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0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00"/>
      <c r="BE86" s="21"/>
      <c r="BF86" s="20"/>
      <c r="BG86" s="20"/>
      <c r="BH86" s="20"/>
      <c r="BI86" s="23"/>
      <c r="BJ86" s="23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22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0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00"/>
      <c r="BE87" s="21"/>
      <c r="BF87" s="20"/>
      <c r="BG87" s="20"/>
      <c r="BH87" s="20"/>
      <c r="BI87" s="23"/>
      <c r="BJ87" s="23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229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0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00"/>
      <c r="BE88" s="21"/>
      <c r="BF88" s="20"/>
      <c r="BG88" s="20"/>
      <c r="BH88" s="20"/>
      <c r="BI88" s="23"/>
      <c r="BJ88" s="23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29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00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00"/>
      <c r="BE89" s="21"/>
      <c r="BF89" s="20"/>
      <c r="BG89" s="20"/>
      <c r="BH89" s="20"/>
      <c r="BI89" s="23"/>
      <c r="BJ89" s="23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00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00"/>
      <c r="BE90" s="21"/>
      <c r="BF90" s="20"/>
      <c r="BG90" s="20"/>
      <c r="BH90" s="20"/>
      <c r="BI90" s="23"/>
      <c r="BJ90" s="23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409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0"/>
      <c r="Q91" s="21"/>
      <c r="R91" s="21"/>
      <c r="S91" s="20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00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00"/>
      <c r="BE91" s="23"/>
      <c r="BF91" s="23"/>
      <c r="BG91" s="20"/>
      <c r="BH91" s="20"/>
      <c r="BI91" s="23"/>
      <c r="BJ91" s="23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40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0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0"/>
      <c r="BE92" s="21"/>
      <c r="BF92" s="20"/>
      <c r="BG92" s="20"/>
      <c r="BH92" s="20"/>
      <c r="BI92" s="23"/>
      <c r="BJ92" s="23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409.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0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0"/>
      <c r="BE93" s="21"/>
      <c r="BF93" s="20"/>
      <c r="BG93" s="20"/>
      <c r="BH93" s="20"/>
      <c r="BI93" s="23"/>
      <c r="BJ93" s="23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8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00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0"/>
      <c r="BE94" s="23"/>
      <c r="BF94" s="23"/>
      <c r="BG94" s="20"/>
      <c r="BH94" s="20"/>
      <c r="BI94" s="23"/>
      <c r="BJ94" s="23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221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00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200"/>
      <c r="BE95" s="21"/>
      <c r="BF95" s="20"/>
      <c r="BG95" s="20"/>
      <c r="BH95" s="20"/>
      <c r="BI95" s="23"/>
      <c r="BJ95" s="23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56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0"/>
      <c r="Q96" s="21"/>
      <c r="R96" s="21"/>
      <c r="S96" s="20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00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200"/>
      <c r="BE96" s="23"/>
      <c r="BF96" s="23"/>
      <c r="BG96" s="20"/>
      <c r="BH96" s="20"/>
      <c r="BI96" s="23"/>
      <c r="BJ96" s="23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216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00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00"/>
      <c r="BE97" s="21"/>
      <c r="BF97" s="20"/>
      <c r="BG97" s="20"/>
      <c r="BH97" s="20"/>
      <c r="BI97" s="23"/>
      <c r="BJ97" s="23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216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0"/>
      <c r="Q98" s="21"/>
      <c r="R98" s="21"/>
      <c r="S98" s="20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00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0"/>
      <c r="BE98" s="21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71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00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0"/>
      <c r="BE99" s="21"/>
      <c r="BF99" s="20"/>
      <c r="BG99" s="20"/>
      <c r="BH99" s="20"/>
      <c r="BI99" s="23"/>
      <c r="BJ99" s="23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7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0"/>
      <c r="Q100" s="21"/>
      <c r="R100" s="21"/>
      <c r="S100" s="20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00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00"/>
      <c r="BE100" s="23"/>
      <c r="BF100" s="23"/>
      <c r="BG100" s="20"/>
      <c r="BH100" s="20"/>
      <c r="BI100" s="23"/>
      <c r="BJ100" s="23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7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00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00"/>
      <c r="BE101" s="23"/>
      <c r="BF101" s="23"/>
      <c r="BG101" s="20"/>
      <c r="BH101" s="20"/>
      <c r="BI101" s="23"/>
      <c r="BJ101" s="23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22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200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00"/>
      <c r="BE102" s="20"/>
      <c r="BF102" s="20"/>
      <c r="BG102" s="20"/>
      <c r="BH102" s="20"/>
      <c r="BI102" s="23"/>
      <c r="BJ102" s="23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00"/>
      <c r="AM103" s="20"/>
      <c r="AN103" s="20"/>
      <c r="AO103" s="21"/>
      <c r="AP103" s="21"/>
      <c r="AQ103" s="21"/>
      <c r="AR103" s="21"/>
      <c r="AS103" s="21"/>
      <c r="AT103" s="18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00"/>
      <c r="BE103" s="23"/>
      <c r="BF103" s="23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6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1"/>
      <c r="R104" s="21"/>
      <c r="S104" s="21"/>
      <c r="T104" s="21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00"/>
      <c r="AM104" s="21"/>
      <c r="AN104" s="20"/>
      <c r="AO104" s="21"/>
      <c r="AP104" s="21"/>
      <c r="AQ104" s="21"/>
      <c r="AR104" s="21"/>
      <c r="AS104" s="21"/>
      <c r="AT104" s="200"/>
      <c r="AU104" s="21"/>
      <c r="AV104" s="21"/>
      <c r="AW104" s="21"/>
      <c r="AX104" s="21"/>
      <c r="AY104" s="21"/>
      <c r="AZ104" s="21"/>
      <c r="BA104" s="21"/>
      <c r="BB104" s="20"/>
      <c r="BC104" s="20"/>
      <c r="BD104" s="200"/>
      <c r="BE104" s="20"/>
      <c r="BF104" s="20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71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00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200"/>
      <c r="BE105" s="23"/>
      <c r="BF105" s="23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71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00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200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7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00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200"/>
      <c r="BE107" s="23"/>
      <c r="BF107" s="23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71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00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0"/>
      <c r="BC108" s="20"/>
      <c r="BD108" s="200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7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00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0"/>
      <c r="BD109" s="200"/>
      <c r="BE109" s="23"/>
      <c r="BF109" s="23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7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00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0"/>
      <c r="BE110" s="21"/>
      <c r="BF110" s="21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00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0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7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75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00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1"/>
      <c r="BD112" s="20"/>
      <c r="BE112" s="23"/>
      <c r="BF112" s="23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9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00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0"/>
      <c r="BE113" s="21"/>
      <c r="BF113" s="21"/>
      <c r="BG113" s="20"/>
      <c r="BH113" s="20"/>
      <c r="BI113" s="23"/>
      <c r="BJ113" s="20"/>
      <c r="BK113" s="23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97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00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0"/>
      <c r="BE114" s="182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97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0"/>
      <c r="O115" s="21"/>
      <c r="P115" s="20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00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0"/>
      <c r="BE115" s="182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9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0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00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0"/>
      <c r="BE116" s="182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00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1"/>
      <c r="BD117" s="20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7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00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0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97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00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0"/>
      <c r="BE119" s="182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97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0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00"/>
      <c r="BE120" s="21"/>
      <c r="BF120" s="21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97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0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0"/>
      <c r="BE121" s="181"/>
      <c r="BF121" s="21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97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00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0"/>
      <c r="BE122" s="21"/>
      <c r="BF122" s="21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9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00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0"/>
      <c r="BE123" s="182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52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200"/>
      <c r="AM124" s="23"/>
      <c r="AN124" s="23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0"/>
      <c r="BE124" s="21"/>
      <c r="BF124" s="20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52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200"/>
      <c r="AM125" s="23"/>
      <c r="AN125" s="23"/>
      <c r="AO125" s="21"/>
      <c r="AP125" s="21"/>
      <c r="AQ125" s="21"/>
      <c r="AR125" s="21"/>
      <c r="AS125" s="21"/>
      <c r="AT125" s="18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0"/>
      <c r="BE125" s="181"/>
      <c r="BF125" s="21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200"/>
      <c r="AM126" s="23"/>
      <c r="AN126" s="23"/>
      <c r="AO126" s="21"/>
      <c r="AP126" s="21"/>
      <c r="AQ126" s="21"/>
      <c r="AR126" s="21"/>
      <c r="AS126" s="21"/>
      <c r="AT126" s="18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0"/>
      <c r="BE126" s="200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209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0"/>
      <c r="AK127" s="21"/>
      <c r="AL127" s="200"/>
      <c r="AM127" s="23"/>
      <c r="AN127" s="20"/>
      <c r="AO127" s="21"/>
      <c r="AP127" s="20"/>
      <c r="AQ127" s="23"/>
      <c r="AR127" s="20"/>
      <c r="AS127" s="21"/>
      <c r="AT127" s="200"/>
      <c r="AU127" s="23"/>
      <c r="AV127" s="21"/>
      <c r="AW127" s="21"/>
      <c r="AX127" s="21"/>
      <c r="AY127" s="21"/>
      <c r="AZ127" s="21"/>
      <c r="BA127" s="21"/>
      <c r="BB127" s="21"/>
      <c r="BC127" s="21"/>
      <c r="BD127" s="20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36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00"/>
      <c r="AM128" s="20"/>
      <c r="AN128" s="20"/>
      <c r="AO128" s="21"/>
      <c r="AP128" s="21"/>
      <c r="AQ128" s="21"/>
      <c r="AR128" s="21"/>
      <c r="AS128" s="21"/>
      <c r="AT128" s="18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0"/>
      <c r="BE128" s="181"/>
      <c r="BF128" s="21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36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00"/>
      <c r="AM129" s="20"/>
      <c r="AN129" s="20"/>
      <c r="AO129" s="21"/>
      <c r="AP129" s="21"/>
      <c r="AQ129" s="21"/>
      <c r="AR129" s="21"/>
      <c r="AS129" s="21"/>
      <c r="AT129" s="18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0"/>
      <c r="BE129" s="181"/>
      <c r="BF129" s="21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6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00"/>
      <c r="AM130" s="20"/>
      <c r="AN130" s="20"/>
      <c r="AO130" s="21"/>
      <c r="AP130" s="21"/>
      <c r="AQ130" s="21"/>
      <c r="AR130" s="21"/>
      <c r="AS130" s="21"/>
      <c r="AT130" s="18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0"/>
      <c r="BE130" s="181"/>
      <c r="BF130" s="21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36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0"/>
      <c r="N131" s="20"/>
      <c r="O131" s="23"/>
      <c r="P131" s="20"/>
      <c r="Q131" s="20"/>
      <c r="R131" s="20"/>
      <c r="S131" s="20"/>
      <c r="T131" s="20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00"/>
      <c r="AM131" s="20"/>
      <c r="AN131" s="20"/>
      <c r="AO131" s="21"/>
      <c r="AP131" s="21"/>
      <c r="AQ131" s="21"/>
      <c r="AR131" s="21"/>
      <c r="AS131" s="21"/>
      <c r="AT131" s="18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0"/>
      <c r="BE131" s="181"/>
      <c r="BF131" s="21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209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00"/>
      <c r="AM132" s="20"/>
      <c r="AN132" s="20"/>
      <c r="AO132" s="21"/>
      <c r="AP132" s="21"/>
      <c r="AQ132" s="21"/>
      <c r="AR132" s="21"/>
      <c r="AS132" s="21"/>
      <c r="AT132" s="18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0"/>
      <c r="BE132" s="21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5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00"/>
      <c r="AM133" s="20"/>
      <c r="AN133" s="20"/>
      <c r="AO133" s="21"/>
      <c r="AP133" s="21"/>
      <c r="AQ133" s="21"/>
      <c r="AR133" s="21"/>
      <c r="AS133" s="21"/>
      <c r="AT133" s="18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0"/>
      <c r="BE133" s="200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4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0"/>
      <c r="AM134" s="20"/>
      <c r="AN134" s="20"/>
      <c r="AO134" s="21"/>
      <c r="AP134" s="21"/>
      <c r="AQ134" s="21"/>
      <c r="AR134" s="21"/>
      <c r="AS134" s="21"/>
      <c r="AT134" s="18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0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0"/>
      <c r="AM135" s="20"/>
      <c r="AN135" s="20"/>
      <c r="AO135" s="21"/>
      <c r="AP135" s="21"/>
      <c r="AQ135" s="21"/>
      <c r="AR135" s="21"/>
      <c r="AS135" s="21"/>
      <c r="AT135" s="18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0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0"/>
      <c r="AM136" s="20"/>
      <c r="AN136" s="20"/>
      <c r="AO136" s="21"/>
      <c r="AP136" s="21"/>
      <c r="AQ136" s="21"/>
      <c r="AR136" s="21"/>
      <c r="AS136" s="21"/>
      <c r="AT136" s="18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0"/>
      <c r="BE136" s="200"/>
      <c r="BF136" s="20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9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1"/>
      <c r="AJ137" s="20"/>
      <c r="AK137" s="21"/>
      <c r="AL137" s="200"/>
      <c r="AM137" s="21"/>
      <c r="AN137" s="20"/>
      <c r="AO137" s="21"/>
      <c r="AP137" s="21"/>
      <c r="AQ137" s="21"/>
      <c r="AR137" s="21"/>
      <c r="AS137" s="21"/>
      <c r="AT137" s="200"/>
      <c r="AU137" s="21"/>
      <c r="AV137" s="21"/>
      <c r="AW137" s="21"/>
      <c r="AX137" s="21"/>
      <c r="AY137" s="21"/>
      <c r="AZ137" s="21"/>
      <c r="BA137" s="21"/>
      <c r="BB137" s="20"/>
      <c r="BC137" s="21"/>
      <c r="BD137" s="20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2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1"/>
      <c r="AJ138" s="20"/>
      <c r="AK138" s="21"/>
      <c r="AL138" s="200"/>
      <c r="AM138" s="21"/>
      <c r="AN138" s="20"/>
      <c r="AO138" s="21"/>
      <c r="AP138" s="21"/>
      <c r="AQ138" s="21"/>
      <c r="AR138" s="21"/>
      <c r="AS138" s="21"/>
      <c r="AT138" s="200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0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200"/>
      <c r="AM139" s="20"/>
      <c r="AN139" s="20"/>
      <c r="AO139" s="21"/>
      <c r="AP139" s="21"/>
      <c r="AQ139" s="21"/>
      <c r="AR139" s="21"/>
      <c r="AS139" s="21"/>
      <c r="AT139" s="200"/>
      <c r="AU139" s="20"/>
      <c r="AV139" s="21"/>
      <c r="AW139" s="21"/>
      <c r="AX139" s="21"/>
      <c r="AY139" s="21"/>
      <c r="AZ139" s="21"/>
      <c r="BA139" s="21"/>
      <c r="BB139" s="21"/>
      <c r="BC139" s="21"/>
      <c r="BD139" s="200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5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200"/>
      <c r="AM140" s="20"/>
      <c r="AN140" s="20"/>
      <c r="AO140" s="21"/>
      <c r="AP140" s="21"/>
      <c r="AQ140" s="21"/>
      <c r="AR140" s="21"/>
      <c r="AS140" s="21"/>
      <c r="AT140" s="200"/>
      <c r="AU140" s="20"/>
      <c r="AV140" s="21"/>
      <c r="AW140" s="21"/>
      <c r="AX140" s="21"/>
      <c r="AY140" s="21"/>
      <c r="AZ140" s="21"/>
      <c r="BA140" s="21"/>
      <c r="BB140" s="21"/>
      <c r="BC140" s="21"/>
      <c r="BD140" s="200"/>
      <c r="BE140" s="21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5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200"/>
      <c r="AM141" s="20"/>
      <c r="AN141" s="20"/>
      <c r="AO141" s="21"/>
      <c r="AP141" s="21"/>
      <c r="AQ141" s="21"/>
      <c r="AR141" s="21"/>
      <c r="AS141" s="21"/>
      <c r="AT141" s="200"/>
      <c r="AU141" s="20"/>
      <c r="AV141" s="21"/>
      <c r="AW141" s="21"/>
      <c r="AX141" s="21"/>
      <c r="AY141" s="21"/>
      <c r="AZ141" s="21"/>
      <c r="BA141" s="21"/>
      <c r="BB141" s="21"/>
      <c r="BC141" s="21"/>
      <c r="BD141" s="200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5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200"/>
      <c r="AM142" s="20"/>
      <c r="AN142" s="20"/>
      <c r="AO142" s="21"/>
      <c r="AP142" s="21"/>
      <c r="AQ142" s="21"/>
      <c r="AR142" s="21"/>
      <c r="AS142" s="21"/>
      <c r="AT142" s="200"/>
      <c r="AU142" s="20"/>
      <c r="AV142" s="21"/>
      <c r="AW142" s="21"/>
      <c r="AX142" s="21"/>
      <c r="AY142" s="21"/>
      <c r="AZ142" s="21"/>
      <c r="BA142" s="21"/>
      <c r="BB142" s="21"/>
      <c r="BC142" s="21"/>
      <c r="BD142" s="200"/>
      <c r="BE142" s="21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5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200"/>
      <c r="AM143" s="20"/>
      <c r="AN143" s="20"/>
      <c r="AO143" s="21"/>
      <c r="AP143" s="21"/>
      <c r="AQ143" s="21"/>
      <c r="AR143" s="21"/>
      <c r="AS143" s="21"/>
      <c r="AT143" s="200"/>
      <c r="AU143" s="20"/>
      <c r="AV143" s="21"/>
      <c r="AW143" s="21"/>
      <c r="AX143" s="21"/>
      <c r="AY143" s="21"/>
      <c r="AZ143" s="21"/>
      <c r="BA143" s="21"/>
      <c r="BB143" s="21"/>
      <c r="BC143" s="21"/>
      <c r="BD143" s="200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5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00"/>
      <c r="AM144" s="20"/>
      <c r="AN144" s="20"/>
      <c r="AO144" s="21"/>
      <c r="AP144" s="21"/>
      <c r="AQ144" s="21"/>
      <c r="AR144" s="21"/>
      <c r="AS144" s="21"/>
      <c r="AT144" s="200"/>
      <c r="AU144" s="20"/>
      <c r="AV144" s="21"/>
      <c r="AW144" s="21"/>
      <c r="AX144" s="21"/>
      <c r="AY144" s="21"/>
      <c r="AZ144" s="21"/>
      <c r="BA144" s="21"/>
      <c r="BB144" s="21"/>
      <c r="BC144" s="21"/>
      <c r="BD144" s="200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5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200"/>
      <c r="AM145" s="20"/>
      <c r="AN145" s="20"/>
      <c r="AO145" s="21"/>
      <c r="AP145" s="21"/>
      <c r="AQ145" s="21"/>
      <c r="AR145" s="21"/>
      <c r="AS145" s="21"/>
      <c r="AT145" s="200"/>
      <c r="AU145" s="20"/>
      <c r="AV145" s="21"/>
      <c r="AW145" s="21"/>
      <c r="AX145" s="21"/>
      <c r="AY145" s="21"/>
      <c r="AZ145" s="21"/>
      <c r="BA145" s="21"/>
      <c r="BB145" s="21"/>
      <c r="BC145" s="21"/>
      <c r="BD145" s="200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4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00"/>
      <c r="AM146" s="23"/>
      <c r="AN146" s="23"/>
      <c r="AO146" s="21"/>
      <c r="AP146" s="21"/>
      <c r="AQ146" s="21"/>
      <c r="AR146" s="21"/>
      <c r="AS146" s="21"/>
      <c r="AT146" s="200"/>
      <c r="AU146" s="23"/>
      <c r="AV146" s="21"/>
      <c r="AW146" s="21"/>
      <c r="AX146" s="21"/>
      <c r="AY146" s="21"/>
      <c r="AZ146" s="21"/>
      <c r="BA146" s="21"/>
      <c r="BB146" s="21"/>
      <c r="BC146" s="21"/>
      <c r="BD146" s="200"/>
      <c r="BE146" s="21"/>
      <c r="BF146" s="20"/>
      <c r="BG146" s="21"/>
      <c r="BH146" s="21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24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200"/>
      <c r="AM147" s="20"/>
      <c r="AN147" s="20"/>
      <c r="AO147" s="21"/>
      <c r="AP147" s="21"/>
      <c r="AQ147" s="21"/>
      <c r="AR147" s="21"/>
      <c r="AS147" s="21"/>
      <c r="AT147" s="200"/>
      <c r="AU147" s="20"/>
      <c r="AV147" s="21"/>
      <c r="AW147" s="21"/>
      <c r="AX147" s="21"/>
      <c r="AY147" s="21"/>
      <c r="AZ147" s="21"/>
      <c r="BA147" s="21"/>
      <c r="BB147" s="21"/>
      <c r="BC147" s="21"/>
      <c r="BD147" s="20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24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200"/>
      <c r="AM148" s="20"/>
      <c r="AN148" s="20"/>
      <c r="AO148" s="21"/>
      <c r="AP148" s="21"/>
      <c r="AQ148" s="21"/>
      <c r="AR148" s="21"/>
      <c r="AS148" s="21"/>
      <c r="AT148" s="200"/>
      <c r="AU148" s="20"/>
      <c r="AV148" s="21"/>
      <c r="AW148" s="21"/>
      <c r="AX148" s="21"/>
      <c r="AY148" s="21"/>
      <c r="AZ148" s="21"/>
      <c r="BA148" s="21"/>
      <c r="BB148" s="21"/>
      <c r="BC148" s="21"/>
      <c r="BD148" s="200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2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200"/>
      <c r="AM149" s="20"/>
      <c r="AN149" s="20"/>
      <c r="AO149" s="21"/>
      <c r="AP149" s="21"/>
      <c r="AQ149" s="21"/>
      <c r="AR149" s="21"/>
      <c r="AS149" s="21"/>
      <c r="AT149" s="200"/>
      <c r="AU149" s="20"/>
      <c r="AV149" s="21"/>
      <c r="AW149" s="21"/>
      <c r="AX149" s="21"/>
      <c r="AY149" s="21"/>
      <c r="AZ149" s="21"/>
      <c r="BA149" s="21"/>
      <c r="BB149" s="21"/>
      <c r="BC149" s="21"/>
      <c r="BD149" s="200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24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200"/>
      <c r="AM150" s="20"/>
      <c r="AN150" s="20"/>
      <c r="AO150" s="21"/>
      <c r="AP150" s="21"/>
      <c r="AQ150" s="21"/>
      <c r="AR150" s="21"/>
      <c r="AS150" s="21"/>
      <c r="AT150" s="200"/>
      <c r="AU150" s="20"/>
      <c r="AV150" s="21"/>
      <c r="AW150" s="21"/>
      <c r="AX150" s="21"/>
      <c r="AY150" s="21"/>
      <c r="AZ150" s="21"/>
      <c r="BA150" s="21"/>
      <c r="BB150" s="21"/>
      <c r="BC150" s="21"/>
      <c r="BD150" s="200"/>
      <c r="BE150" s="2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2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200"/>
      <c r="AM151" s="20"/>
      <c r="AN151" s="20"/>
      <c r="AO151" s="21"/>
      <c r="AP151" s="21"/>
      <c r="AQ151" s="21"/>
      <c r="AR151" s="21"/>
      <c r="AS151" s="21"/>
      <c r="AT151" s="200"/>
      <c r="AU151" s="20"/>
      <c r="AV151" s="21"/>
      <c r="AW151" s="21"/>
      <c r="AX151" s="21"/>
      <c r="AY151" s="21"/>
      <c r="AZ151" s="21"/>
      <c r="BA151" s="21"/>
      <c r="BB151" s="21"/>
      <c r="BC151" s="21"/>
      <c r="BD151" s="200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40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200"/>
      <c r="AM152" s="20"/>
      <c r="AN152" s="20"/>
      <c r="AO152" s="21"/>
      <c r="AP152" s="21"/>
      <c r="AQ152" s="21"/>
      <c r="AR152" s="21"/>
      <c r="AS152" s="21"/>
      <c r="AT152" s="200"/>
      <c r="AU152" s="20"/>
      <c r="AV152" s="21"/>
      <c r="AW152" s="21"/>
      <c r="AX152" s="21"/>
      <c r="AY152" s="21"/>
      <c r="AZ152" s="21"/>
      <c r="BA152" s="21"/>
      <c r="BB152" s="21"/>
      <c r="BC152" s="21"/>
      <c r="BD152" s="200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237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0"/>
      <c r="BE153" s="21"/>
      <c r="BF153" s="20"/>
      <c r="BG153" s="20"/>
      <c r="BH153" s="20"/>
      <c r="BI153" s="23"/>
      <c r="BJ153" s="20"/>
      <c r="BK153" s="21"/>
      <c r="BL153" s="20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0"/>
      <c r="BE154" s="23"/>
      <c r="BF154" s="23"/>
      <c r="BG154" s="20"/>
      <c r="BH154" s="20"/>
      <c r="BI154" s="23"/>
      <c r="BJ154" s="20"/>
      <c r="BK154" s="21"/>
      <c r="BL154" s="20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237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200"/>
      <c r="AM155" s="23"/>
      <c r="AN155" s="23"/>
      <c r="AO155" s="21"/>
      <c r="AP155" s="21"/>
      <c r="AQ155" s="21"/>
      <c r="AR155" s="21"/>
      <c r="AS155" s="21"/>
      <c r="AT155" s="200"/>
      <c r="AU155" s="23"/>
      <c r="AV155" s="21"/>
      <c r="AW155" s="21"/>
      <c r="AX155" s="21"/>
      <c r="AY155" s="21"/>
      <c r="AZ155" s="21"/>
      <c r="BA155" s="21"/>
      <c r="BB155" s="21"/>
      <c r="BC155" s="21"/>
      <c r="BD155" s="200"/>
      <c r="BE155" s="23"/>
      <c r="BF155" s="20"/>
      <c r="BG155" s="21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2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0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2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0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2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0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2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00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2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0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25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0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55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0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25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1"/>
      <c r="R163" s="21"/>
      <c r="S163" s="21"/>
      <c r="T163" s="21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0"/>
      <c r="BC163" s="21"/>
      <c r="BD163" s="200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62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0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62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0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94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00"/>
      <c r="AM166" s="23"/>
      <c r="AN166" s="23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0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42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0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42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00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87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0"/>
      <c r="AQ169" s="23"/>
      <c r="AR169" s="20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3"/>
      <c r="BD169" s="20"/>
      <c r="BE169" s="23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87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0"/>
      <c r="BC170" s="20"/>
      <c r="BD170" s="200"/>
      <c r="BE170" s="182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87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0"/>
      <c r="BC171" s="20"/>
      <c r="BD171" s="200"/>
      <c r="BE171" s="182"/>
      <c r="BF171" s="20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87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0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0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87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0"/>
      <c r="BE173" s="200"/>
      <c r="BF173" s="20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34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0"/>
      <c r="BE174" s="200"/>
      <c r="BF174" s="20"/>
      <c r="BG174" s="20"/>
      <c r="BH174" s="20"/>
      <c r="BI174" s="23"/>
      <c r="BJ174" s="23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67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1"/>
      <c r="AM175" s="21"/>
      <c r="AN175" s="21"/>
      <c r="AO175" s="21"/>
      <c r="AP175" s="21"/>
      <c r="AQ175" s="21"/>
      <c r="AR175" s="21"/>
      <c r="AS175" s="21"/>
      <c r="AT175" s="18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0"/>
      <c r="BE175" s="200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409.6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0"/>
      <c r="AK176" s="21"/>
      <c r="AL176" s="200"/>
      <c r="AM176" s="23"/>
      <c r="AN176" s="20"/>
      <c r="AO176" s="23"/>
      <c r="AP176" s="20"/>
      <c r="AQ176" s="21"/>
      <c r="AR176" s="21"/>
      <c r="AS176" s="21"/>
      <c r="AT176" s="200"/>
      <c r="AU176" s="23"/>
      <c r="AV176" s="21"/>
      <c r="AW176" s="21"/>
      <c r="AX176" s="21"/>
      <c r="AY176" s="21"/>
      <c r="AZ176" s="21"/>
      <c r="BA176" s="21"/>
      <c r="BB176" s="21"/>
      <c r="BC176" s="21"/>
      <c r="BD176" s="200"/>
      <c r="BE176" s="23"/>
      <c r="BF176" s="20"/>
      <c r="BG176" s="23"/>
      <c r="BH176" s="20"/>
      <c r="BI176" s="23"/>
      <c r="BJ176" s="20"/>
      <c r="BK176" s="23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34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0"/>
      <c r="AK177" s="21"/>
      <c r="AL177" s="200"/>
      <c r="AM177" s="20"/>
      <c r="AN177" s="20"/>
      <c r="AO177" s="21"/>
      <c r="AP177" s="21"/>
      <c r="AQ177" s="21"/>
      <c r="AR177" s="21"/>
      <c r="AS177" s="21"/>
      <c r="AT177" s="200"/>
      <c r="AU177" s="20"/>
      <c r="AV177" s="21"/>
      <c r="AW177" s="21"/>
      <c r="AX177" s="21"/>
      <c r="AY177" s="21"/>
      <c r="AZ177" s="21"/>
      <c r="BA177" s="21"/>
      <c r="BB177" s="21"/>
      <c r="BC177" s="21"/>
      <c r="BD177" s="200"/>
      <c r="BE177" s="23"/>
      <c r="BF177" s="20"/>
      <c r="BG177" s="23"/>
      <c r="BH177" s="20"/>
      <c r="BI177" s="23"/>
      <c r="BJ177" s="20"/>
      <c r="BK177" s="23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34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200"/>
      <c r="AM178" s="20"/>
      <c r="AN178" s="20"/>
      <c r="AO178" s="21"/>
      <c r="AP178" s="21"/>
      <c r="AQ178" s="21"/>
      <c r="AR178" s="21"/>
      <c r="AS178" s="21"/>
      <c r="AT178" s="200"/>
      <c r="AU178" s="20"/>
      <c r="AV178" s="21"/>
      <c r="AW178" s="21"/>
      <c r="AX178" s="21"/>
      <c r="AY178" s="21"/>
      <c r="AZ178" s="21"/>
      <c r="BA178" s="21"/>
      <c r="BB178" s="21"/>
      <c r="BC178" s="21"/>
      <c r="BD178" s="200"/>
      <c r="BE178" s="23"/>
      <c r="BF178" s="20"/>
      <c r="BG178" s="23"/>
      <c r="BH178" s="20"/>
      <c r="BI178" s="23"/>
      <c r="BJ178" s="20"/>
      <c r="BK178" s="23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34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0"/>
      <c r="AK179" s="21"/>
      <c r="AL179" s="200"/>
      <c r="AM179" s="20"/>
      <c r="AN179" s="20"/>
      <c r="AO179" s="21"/>
      <c r="AP179" s="21"/>
      <c r="AQ179" s="21"/>
      <c r="AR179" s="21"/>
      <c r="AS179" s="21"/>
      <c r="AT179" s="200"/>
      <c r="AU179" s="20"/>
      <c r="AV179" s="21"/>
      <c r="AW179" s="21"/>
      <c r="AX179" s="21"/>
      <c r="AY179" s="21"/>
      <c r="AZ179" s="21"/>
      <c r="BA179" s="21"/>
      <c r="BB179" s="21"/>
      <c r="BC179" s="21"/>
      <c r="BD179" s="200"/>
      <c r="BE179" s="23"/>
      <c r="BF179" s="20"/>
      <c r="BG179" s="23"/>
      <c r="BH179" s="20"/>
      <c r="BI179" s="23"/>
      <c r="BJ179" s="20"/>
      <c r="BK179" s="23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34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0"/>
      <c r="R180" s="20"/>
      <c r="S180" s="20"/>
      <c r="T180" s="20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0"/>
      <c r="AK180" s="21"/>
      <c r="AL180" s="200"/>
      <c r="AM180" s="20"/>
      <c r="AN180" s="20"/>
      <c r="AO180" s="21"/>
      <c r="AP180" s="21"/>
      <c r="AQ180" s="21"/>
      <c r="AR180" s="21"/>
      <c r="AS180" s="21"/>
      <c r="AT180" s="200"/>
      <c r="AU180" s="20"/>
      <c r="AV180" s="21"/>
      <c r="AW180" s="21"/>
      <c r="AX180" s="21"/>
      <c r="AY180" s="21"/>
      <c r="AZ180" s="21"/>
      <c r="BA180" s="21"/>
      <c r="BB180" s="21"/>
      <c r="BC180" s="21"/>
      <c r="BD180" s="200"/>
      <c r="BE180" s="23"/>
      <c r="BF180" s="20"/>
      <c r="BG180" s="23"/>
      <c r="BH180" s="20"/>
      <c r="BI180" s="23"/>
      <c r="BJ180" s="20"/>
      <c r="BK180" s="23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34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0"/>
      <c r="AK181" s="21"/>
      <c r="AL181" s="200"/>
      <c r="AM181" s="20"/>
      <c r="AN181" s="20"/>
      <c r="AO181" s="21"/>
      <c r="AP181" s="21"/>
      <c r="AQ181" s="21"/>
      <c r="AR181" s="21"/>
      <c r="AS181" s="21"/>
      <c r="AT181" s="200"/>
      <c r="AU181" s="20"/>
      <c r="AV181" s="21"/>
      <c r="AW181" s="21"/>
      <c r="AX181" s="21"/>
      <c r="AY181" s="21"/>
      <c r="AZ181" s="21"/>
      <c r="BA181" s="21"/>
      <c r="BB181" s="21"/>
      <c r="BC181" s="21"/>
      <c r="BD181" s="200"/>
      <c r="BE181" s="23"/>
      <c r="BF181" s="20"/>
      <c r="BG181" s="23"/>
      <c r="BH181" s="20"/>
      <c r="BI181" s="23"/>
      <c r="BJ181" s="20"/>
      <c r="BK181" s="23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409.6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200"/>
      <c r="AM182" s="23"/>
      <c r="AN182" s="23"/>
      <c r="AO182" s="21"/>
      <c r="AP182" s="21"/>
      <c r="AQ182" s="21"/>
      <c r="AR182" s="21"/>
      <c r="AS182" s="21"/>
      <c r="AT182" s="200"/>
      <c r="AU182" s="23"/>
      <c r="AV182" s="21"/>
      <c r="AW182" s="21"/>
      <c r="AX182" s="21"/>
      <c r="AY182" s="21"/>
      <c r="AZ182" s="21"/>
      <c r="BA182" s="21"/>
      <c r="BB182" s="21"/>
      <c r="BC182" s="21"/>
      <c r="BD182" s="200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34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0"/>
      <c r="BE183" s="200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34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0"/>
      <c r="BE184" s="200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34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0"/>
      <c r="R185" s="20"/>
      <c r="S185" s="20"/>
      <c r="T185" s="20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0"/>
      <c r="BE185" s="200"/>
      <c r="BF185" s="20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34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0"/>
      <c r="BE186" s="200"/>
      <c r="BF186" s="20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409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0"/>
      <c r="AK187" s="23"/>
      <c r="AL187" s="20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0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3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00"/>
      <c r="BE188" s="200"/>
      <c r="BF188" s="20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3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0"/>
      <c r="BE189" s="200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0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6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0"/>
      <c r="BE191" s="200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6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0"/>
      <c r="BE192" s="200"/>
      <c r="BF192" s="20"/>
      <c r="BG192" s="20"/>
      <c r="BH192" s="20"/>
      <c r="BI192" s="23"/>
      <c r="BJ192" s="20"/>
      <c r="BK192" s="23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6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0"/>
      <c r="BE193" s="200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40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0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5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0"/>
      <c r="BE195" s="200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86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0"/>
      <c r="BE196" s="200"/>
      <c r="BF196" s="20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7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0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7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0"/>
      <c r="BE198" s="182"/>
      <c r="BF198" s="23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24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83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24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0"/>
      <c r="BE200" s="182"/>
      <c r="BF200" s="23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23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0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231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1"/>
      <c r="S202" s="20"/>
      <c r="T202" s="21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0"/>
      <c r="AQ202" s="20"/>
      <c r="AR202" s="20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0"/>
      <c r="BE202" s="200"/>
      <c r="BF202" s="20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59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1"/>
      <c r="S203" s="20"/>
      <c r="T203" s="21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00"/>
      <c r="BE203" s="200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59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0"/>
      <c r="BE204" s="200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408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0"/>
      <c r="AJ205" s="20"/>
      <c r="AK205" s="21"/>
      <c r="AL205" s="200"/>
      <c r="AM205" s="21"/>
      <c r="AN205" s="20"/>
      <c r="AO205" s="21"/>
      <c r="AP205" s="20"/>
      <c r="AQ205" s="21"/>
      <c r="AR205" s="21"/>
      <c r="AS205" s="21"/>
      <c r="AT205" s="200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0"/>
      <c r="BE205" s="21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38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1"/>
      <c r="R206" s="21"/>
      <c r="S206" s="21"/>
      <c r="T206" s="21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0"/>
      <c r="BE206" s="200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38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0"/>
      <c r="BE207" s="200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38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0"/>
      <c r="BE208" s="200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38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0"/>
      <c r="BE209" s="200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38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0"/>
      <c r="BE210" s="200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28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1"/>
      <c r="AJ211" s="20"/>
      <c r="AK211" s="21"/>
      <c r="AL211" s="200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"/>
      <c r="BC211" s="20"/>
      <c r="BD211" s="20"/>
      <c r="BE211" s="23"/>
      <c r="BF211" s="23"/>
      <c r="BG211" s="20"/>
      <c r="BH211" s="20"/>
      <c r="BI211" s="21"/>
      <c r="BJ211" s="20"/>
      <c r="BK211" s="23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37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0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2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0"/>
      <c r="BE213" s="23"/>
      <c r="BF213" s="23"/>
      <c r="BG213" s="20"/>
      <c r="BH213" s="20"/>
      <c r="BI213" s="23"/>
      <c r="BJ213" s="20"/>
      <c r="BK213" s="23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2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199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0"/>
      <c r="BE214" s="23"/>
      <c r="BF214" s="23"/>
      <c r="BG214" s="20"/>
      <c r="BH214" s="20"/>
      <c r="BI214" s="23"/>
      <c r="BJ214" s="20"/>
      <c r="BK214" s="23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2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0"/>
      <c r="BE215" s="23"/>
      <c r="BF215" s="23"/>
      <c r="BG215" s="20"/>
      <c r="BH215" s="20"/>
      <c r="BI215" s="23"/>
      <c r="BJ215" s="20"/>
      <c r="BK215" s="23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4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0"/>
      <c r="BE216" s="21"/>
      <c r="BF216" s="21"/>
      <c r="BG216" s="20"/>
      <c r="BH216" s="20"/>
      <c r="BI216" s="23"/>
      <c r="BJ216" s="20"/>
      <c r="BK216" s="23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4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0"/>
      <c r="BE217" s="23"/>
      <c r="BF217" s="23"/>
      <c r="BG217" s="20"/>
      <c r="BH217" s="20"/>
      <c r="BI217" s="23"/>
      <c r="BJ217" s="20"/>
      <c r="BK217" s="23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0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04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0"/>
      <c r="BE219" s="20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0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1"/>
      <c r="AM220" s="21"/>
      <c r="AN220" s="21"/>
      <c r="AO220" s="21"/>
      <c r="AP220" s="21"/>
      <c r="AQ220" s="21"/>
      <c r="AR220" s="21"/>
      <c r="AS220" s="21"/>
      <c r="AT220" s="181"/>
      <c r="AU220" s="21"/>
      <c r="AV220" s="181"/>
      <c r="AW220" s="21"/>
      <c r="AX220" s="21"/>
      <c r="AY220" s="21"/>
      <c r="AZ220" s="21"/>
      <c r="BA220" s="21"/>
      <c r="BB220" s="21"/>
      <c r="BC220" s="21"/>
      <c r="BD220" s="200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1"/>
      <c r="AJ221" s="21"/>
      <c r="AK221" s="21"/>
      <c r="AL221" s="200"/>
      <c r="AM221" s="21"/>
      <c r="AN221" s="20"/>
      <c r="AO221" s="21"/>
      <c r="AP221" s="21"/>
      <c r="AQ221" s="21"/>
      <c r="AR221" s="21"/>
      <c r="AS221" s="21"/>
      <c r="AT221" s="200"/>
      <c r="AU221" s="21"/>
      <c r="AV221" s="181"/>
      <c r="AW221" s="21"/>
      <c r="AX221" s="21"/>
      <c r="AY221" s="21"/>
      <c r="AZ221" s="21"/>
      <c r="BA221" s="21"/>
      <c r="BB221" s="21"/>
      <c r="BC221" s="21"/>
      <c r="BD221" s="200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1"/>
      <c r="AM222" s="21"/>
      <c r="AN222" s="21"/>
      <c r="AO222" s="21"/>
      <c r="AP222" s="21"/>
      <c r="AQ222" s="21"/>
      <c r="AR222" s="21"/>
      <c r="AS222" s="21"/>
      <c r="AT222" s="181"/>
      <c r="AU222" s="21"/>
      <c r="AV222" s="181"/>
      <c r="AW222" s="21"/>
      <c r="AX222" s="21"/>
      <c r="AY222" s="21"/>
      <c r="AZ222" s="21"/>
      <c r="BA222" s="21"/>
      <c r="BB222" s="21"/>
      <c r="BC222" s="21"/>
      <c r="BD222" s="200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181"/>
      <c r="AU223" s="21"/>
      <c r="AV223" s="181"/>
      <c r="AW223" s="21"/>
      <c r="AX223" s="21"/>
      <c r="AY223" s="21"/>
      <c r="AZ223" s="21"/>
      <c r="BA223" s="21"/>
      <c r="BB223" s="21"/>
      <c r="BC223" s="21"/>
      <c r="BD223" s="200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181"/>
      <c r="AU224" s="21"/>
      <c r="AV224" s="181"/>
      <c r="AW224" s="21"/>
      <c r="AX224" s="21"/>
      <c r="AY224" s="21"/>
      <c r="AZ224" s="21"/>
      <c r="BA224" s="21"/>
      <c r="BB224" s="21"/>
      <c r="BC224" s="21"/>
      <c r="BD224" s="200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181"/>
      <c r="AU225" s="21"/>
      <c r="AV225" s="181"/>
      <c r="AW225" s="21"/>
      <c r="AX225" s="21"/>
      <c r="AY225" s="21"/>
      <c r="AZ225" s="21"/>
      <c r="BA225" s="21"/>
      <c r="BB225" s="21"/>
      <c r="BC225" s="21"/>
      <c r="BD225" s="200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181"/>
      <c r="AW226" s="21"/>
      <c r="AX226" s="21"/>
      <c r="AY226" s="21"/>
      <c r="AZ226" s="21"/>
      <c r="BA226" s="21"/>
      <c r="BB226" s="21"/>
      <c r="BC226" s="21"/>
      <c r="BD226" s="200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1"/>
      <c r="AJ227" s="21"/>
      <c r="AK227" s="21"/>
      <c r="AL227" s="200"/>
      <c r="AM227" s="21"/>
      <c r="AN227" s="21"/>
      <c r="AO227" s="21"/>
      <c r="AP227" s="21"/>
      <c r="AQ227" s="21"/>
      <c r="AR227" s="21"/>
      <c r="AS227" s="21"/>
      <c r="AT227" s="200"/>
      <c r="AU227" s="21"/>
      <c r="AV227" s="200"/>
      <c r="AW227" s="23"/>
      <c r="AX227" s="21"/>
      <c r="AY227" s="21"/>
      <c r="AZ227" s="21"/>
      <c r="BA227" s="21"/>
      <c r="BB227" s="21"/>
      <c r="BC227" s="21"/>
      <c r="BD227" s="200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200"/>
      <c r="AM228" s="23"/>
      <c r="AN228" s="20"/>
      <c r="AO228" s="21"/>
      <c r="AP228" s="21"/>
      <c r="AQ228" s="21"/>
      <c r="AR228" s="21"/>
      <c r="AS228" s="21"/>
      <c r="AT228" s="200"/>
      <c r="AU228" s="23"/>
      <c r="AV228" s="200"/>
      <c r="AW228" s="23"/>
      <c r="AX228" s="21"/>
      <c r="AY228" s="21"/>
      <c r="AZ228" s="21"/>
      <c r="BA228" s="21"/>
      <c r="BB228" s="21"/>
      <c r="BC228" s="21"/>
      <c r="BD228" s="200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0"/>
      <c r="AK229" s="21"/>
      <c r="AL229" s="200"/>
      <c r="AM229" s="23"/>
      <c r="AN229" s="20"/>
      <c r="AO229" s="21"/>
      <c r="AP229" s="21"/>
      <c r="AQ229" s="21"/>
      <c r="AR229" s="21"/>
      <c r="AS229" s="21"/>
      <c r="AT229" s="200"/>
      <c r="AU229" s="23"/>
      <c r="AV229" s="200"/>
      <c r="AW229" s="23"/>
      <c r="AX229" s="21"/>
      <c r="AY229" s="21"/>
      <c r="AZ229" s="21"/>
      <c r="BA229" s="21"/>
      <c r="BB229" s="21"/>
      <c r="BC229" s="21"/>
      <c r="BD229" s="200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2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200"/>
      <c r="AM230" s="23"/>
      <c r="AN230" s="20"/>
      <c r="AO230" s="21"/>
      <c r="AP230" s="21"/>
      <c r="AQ230" s="21"/>
      <c r="AR230" s="21"/>
      <c r="AS230" s="21"/>
      <c r="AT230" s="200"/>
      <c r="AU230" s="23"/>
      <c r="AV230" s="200"/>
      <c r="AW230" s="23"/>
      <c r="AX230" s="21"/>
      <c r="AY230" s="21"/>
      <c r="AZ230" s="21"/>
      <c r="BA230" s="21"/>
      <c r="BB230" s="21"/>
      <c r="BC230" s="21"/>
      <c r="BD230" s="200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2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0"/>
      <c r="AK231" s="21"/>
      <c r="AL231" s="200"/>
      <c r="AM231" s="23"/>
      <c r="AN231" s="20"/>
      <c r="AO231" s="21"/>
      <c r="AP231" s="21"/>
      <c r="AQ231" s="21"/>
      <c r="AR231" s="21"/>
      <c r="AS231" s="21"/>
      <c r="AT231" s="200"/>
      <c r="AU231" s="23"/>
      <c r="AV231" s="200"/>
      <c r="AW231" s="23"/>
      <c r="AX231" s="21"/>
      <c r="AY231" s="21"/>
      <c r="AZ231" s="21"/>
      <c r="BA231" s="21"/>
      <c r="BB231" s="21"/>
      <c r="BC231" s="21"/>
      <c r="BD231" s="200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34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3"/>
      <c r="AJ232" s="23"/>
      <c r="AK232" s="21"/>
      <c r="AL232" s="200"/>
      <c r="AM232" s="20"/>
      <c r="AN232" s="20"/>
      <c r="AO232" s="21"/>
      <c r="AP232" s="21"/>
      <c r="AQ232" s="21"/>
      <c r="AR232" s="21"/>
      <c r="AS232" s="21"/>
      <c r="AT232" s="200"/>
      <c r="AU232" s="23"/>
      <c r="AV232" s="200"/>
      <c r="AW232" s="20"/>
      <c r="AX232" s="21"/>
      <c r="AY232" s="21"/>
      <c r="AZ232" s="21"/>
      <c r="BA232" s="21"/>
      <c r="BB232" s="21"/>
      <c r="BC232" s="21"/>
      <c r="BD232" s="200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3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3"/>
      <c r="R233" s="23"/>
      <c r="S233" s="20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0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6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200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0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0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0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0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80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0"/>
      <c r="BE237" s="21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80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0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0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0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336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0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0"/>
      <c r="BC242" s="20"/>
      <c r="BD242" s="20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0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29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0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0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200"/>
      <c r="AM246" s="23"/>
      <c r="AN246" s="20"/>
      <c r="AO246" s="21"/>
      <c r="AP246" s="21"/>
      <c r="AQ246" s="21"/>
      <c r="AR246" s="21"/>
      <c r="AS246" s="21"/>
      <c r="AT246" s="200"/>
      <c r="AU246" s="23"/>
      <c r="AV246" s="21"/>
      <c r="AW246" s="21"/>
      <c r="AX246" s="21"/>
      <c r="AY246" s="21"/>
      <c r="AZ246" s="21"/>
      <c r="BA246" s="21"/>
      <c r="BB246" s="21"/>
      <c r="BC246" s="21"/>
      <c r="BD246" s="200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3"/>
      <c r="AK247" s="21"/>
      <c r="AL247" s="200"/>
      <c r="AM247" s="23"/>
      <c r="AN247" s="20"/>
      <c r="AO247" s="21"/>
      <c r="AP247" s="21"/>
      <c r="AQ247" s="21"/>
      <c r="AR247" s="21"/>
      <c r="AS247" s="21"/>
      <c r="AT247" s="200"/>
      <c r="AU247" s="23"/>
      <c r="AV247" s="21"/>
      <c r="AW247" s="21"/>
      <c r="AX247" s="21"/>
      <c r="AY247" s="21"/>
      <c r="AZ247" s="21"/>
      <c r="BA247" s="21"/>
      <c r="BB247" s="21"/>
      <c r="BC247" s="21"/>
      <c r="BD247" s="200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34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0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0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0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0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0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4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0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41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0"/>
      <c r="BE254" s="21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41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0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01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00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24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0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2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0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0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9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0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6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0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1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0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37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0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7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0"/>
      <c r="BE264" s="182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0"/>
      <c r="BC265" s="20"/>
      <c r="BD265" s="200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9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0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9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0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9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0"/>
      <c r="BE268" s="23"/>
      <c r="BF268" s="23"/>
      <c r="BG268" s="20"/>
      <c r="BH268" s="20"/>
      <c r="BI268" s="23"/>
      <c r="BJ268" s="20"/>
      <c r="BK268" s="23"/>
      <c r="BL268" s="20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27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0"/>
      <c r="AQ269" s="23"/>
      <c r="AR269" s="20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1"/>
      <c r="BD269" s="200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0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0"/>
      <c r="AQ270" s="23"/>
      <c r="AR270" s="20"/>
      <c r="AS270" s="21"/>
      <c r="AT270" s="21"/>
      <c r="AU270" s="21"/>
      <c r="AV270" s="21"/>
      <c r="AW270" s="21"/>
      <c r="AX270" s="21"/>
      <c r="AY270" s="21"/>
      <c r="AZ270" s="21"/>
      <c r="BA270" s="21"/>
      <c r="BB270" s="20"/>
      <c r="BC270" s="20"/>
      <c r="BD270" s="200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42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0"/>
      <c r="AQ271" s="23"/>
      <c r="AR271" s="20"/>
      <c r="AS271" s="21"/>
      <c r="AT271" s="21"/>
      <c r="AU271" s="21"/>
      <c r="AV271" s="21"/>
      <c r="AW271" s="21"/>
      <c r="AX271" s="21"/>
      <c r="AY271" s="21"/>
      <c r="AZ271" s="21"/>
      <c r="BA271" s="21"/>
      <c r="BB271" s="20"/>
      <c r="BC271" s="20"/>
      <c r="BD271" s="200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00"/>
      <c r="AU272" s="20"/>
      <c r="AV272" s="21"/>
      <c r="AW272" s="21"/>
      <c r="AX272" s="21"/>
      <c r="AY272" s="21"/>
      <c r="AZ272" s="21"/>
      <c r="BA272" s="21"/>
      <c r="BB272" s="21"/>
      <c r="BC272" s="21"/>
      <c r="BD272" s="200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5"/>
      <c r="N273" s="2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0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9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6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00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0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6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0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0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2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0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09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0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9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0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89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200"/>
      <c r="AM281" s="20"/>
      <c r="AN281" s="20"/>
      <c r="AO281" s="21"/>
      <c r="AP281" s="21"/>
      <c r="AQ281" s="21"/>
      <c r="AR281" s="21"/>
      <c r="AS281" s="21"/>
      <c r="AT281" s="200"/>
      <c r="AU281" s="23"/>
      <c r="AV281" s="21"/>
      <c r="AW281" s="21"/>
      <c r="AX281" s="21"/>
      <c r="AY281" s="21"/>
      <c r="AZ281" s="21"/>
      <c r="BA281" s="21"/>
      <c r="BB281" s="21"/>
      <c r="BC281" s="21"/>
      <c r="BD281" s="200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89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3"/>
      <c r="AK282" s="21"/>
      <c r="AL282" s="200"/>
      <c r="AM282" s="20"/>
      <c r="AN282" s="20"/>
      <c r="AO282" s="21"/>
      <c r="AP282" s="21"/>
      <c r="AQ282" s="21"/>
      <c r="AR282" s="21"/>
      <c r="AS282" s="21"/>
      <c r="AT282" s="200"/>
      <c r="AU282" s="23"/>
      <c r="AV282" s="21"/>
      <c r="AW282" s="21"/>
      <c r="AX282" s="21"/>
      <c r="AY282" s="21"/>
      <c r="AZ282" s="21"/>
      <c r="BA282" s="21"/>
      <c r="BB282" s="21"/>
      <c r="BC282" s="21"/>
      <c r="BD282" s="200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0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47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0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2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0"/>
      <c r="BE285" s="182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0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0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1"/>
      <c r="AJ288" s="21"/>
      <c r="AK288" s="21"/>
      <c r="AL288" s="200"/>
      <c r="AM288" s="21"/>
      <c r="AN288" s="21"/>
      <c r="AO288" s="21"/>
      <c r="AP288" s="21"/>
      <c r="AQ288" s="21"/>
      <c r="AR288" s="21"/>
      <c r="AS288" s="21"/>
      <c r="AT288" s="200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0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0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0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0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0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00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0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0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0"/>
      <c r="BE296" s="21"/>
      <c r="BF296" s="20"/>
      <c r="BG296" s="20"/>
      <c r="BH296" s="20"/>
      <c r="BI296" s="23"/>
      <c r="BJ296" s="20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00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0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00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1"/>
      <c r="AJ299" s="21"/>
      <c r="AK299" s="21"/>
      <c r="AL299" s="200"/>
      <c r="AM299" s="21"/>
      <c r="AN299" s="20"/>
      <c r="AO299" s="21"/>
      <c r="AP299" s="21"/>
      <c r="AQ299" s="21"/>
      <c r="AR299" s="21"/>
      <c r="AS299" s="21"/>
      <c r="AT299" s="200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0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0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0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0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0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0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0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00"/>
      <c r="AM306" s="21"/>
      <c r="AN306" s="20"/>
      <c r="AO306" s="21"/>
      <c r="AP306" s="21"/>
      <c r="AQ306" s="21"/>
      <c r="AR306" s="21"/>
      <c r="AS306" s="21"/>
      <c r="AT306" s="200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0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0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0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0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0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0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0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0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0"/>
      <c r="BE313" s="23"/>
      <c r="BF313" s="23"/>
      <c r="BG313" s="20"/>
      <c r="BH313" s="20"/>
      <c r="BI313" s="23"/>
      <c r="BJ313" s="20"/>
      <c r="BK313" s="23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6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0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0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14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00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0"/>
      <c r="AK317" s="21"/>
      <c r="AL317" s="200"/>
      <c r="AM317" s="23"/>
      <c r="AN317" s="20"/>
      <c r="AO317" s="21"/>
      <c r="AP317" s="21"/>
      <c r="AQ317" s="21"/>
      <c r="AR317" s="21"/>
      <c r="AS317" s="21"/>
      <c r="AT317" s="200"/>
      <c r="AU317" s="23"/>
      <c r="AV317" s="21"/>
      <c r="AW317" s="21"/>
      <c r="AX317" s="21"/>
      <c r="AY317" s="21"/>
      <c r="AZ317" s="21"/>
      <c r="BA317" s="21"/>
      <c r="BB317" s="21"/>
      <c r="BC317" s="21"/>
      <c r="BD317" s="200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6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0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2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0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26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66"/>
      <c r="M320" s="66"/>
      <c r="N320" s="66"/>
      <c r="O320" s="28"/>
      <c r="P320" s="66"/>
      <c r="Q320" s="66"/>
      <c r="R320" s="66"/>
      <c r="S320" s="66"/>
      <c r="T320" s="66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0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26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0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3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0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0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19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00"/>
      <c r="AM324" s="20"/>
      <c r="AN324" s="20"/>
      <c r="AO324" s="21"/>
      <c r="AP324" s="21"/>
      <c r="AQ324" s="21"/>
      <c r="AR324" s="21"/>
      <c r="AS324" s="21"/>
      <c r="AT324" s="200"/>
      <c r="AU324" s="23"/>
      <c r="AV324" s="21"/>
      <c r="AW324" s="21"/>
      <c r="AX324" s="21"/>
      <c r="AY324" s="21"/>
      <c r="AZ324" s="21"/>
      <c r="BA324" s="21"/>
      <c r="BB324" s="21"/>
      <c r="BC324" s="21"/>
      <c r="BD324" s="200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6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1"/>
      <c r="AJ325" s="21"/>
      <c r="AK325" s="21"/>
      <c r="AL325" s="200"/>
      <c r="AM325" s="21"/>
      <c r="AN325" s="21"/>
      <c r="AO325" s="21"/>
      <c r="AP325" s="21"/>
      <c r="AQ325" s="21"/>
      <c r="AR325" s="21"/>
      <c r="AS325" s="21"/>
      <c r="AT325" s="200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0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0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1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0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6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0"/>
      <c r="BE328" s="23"/>
      <c r="BF328" s="23"/>
      <c r="BG328" s="20"/>
      <c r="BH328" s="20"/>
      <c r="BI328" s="23"/>
      <c r="BJ328" s="20"/>
      <c r="BK328" s="23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0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11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0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1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0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9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0"/>
      <c r="BC332" s="20"/>
      <c r="BD332" s="200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4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00"/>
      <c r="AU333" s="20"/>
      <c r="AV333" s="21"/>
      <c r="AW333" s="21"/>
      <c r="AX333" s="21"/>
      <c r="AY333" s="21"/>
      <c r="AZ333" s="21"/>
      <c r="BA333" s="21"/>
      <c r="BB333" s="21"/>
      <c r="BC333" s="21"/>
      <c r="BD333" s="200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4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00"/>
      <c r="AU334" s="20"/>
      <c r="AV334" s="21"/>
      <c r="AW334" s="21"/>
      <c r="AX334" s="21"/>
      <c r="AY334" s="21"/>
      <c r="AZ334" s="21"/>
      <c r="BA334" s="21"/>
      <c r="BB334" s="21"/>
      <c r="BC334" s="21"/>
      <c r="BD334" s="200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64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0"/>
      <c r="BE335" s="182"/>
      <c r="BF335" s="23"/>
      <c r="BG335" s="20"/>
      <c r="BH335" s="20"/>
      <c r="BI335" s="23"/>
      <c r="BJ335" s="20"/>
      <c r="BK335" s="21"/>
      <c r="BL335" s="20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4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00"/>
      <c r="AU336" s="20"/>
      <c r="AV336" s="21"/>
      <c r="AW336" s="21"/>
      <c r="AX336" s="21"/>
      <c r="AY336" s="21"/>
      <c r="AZ336" s="21"/>
      <c r="BA336" s="21"/>
      <c r="BB336" s="21"/>
      <c r="BC336" s="21"/>
      <c r="BD336" s="200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4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0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31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0"/>
      <c r="BC338" s="20"/>
      <c r="BD338" s="20"/>
      <c r="BE338" s="182"/>
      <c r="BF338" s="23"/>
      <c r="BG338" s="20"/>
      <c r="BH338" s="20"/>
      <c r="BI338" s="29"/>
      <c r="BJ338" s="20"/>
      <c r="BK338" s="29"/>
      <c r="BL338" s="20"/>
      <c r="BM338" s="20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31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0"/>
      <c r="BE339" s="182"/>
      <c r="BF339" s="23"/>
      <c r="BG339" s="20"/>
      <c r="BH339" s="20"/>
      <c r="BI339" s="29"/>
      <c r="BJ339" s="20"/>
      <c r="BK339" s="29"/>
      <c r="BL339" s="20"/>
      <c r="BM339" s="20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2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0"/>
      <c r="BC340" s="20"/>
      <c r="BD340" s="200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2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0"/>
      <c r="BC341" s="20"/>
      <c r="BD341" s="200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77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200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7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0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77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0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7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0"/>
      <c r="BC345" s="20"/>
      <c r="BD345" s="200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7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0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67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0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0"/>
      <c r="AJ348" s="20"/>
      <c r="AK348" s="21"/>
      <c r="AL348" s="200"/>
      <c r="AM348" s="20"/>
      <c r="AN348" s="20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0"/>
      <c r="BE348" s="23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8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181"/>
      <c r="AE349" s="21"/>
      <c r="AF349" s="21"/>
      <c r="AG349" s="21"/>
      <c r="AH349" s="20"/>
      <c r="AI349" s="20"/>
      <c r="AJ349" s="20"/>
      <c r="AK349" s="21"/>
      <c r="AL349" s="200"/>
      <c r="AM349" s="20"/>
      <c r="AN349" s="20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0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53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81"/>
      <c r="AE350" s="21"/>
      <c r="AF350" s="21"/>
      <c r="AG350" s="21"/>
      <c r="AH350" s="20"/>
      <c r="AI350" s="20"/>
      <c r="AJ350" s="20"/>
      <c r="AK350" s="21"/>
      <c r="AL350" s="200"/>
      <c r="AM350" s="20"/>
      <c r="AN350" s="20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0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18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0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408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0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00"/>
      <c r="AE352" s="23"/>
      <c r="AF352" s="23"/>
      <c r="AG352" s="23"/>
      <c r="AH352" s="20"/>
      <c r="AI352" s="21"/>
      <c r="AJ352" s="21"/>
      <c r="AK352" s="21"/>
      <c r="AL352" s="200"/>
      <c r="AM352" s="20"/>
      <c r="AN352" s="20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0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8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0"/>
      <c r="BD353" s="200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59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0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59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0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4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0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8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00"/>
      <c r="AE357" s="23"/>
      <c r="AF357" s="23"/>
      <c r="AG357" s="23"/>
      <c r="AH357" s="23"/>
      <c r="AI357" s="21"/>
      <c r="AJ357" s="21"/>
      <c r="AK357" s="21"/>
      <c r="AL357" s="200"/>
      <c r="AM357" s="20"/>
      <c r="AN357" s="20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0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00"/>
      <c r="AE358" s="23"/>
      <c r="AF358" s="23"/>
      <c r="AG358" s="23"/>
      <c r="AH358" s="23"/>
      <c r="AI358" s="21"/>
      <c r="AJ358" s="21"/>
      <c r="AK358" s="21"/>
      <c r="AL358" s="200"/>
      <c r="AM358" s="20"/>
      <c r="AN358" s="20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0"/>
      <c r="BE358" s="20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200"/>
      <c r="AM359" s="23"/>
      <c r="AN359" s="23"/>
      <c r="AO359" s="21"/>
      <c r="AP359" s="21"/>
      <c r="AQ359" s="21"/>
      <c r="AR359" s="21"/>
      <c r="AS359" s="21"/>
      <c r="AT359" s="200"/>
      <c r="AU359" s="23"/>
      <c r="AV359" s="21"/>
      <c r="AW359" s="21"/>
      <c r="AX359" s="21"/>
      <c r="AY359" s="21"/>
      <c r="AZ359" s="21"/>
      <c r="BA359" s="21"/>
      <c r="BB359" s="21"/>
      <c r="BC359" s="21"/>
      <c r="BD359" s="200"/>
      <c r="BE359" s="20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3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0"/>
      <c r="BE360" s="2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3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0"/>
      <c r="BE361" s="20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3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0"/>
      <c r="BE362" s="2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3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0"/>
      <c r="BE363" s="20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4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0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19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0"/>
      <c r="BE365" s="20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3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0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9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0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52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00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7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0"/>
      <c r="BE369" s="20"/>
      <c r="BF369" s="20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6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0"/>
      <c r="BE370" s="2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1"/>
      <c r="BC371" s="21"/>
      <c r="BD371" s="200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3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1"/>
      <c r="BC372" s="21"/>
      <c r="BD372" s="200"/>
      <c r="BE372" s="2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2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1"/>
      <c r="BC373" s="21"/>
      <c r="BD373" s="200"/>
      <c r="BE373" s="20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7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0"/>
      <c r="BD374" s="200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0"/>
      <c r="BD375" s="200"/>
      <c r="BE375" s="20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5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1"/>
      <c r="BC376" s="21"/>
      <c r="BD376" s="200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1"/>
      <c r="BC377" s="21"/>
      <c r="BD377" s="200"/>
      <c r="BE377" s="182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1"/>
      <c r="BC378" s="21"/>
      <c r="BD378" s="200"/>
      <c r="BE378" s="23"/>
      <c r="BF378" s="20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66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1"/>
      <c r="BC379" s="21"/>
      <c r="BD379" s="200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81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1"/>
      <c r="BC380" s="21"/>
      <c r="BD380" s="200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71" customFormat="1" ht="197.25" customHeight="1" x14ac:dyDescent="0.25">
      <c r="A381" s="17"/>
      <c r="B381" s="18"/>
      <c r="C381" s="18"/>
      <c r="D381" s="19"/>
      <c r="E381" s="19"/>
      <c r="F381" s="66"/>
      <c r="G381" s="18"/>
      <c r="H381" s="18"/>
      <c r="I381" s="18"/>
      <c r="J381" s="18"/>
      <c r="K381" s="18"/>
      <c r="L381" s="66"/>
      <c r="M381" s="66"/>
      <c r="N381" s="66"/>
      <c r="O381" s="19"/>
      <c r="P381" s="19"/>
      <c r="Q381" s="19"/>
      <c r="R381" s="19"/>
      <c r="S381" s="19"/>
      <c r="T381" s="19"/>
      <c r="U381" s="19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  <c r="BD381" s="183"/>
      <c r="BE381" s="183"/>
      <c r="BF381" s="66"/>
      <c r="BG381" s="66"/>
      <c r="BH381" s="66"/>
      <c r="BI381" s="28"/>
      <c r="BJ381" s="66"/>
      <c r="BK381" s="66"/>
      <c r="BL381" s="28"/>
      <c r="BM381" s="27"/>
      <c r="BN381" s="27"/>
      <c r="BO381" s="17"/>
      <c r="BP381" s="27"/>
      <c r="BQ381" s="27"/>
      <c r="BR381" s="28"/>
      <c r="BS381" s="28"/>
      <c r="BT381" s="17"/>
      <c r="BU381" s="70"/>
    </row>
    <row r="382" spans="1:73" s="22" customFormat="1" ht="136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3"/>
      <c r="R382" s="23"/>
      <c r="S382" s="23"/>
      <c r="T382" s="23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0"/>
      <c r="BE382" s="20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43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3"/>
      <c r="R383" s="23"/>
      <c r="S383" s="23"/>
      <c r="T383" s="23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00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3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3"/>
      <c r="R384" s="23"/>
      <c r="S384" s="23"/>
      <c r="T384" s="23"/>
      <c r="U384" s="20"/>
      <c r="V384" s="21"/>
      <c r="W384" s="21"/>
      <c r="X384" s="21"/>
      <c r="Y384" s="21"/>
      <c r="Z384" s="21"/>
      <c r="AA384" s="21"/>
      <c r="AB384" s="21"/>
      <c r="AC384" s="21"/>
      <c r="AD384" s="18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1"/>
      <c r="BC384" s="21"/>
      <c r="BD384" s="200"/>
      <c r="BE384" s="200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79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0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181"/>
      <c r="AE385" s="21"/>
      <c r="AF385" s="21"/>
      <c r="AG385" s="21"/>
      <c r="AH385" s="20"/>
      <c r="AI385" s="29"/>
      <c r="AJ385" s="29"/>
      <c r="AK385" s="21"/>
      <c r="AL385" s="200"/>
      <c r="AM385" s="29"/>
      <c r="AN385" s="29"/>
      <c r="AO385" s="21"/>
      <c r="AP385" s="21"/>
      <c r="AQ385" s="21"/>
      <c r="AR385" s="21"/>
      <c r="AS385" s="21"/>
      <c r="AT385" s="200"/>
      <c r="AU385" s="29"/>
      <c r="AV385" s="200"/>
      <c r="AW385" s="29"/>
      <c r="AX385" s="21"/>
      <c r="AY385" s="21"/>
      <c r="AZ385" s="21"/>
      <c r="BA385" s="21"/>
      <c r="BB385" s="20"/>
      <c r="BC385" s="23"/>
      <c r="BD385" s="200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6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0"/>
      <c r="BE386" s="200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49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00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46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9"/>
      <c r="BD388" s="29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0"/>
      <c r="AE389" s="23"/>
      <c r="AF389" s="23"/>
      <c r="AG389" s="23"/>
      <c r="AH389" s="23"/>
      <c r="AI389" s="29"/>
      <c r="AJ389" s="29"/>
      <c r="AK389" s="21"/>
      <c r="AL389" s="200"/>
      <c r="AM389" s="23"/>
      <c r="AN389" s="23"/>
      <c r="AO389" s="21"/>
      <c r="AP389" s="21"/>
      <c r="AQ389" s="21"/>
      <c r="AR389" s="21"/>
      <c r="AS389" s="21"/>
      <c r="AT389" s="200"/>
      <c r="AU389" s="23"/>
      <c r="AV389" s="200"/>
      <c r="AW389" s="23"/>
      <c r="AX389" s="21"/>
      <c r="AY389" s="21"/>
      <c r="AZ389" s="21"/>
      <c r="BA389" s="21"/>
      <c r="BB389" s="20"/>
      <c r="BC389" s="23"/>
      <c r="BD389" s="200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23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181"/>
      <c r="AE390" s="21"/>
      <c r="AF390" s="21"/>
      <c r="AG390" s="21"/>
      <c r="AH390" s="20"/>
      <c r="AI390" s="29"/>
      <c r="AJ390" s="29"/>
      <c r="AK390" s="21"/>
      <c r="AL390" s="200"/>
      <c r="AM390" s="29"/>
      <c r="AN390" s="29"/>
      <c r="AO390" s="21"/>
      <c r="AP390" s="21"/>
      <c r="AQ390" s="21"/>
      <c r="AR390" s="21"/>
      <c r="AS390" s="21"/>
      <c r="AT390" s="200"/>
      <c r="AU390" s="29"/>
      <c r="AV390" s="200"/>
      <c r="AW390" s="29"/>
      <c r="AX390" s="21"/>
      <c r="AY390" s="21"/>
      <c r="AZ390" s="21"/>
      <c r="BA390" s="21"/>
      <c r="BB390" s="20"/>
      <c r="BC390" s="23"/>
      <c r="BD390" s="200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23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181"/>
      <c r="AE391" s="21"/>
      <c r="AF391" s="21"/>
      <c r="AG391" s="21"/>
      <c r="AH391" s="20"/>
      <c r="AI391" s="29"/>
      <c r="AJ391" s="29"/>
      <c r="AK391" s="21"/>
      <c r="AL391" s="200"/>
      <c r="AM391" s="29"/>
      <c r="AN391" s="29"/>
      <c r="AO391" s="21"/>
      <c r="AP391" s="21"/>
      <c r="AQ391" s="21"/>
      <c r="AR391" s="21"/>
      <c r="AS391" s="21"/>
      <c r="AT391" s="200"/>
      <c r="AU391" s="29"/>
      <c r="AV391" s="200"/>
      <c r="AW391" s="29"/>
      <c r="AX391" s="21"/>
      <c r="AY391" s="21"/>
      <c r="AZ391" s="21"/>
      <c r="BA391" s="21"/>
      <c r="BB391" s="20"/>
      <c r="BC391" s="23"/>
      <c r="BD391" s="200"/>
      <c r="BE391" s="29"/>
      <c r="BF391" s="29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40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181"/>
      <c r="AE392" s="21"/>
      <c r="AF392" s="21"/>
      <c r="AG392" s="21"/>
      <c r="AH392" s="20"/>
      <c r="AI392" s="29"/>
      <c r="AJ392" s="29"/>
      <c r="AK392" s="21"/>
      <c r="AL392" s="200"/>
      <c r="AM392" s="29"/>
      <c r="AN392" s="29"/>
      <c r="AO392" s="21"/>
      <c r="AP392" s="21"/>
      <c r="AQ392" s="21"/>
      <c r="AR392" s="21"/>
      <c r="AS392" s="21"/>
      <c r="AT392" s="200"/>
      <c r="AU392" s="29"/>
      <c r="AV392" s="200"/>
      <c r="AW392" s="29"/>
      <c r="AX392" s="21"/>
      <c r="AY392" s="21"/>
      <c r="AZ392" s="21"/>
      <c r="BA392" s="21"/>
      <c r="BB392" s="20"/>
      <c r="BC392" s="23"/>
      <c r="BD392" s="200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8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181"/>
      <c r="AE393" s="21"/>
      <c r="AF393" s="21"/>
      <c r="AG393" s="21"/>
      <c r="AH393" s="20"/>
      <c r="AI393" s="29"/>
      <c r="AJ393" s="29"/>
      <c r="AK393" s="21"/>
      <c r="AL393" s="200"/>
      <c r="AM393" s="29"/>
      <c r="AN393" s="29"/>
      <c r="AO393" s="21"/>
      <c r="AP393" s="21"/>
      <c r="AQ393" s="21"/>
      <c r="AR393" s="21"/>
      <c r="AS393" s="21"/>
      <c r="AT393" s="200"/>
      <c r="AU393" s="29"/>
      <c r="AV393" s="200"/>
      <c r="AW393" s="29"/>
      <c r="AX393" s="21"/>
      <c r="AY393" s="21"/>
      <c r="AZ393" s="21"/>
      <c r="BA393" s="21"/>
      <c r="BB393" s="20"/>
      <c r="BC393" s="23"/>
      <c r="BD393" s="200"/>
      <c r="BE393" s="29"/>
      <c r="BF393" s="29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9.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0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181"/>
      <c r="AE394" s="21"/>
      <c r="AF394" s="21"/>
      <c r="AG394" s="21"/>
      <c r="AH394" s="20"/>
      <c r="AI394" s="29"/>
      <c r="AJ394" s="29"/>
      <c r="AK394" s="21"/>
      <c r="AL394" s="200"/>
      <c r="AM394" s="29"/>
      <c r="AN394" s="29"/>
      <c r="AO394" s="21"/>
      <c r="AP394" s="21"/>
      <c r="AQ394" s="21"/>
      <c r="AR394" s="21"/>
      <c r="AS394" s="21"/>
      <c r="AT394" s="200"/>
      <c r="AU394" s="29"/>
      <c r="AV394" s="200"/>
      <c r="AW394" s="29"/>
      <c r="AX394" s="21"/>
      <c r="AY394" s="21"/>
      <c r="AZ394" s="21"/>
      <c r="BA394" s="21"/>
      <c r="BB394" s="20"/>
      <c r="BC394" s="23"/>
      <c r="BD394" s="200"/>
      <c r="BE394" s="29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16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0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181"/>
      <c r="AE395" s="21"/>
      <c r="AF395" s="21"/>
      <c r="AG395" s="21"/>
      <c r="AH395" s="20"/>
      <c r="AI395" s="29"/>
      <c r="AJ395" s="29"/>
      <c r="AK395" s="21"/>
      <c r="AL395" s="200"/>
      <c r="AM395" s="29"/>
      <c r="AN395" s="29"/>
      <c r="AO395" s="21"/>
      <c r="AP395" s="21"/>
      <c r="AQ395" s="21"/>
      <c r="AR395" s="21"/>
      <c r="AS395" s="21"/>
      <c r="AT395" s="200"/>
      <c r="AU395" s="29"/>
      <c r="AV395" s="200"/>
      <c r="AW395" s="29"/>
      <c r="AX395" s="21"/>
      <c r="AY395" s="21"/>
      <c r="AZ395" s="21"/>
      <c r="BA395" s="21"/>
      <c r="BB395" s="20"/>
      <c r="BC395" s="23"/>
      <c r="BD395" s="200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00"/>
      <c r="AE396" s="29"/>
      <c r="AF396" s="29"/>
      <c r="AG396" s="29"/>
      <c r="AH396" s="29"/>
      <c r="AI396" s="21"/>
      <c r="AJ396" s="21"/>
      <c r="AK396" s="21"/>
      <c r="AL396" s="200"/>
      <c r="AM396" s="29"/>
      <c r="AN396" s="29"/>
      <c r="AO396" s="21"/>
      <c r="AP396" s="21"/>
      <c r="AQ396" s="21"/>
      <c r="AR396" s="21"/>
      <c r="AS396" s="21"/>
      <c r="AT396" s="200"/>
      <c r="AU396" s="29"/>
      <c r="AV396" s="200"/>
      <c r="AW396" s="29"/>
      <c r="AX396" s="21"/>
      <c r="AY396" s="21"/>
      <c r="AZ396" s="21"/>
      <c r="BA396" s="21"/>
      <c r="BB396" s="20"/>
      <c r="BC396" s="23"/>
      <c r="BD396" s="200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7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0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00"/>
      <c r="AE397" s="29"/>
      <c r="AF397" s="29"/>
      <c r="AG397" s="29"/>
      <c r="AH397" s="29"/>
      <c r="AI397" s="21"/>
      <c r="AJ397" s="21"/>
      <c r="AK397" s="21"/>
      <c r="AL397" s="200"/>
      <c r="AM397" s="29"/>
      <c r="AN397" s="29"/>
      <c r="AO397" s="21"/>
      <c r="AP397" s="21"/>
      <c r="AQ397" s="21"/>
      <c r="AR397" s="21"/>
      <c r="AS397" s="21"/>
      <c r="AT397" s="200"/>
      <c r="AU397" s="29"/>
      <c r="AV397" s="200"/>
      <c r="AW397" s="29"/>
      <c r="AX397" s="21"/>
      <c r="AY397" s="21"/>
      <c r="AZ397" s="21"/>
      <c r="BA397" s="21"/>
      <c r="BB397" s="20"/>
      <c r="BC397" s="23"/>
      <c r="BD397" s="200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00"/>
      <c r="AE398" s="63"/>
      <c r="AF398" s="63"/>
      <c r="AG398" s="63"/>
      <c r="AH398" s="63"/>
      <c r="AI398" s="21"/>
      <c r="AJ398" s="21"/>
      <c r="AK398" s="21"/>
      <c r="AL398" s="200"/>
      <c r="AM398" s="63"/>
      <c r="AN398" s="63"/>
      <c r="AO398" s="21"/>
      <c r="AP398" s="21"/>
      <c r="AQ398" s="21"/>
      <c r="AR398" s="21"/>
      <c r="AS398" s="21"/>
      <c r="AT398" s="200"/>
      <c r="AU398" s="29"/>
      <c r="AV398" s="200"/>
      <c r="AW398" s="23"/>
      <c r="AX398" s="21"/>
      <c r="AY398" s="21"/>
      <c r="AZ398" s="21"/>
      <c r="BA398" s="21"/>
      <c r="BB398" s="20"/>
      <c r="BC398" s="23"/>
      <c r="BD398" s="200"/>
      <c r="BE398" s="23"/>
      <c r="BF398" s="23"/>
      <c r="BG398" s="21"/>
      <c r="BH398" s="20"/>
      <c r="BI398" s="23"/>
      <c r="BJ398" s="20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0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00"/>
      <c r="AE399" s="63"/>
      <c r="AF399" s="63"/>
      <c r="AG399" s="63"/>
      <c r="AH399" s="63"/>
      <c r="AI399" s="21"/>
      <c r="AJ399" s="21"/>
      <c r="AK399" s="21"/>
      <c r="AL399" s="200"/>
      <c r="AM399" s="63"/>
      <c r="AN399" s="63"/>
      <c r="AO399" s="21"/>
      <c r="AP399" s="21"/>
      <c r="AQ399" s="21"/>
      <c r="AR399" s="21"/>
      <c r="AS399" s="21"/>
      <c r="AT399" s="200"/>
      <c r="AU399" s="29"/>
      <c r="AV399" s="200"/>
      <c r="AW399" s="23"/>
      <c r="AX399" s="21"/>
      <c r="AY399" s="21"/>
      <c r="AZ399" s="21"/>
      <c r="BA399" s="21"/>
      <c r="BB399" s="20"/>
      <c r="BC399" s="23"/>
      <c r="BD399" s="200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4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00"/>
      <c r="AE400" s="63"/>
      <c r="AF400" s="63"/>
      <c r="AG400" s="63"/>
      <c r="AH400" s="63"/>
      <c r="AI400" s="21"/>
      <c r="AJ400" s="21"/>
      <c r="AK400" s="21"/>
      <c r="AL400" s="200"/>
      <c r="AM400" s="63"/>
      <c r="AN400" s="63"/>
      <c r="AO400" s="21"/>
      <c r="AP400" s="21"/>
      <c r="AQ400" s="21"/>
      <c r="AR400" s="21"/>
      <c r="AS400" s="21"/>
      <c r="AT400" s="200"/>
      <c r="AU400" s="29"/>
      <c r="AV400" s="200"/>
      <c r="AW400" s="23"/>
      <c r="AX400" s="21"/>
      <c r="AY400" s="21"/>
      <c r="AZ400" s="21"/>
      <c r="BA400" s="21"/>
      <c r="BB400" s="20"/>
      <c r="BC400" s="23"/>
      <c r="BD400" s="200"/>
      <c r="BE400" s="23"/>
      <c r="BF400" s="23"/>
      <c r="BG400" s="21"/>
      <c r="BH400" s="20"/>
      <c r="BI400" s="23"/>
      <c r="BJ400" s="23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4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00"/>
      <c r="AE401" s="63"/>
      <c r="AF401" s="63"/>
      <c r="AG401" s="63"/>
      <c r="AH401" s="63"/>
      <c r="AI401" s="21"/>
      <c r="AJ401" s="21"/>
      <c r="AK401" s="21"/>
      <c r="AL401" s="200"/>
      <c r="AM401" s="63"/>
      <c r="AN401" s="63"/>
      <c r="AO401" s="21"/>
      <c r="AP401" s="21"/>
      <c r="AQ401" s="21"/>
      <c r="AR401" s="21"/>
      <c r="AS401" s="21"/>
      <c r="AT401" s="200"/>
      <c r="AU401" s="29"/>
      <c r="AV401" s="200"/>
      <c r="AW401" s="23"/>
      <c r="AX401" s="21"/>
      <c r="AY401" s="21"/>
      <c r="AZ401" s="21"/>
      <c r="BA401" s="21"/>
      <c r="BB401" s="20"/>
      <c r="BC401" s="23"/>
      <c r="BD401" s="200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0"/>
      <c r="R402" s="20"/>
      <c r="S402" s="20"/>
      <c r="T402" s="20"/>
      <c r="U402" s="23"/>
      <c r="V402" s="21"/>
      <c r="W402" s="21"/>
      <c r="X402" s="21"/>
      <c r="Y402" s="21"/>
      <c r="Z402" s="21"/>
      <c r="AA402" s="21"/>
      <c r="AB402" s="21"/>
      <c r="AC402" s="21"/>
      <c r="AD402" s="200"/>
      <c r="AE402" s="63"/>
      <c r="AF402" s="63"/>
      <c r="AG402" s="63"/>
      <c r="AH402" s="63"/>
      <c r="AI402" s="21"/>
      <c r="AJ402" s="21"/>
      <c r="AK402" s="21"/>
      <c r="AL402" s="200"/>
      <c r="AM402" s="63"/>
      <c r="AN402" s="63"/>
      <c r="AO402" s="21"/>
      <c r="AP402" s="21"/>
      <c r="AQ402" s="21"/>
      <c r="AR402" s="21"/>
      <c r="AS402" s="21"/>
      <c r="AT402" s="200"/>
      <c r="AU402" s="29"/>
      <c r="AV402" s="200"/>
      <c r="AW402" s="23"/>
      <c r="AX402" s="21"/>
      <c r="AY402" s="21"/>
      <c r="AZ402" s="21"/>
      <c r="BA402" s="21"/>
      <c r="BB402" s="20"/>
      <c r="BC402" s="23"/>
      <c r="BD402" s="200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46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00"/>
      <c r="AE403" s="63"/>
      <c r="AF403" s="63"/>
      <c r="AG403" s="63"/>
      <c r="AH403" s="63"/>
      <c r="AI403" s="21"/>
      <c r="AJ403" s="21"/>
      <c r="AK403" s="21"/>
      <c r="AL403" s="200"/>
      <c r="AM403" s="63"/>
      <c r="AN403" s="63"/>
      <c r="AO403" s="21"/>
      <c r="AP403" s="21"/>
      <c r="AQ403" s="21"/>
      <c r="AR403" s="21"/>
      <c r="AS403" s="21"/>
      <c r="AT403" s="200"/>
      <c r="AU403" s="29"/>
      <c r="AV403" s="200"/>
      <c r="AW403" s="23"/>
      <c r="AX403" s="21"/>
      <c r="AY403" s="21"/>
      <c r="AZ403" s="21"/>
      <c r="BA403" s="21"/>
      <c r="BB403" s="20"/>
      <c r="BC403" s="23"/>
      <c r="BD403" s="200"/>
      <c r="BE403" s="23"/>
      <c r="BF403" s="20"/>
      <c r="BG403" s="21"/>
      <c r="BH403" s="20"/>
      <c r="BI403" s="23"/>
      <c r="BJ403" s="23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00"/>
      <c r="AE404" s="63"/>
      <c r="AF404" s="63"/>
      <c r="AG404" s="63"/>
      <c r="AH404" s="20"/>
      <c r="AI404" s="21"/>
      <c r="AJ404" s="21"/>
      <c r="AK404" s="21"/>
      <c r="AL404" s="200"/>
      <c r="AM404" s="63"/>
      <c r="AN404" s="20"/>
      <c r="AO404" s="21"/>
      <c r="AP404" s="21"/>
      <c r="AQ404" s="21"/>
      <c r="AR404" s="21"/>
      <c r="AS404" s="21"/>
      <c r="AT404" s="200"/>
      <c r="AU404" s="23"/>
      <c r="AV404" s="200"/>
      <c r="AW404" s="23"/>
      <c r="AX404" s="21"/>
      <c r="AY404" s="21"/>
      <c r="AZ404" s="21"/>
      <c r="BA404" s="21"/>
      <c r="BB404" s="20"/>
      <c r="BC404" s="23"/>
      <c r="BD404" s="200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1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00"/>
      <c r="AE405" s="63"/>
      <c r="AF405" s="63"/>
      <c r="AG405" s="63"/>
      <c r="AH405" s="20"/>
      <c r="AI405" s="21"/>
      <c r="AJ405" s="21"/>
      <c r="AK405" s="21"/>
      <c r="AL405" s="200"/>
      <c r="AM405" s="63"/>
      <c r="AN405" s="20"/>
      <c r="AO405" s="21"/>
      <c r="AP405" s="21"/>
      <c r="AQ405" s="21"/>
      <c r="AR405" s="21"/>
      <c r="AS405" s="21"/>
      <c r="AT405" s="200"/>
      <c r="AU405" s="23"/>
      <c r="AV405" s="200"/>
      <c r="AW405" s="23"/>
      <c r="AX405" s="21"/>
      <c r="AY405" s="21"/>
      <c r="AZ405" s="21"/>
      <c r="BA405" s="21"/>
      <c r="BB405" s="20"/>
      <c r="BC405" s="23"/>
      <c r="BD405" s="200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91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00"/>
      <c r="AE406" s="63"/>
      <c r="AF406" s="63"/>
      <c r="AG406" s="63"/>
      <c r="AH406" s="20"/>
      <c r="AI406" s="21"/>
      <c r="AJ406" s="21"/>
      <c r="AK406" s="21"/>
      <c r="AL406" s="200"/>
      <c r="AM406" s="63"/>
      <c r="AN406" s="20"/>
      <c r="AO406" s="21"/>
      <c r="AP406" s="21"/>
      <c r="AQ406" s="21"/>
      <c r="AR406" s="21"/>
      <c r="AS406" s="21"/>
      <c r="AT406" s="200"/>
      <c r="AU406" s="23"/>
      <c r="AV406" s="200"/>
      <c r="AW406" s="23"/>
      <c r="AX406" s="21"/>
      <c r="AY406" s="21"/>
      <c r="AZ406" s="21"/>
      <c r="BA406" s="21"/>
      <c r="BB406" s="20"/>
      <c r="BC406" s="23"/>
      <c r="BD406" s="200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1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0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00"/>
      <c r="AE407" s="63"/>
      <c r="AF407" s="63"/>
      <c r="AG407" s="63"/>
      <c r="AH407" s="20"/>
      <c r="AI407" s="21"/>
      <c r="AJ407" s="21"/>
      <c r="AK407" s="21"/>
      <c r="AL407" s="200"/>
      <c r="AM407" s="63"/>
      <c r="AN407" s="20"/>
      <c r="AO407" s="21"/>
      <c r="AP407" s="21"/>
      <c r="AQ407" s="21"/>
      <c r="AR407" s="21"/>
      <c r="AS407" s="21"/>
      <c r="AT407" s="200"/>
      <c r="AU407" s="23"/>
      <c r="AV407" s="200"/>
      <c r="AW407" s="23"/>
      <c r="AX407" s="21"/>
      <c r="AY407" s="21"/>
      <c r="AZ407" s="21"/>
      <c r="BA407" s="21"/>
      <c r="BB407" s="20"/>
      <c r="BC407" s="23"/>
      <c r="BD407" s="200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7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0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00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7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0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200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61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0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00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4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00"/>
      <c r="BE411" s="20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4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200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04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0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00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83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00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200"/>
      <c r="AM415" s="23"/>
      <c r="AN415" s="23"/>
      <c r="AO415" s="21"/>
      <c r="AP415" s="21"/>
      <c r="AQ415" s="21"/>
      <c r="AR415" s="21"/>
      <c r="AS415" s="21"/>
      <c r="AT415" s="200"/>
      <c r="AU415" s="23"/>
      <c r="AV415" s="200"/>
      <c r="AW415" s="23"/>
      <c r="AX415" s="21"/>
      <c r="AY415" s="21"/>
      <c r="AZ415" s="21"/>
      <c r="BA415" s="21"/>
      <c r="BB415" s="20"/>
      <c r="BC415" s="23"/>
      <c r="BD415" s="200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14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00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1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0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200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1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0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200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14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200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14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0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1"/>
      <c r="AM420" s="21"/>
      <c r="AN420" s="21"/>
      <c r="AO420" s="21"/>
      <c r="AP420" s="21"/>
      <c r="AQ420" s="21"/>
      <c r="AR420" s="21"/>
      <c r="AS420" s="21"/>
      <c r="AT420" s="181"/>
      <c r="AU420" s="21"/>
      <c r="AV420" s="181"/>
      <c r="AW420" s="21"/>
      <c r="AX420" s="21"/>
      <c r="AY420" s="21"/>
      <c r="AZ420" s="21"/>
      <c r="BA420" s="21"/>
      <c r="BB420" s="20"/>
      <c r="BC420" s="23"/>
      <c r="BD420" s="200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04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1"/>
      <c r="AM421" s="21"/>
      <c r="AN421" s="21"/>
      <c r="AO421" s="21"/>
      <c r="AP421" s="21"/>
      <c r="AQ421" s="21"/>
      <c r="AR421" s="21"/>
      <c r="AS421" s="21"/>
      <c r="AT421" s="181"/>
      <c r="AU421" s="21"/>
      <c r="AV421" s="181"/>
      <c r="AW421" s="21"/>
      <c r="AX421" s="21"/>
      <c r="AY421" s="21"/>
      <c r="AZ421" s="21"/>
      <c r="BA421" s="21"/>
      <c r="BB421" s="20"/>
      <c r="BC421" s="23"/>
      <c r="BD421" s="200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4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0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0"/>
      <c r="BC422" s="23"/>
      <c r="BD422" s="200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16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0"/>
      <c r="AK423" s="63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63"/>
      <c r="BD423" s="200"/>
      <c r="BE423" s="6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58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63"/>
      <c r="P424" s="63"/>
      <c r="Q424" s="63"/>
      <c r="R424" s="63"/>
      <c r="S424" s="63"/>
      <c r="T424" s="63"/>
      <c r="U424" s="6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00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1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63"/>
      <c r="P425" s="63"/>
      <c r="Q425" s="63"/>
      <c r="R425" s="63"/>
      <c r="S425" s="63"/>
      <c r="T425" s="63"/>
      <c r="U425" s="6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00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56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3"/>
      <c r="AJ426" s="23"/>
      <c r="AK426" s="21"/>
      <c r="AL426" s="200"/>
      <c r="AM426" s="23"/>
      <c r="AN426" s="23"/>
      <c r="AO426" s="21"/>
      <c r="AP426" s="21"/>
      <c r="AQ426" s="21"/>
      <c r="AR426" s="21"/>
      <c r="AS426" s="21"/>
      <c r="AT426" s="200"/>
      <c r="AU426" s="29"/>
      <c r="AV426" s="200"/>
      <c r="AW426" s="23"/>
      <c r="AX426" s="21"/>
      <c r="AY426" s="21"/>
      <c r="AZ426" s="21"/>
      <c r="BA426" s="21"/>
      <c r="BB426" s="20"/>
      <c r="BC426" s="23"/>
      <c r="BD426" s="200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53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3"/>
      <c r="AJ427" s="23"/>
      <c r="AK427" s="21"/>
      <c r="AL427" s="200"/>
      <c r="AM427" s="23"/>
      <c r="AN427" s="23"/>
      <c r="AO427" s="21"/>
      <c r="AP427" s="21"/>
      <c r="AQ427" s="21"/>
      <c r="AR427" s="21"/>
      <c r="AS427" s="21"/>
      <c r="AT427" s="200"/>
      <c r="AU427" s="29"/>
      <c r="AV427" s="200"/>
      <c r="AW427" s="23"/>
      <c r="AX427" s="21"/>
      <c r="AY427" s="21"/>
      <c r="AZ427" s="21"/>
      <c r="BA427" s="21"/>
      <c r="BB427" s="20"/>
      <c r="BC427" s="23"/>
      <c r="BD427" s="200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64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0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3"/>
      <c r="AJ428" s="23"/>
      <c r="AK428" s="21"/>
      <c r="AL428" s="200"/>
      <c r="AM428" s="23"/>
      <c r="AN428" s="23"/>
      <c r="AO428" s="21"/>
      <c r="AP428" s="21"/>
      <c r="AQ428" s="21"/>
      <c r="AR428" s="21"/>
      <c r="AS428" s="21"/>
      <c r="AT428" s="200"/>
      <c r="AU428" s="29"/>
      <c r="AV428" s="200"/>
      <c r="AW428" s="23"/>
      <c r="AX428" s="21"/>
      <c r="AY428" s="21"/>
      <c r="AZ428" s="21"/>
      <c r="BA428" s="21"/>
      <c r="BB428" s="20"/>
      <c r="BC428" s="23"/>
      <c r="BD428" s="200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38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200"/>
      <c r="AM429" s="29"/>
      <c r="AN429" s="29"/>
      <c r="AO429" s="21"/>
      <c r="AP429" s="21"/>
      <c r="AQ429" s="21"/>
      <c r="AR429" s="21"/>
      <c r="AS429" s="21"/>
      <c r="AT429" s="200"/>
      <c r="AU429" s="29"/>
      <c r="AV429" s="200"/>
      <c r="AW429" s="29"/>
      <c r="AX429" s="21"/>
      <c r="AY429" s="21"/>
      <c r="AZ429" s="21"/>
      <c r="BA429" s="21"/>
      <c r="BB429" s="20"/>
      <c r="BC429" s="23"/>
      <c r="BD429" s="200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21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3"/>
      <c r="AJ430" s="23"/>
      <c r="AK430" s="21"/>
      <c r="AL430" s="200"/>
      <c r="AM430" s="23"/>
      <c r="AN430" s="23"/>
      <c r="AO430" s="21"/>
      <c r="AP430" s="21"/>
      <c r="AQ430" s="21"/>
      <c r="AR430" s="21"/>
      <c r="AS430" s="21"/>
      <c r="AT430" s="200"/>
      <c r="AU430" s="23"/>
      <c r="AV430" s="200"/>
      <c r="AW430" s="23"/>
      <c r="AX430" s="21"/>
      <c r="AY430" s="21"/>
      <c r="AZ430" s="21"/>
      <c r="BA430" s="21"/>
      <c r="BB430" s="20"/>
      <c r="BC430" s="23"/>
      <c r="BD430" s="200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21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3"/>
      <c r="AJ431" s="23"/>
      <c r="AK431" s="21"/>
      <c r="AL431" s="200"/>
      <c r="AM431" s="23"/>
      <c r="AN431" s="23"/>
      <c r="AO431" s="21"/>
      <c r="AP431" s="21"/>
      <c r="AQ431" s="21"/>
      <c r="AR431" s="21"/>
      <c r="AS431" s="21"/>
      <c r="AT431" s="200"/>
      <c r="AU431" s="23"/>
      <c r="AV431" s="200"/>
      <c r="AW431" s="23"/>
      <c r="AX431" s="21"/>
      <c r="AY431" s="21"/>
      <c r="AZ431" s="21"/>
      <c r="BA431" s="21"/>
      <c r="BB431" s="20"/>
      <c r="BC431" s="23"/>
      <c r="BD431" s="200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21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3"/>
      <c r="AJ432" s="23"/>
      <c r="AK432" s="21"/>
      <c r="AL432" s="200"/>
      <c r="AM432" s="23"/>
      <c r="AN432" s="23"/>
      <c r="AO432" s="21"/>
      <c r="AP432" s="21"/>
      <c r="AQ432" s="21"/>
      <c r="AR432" s="21"/>
      <c r="AS432" s="21"/>
      <c r="AT432" s="200"/>
      <c r="AU432" s="23"/>
      <c r="AV432" s="200"/>
      <c r="AW432" s="23"/>
      <c r="AX432" s="21"/>
      <c r="AY432" s="21"/>
      <c r="AZ432" s="21"/>
      <c r="BA432" s="21"/>
      <c r="BB432" s="20"/>
      <c r="BC432" s="23"/>
      <c r="BD432" s="200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21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3"/>
      <c r="AJ433" s="23"/>
      <c r="AK433" s="21"/>
      <c r="AL433" s="200"/>
      <c r="AM433" s="23"/>
      <c r="AN433" s="23"/>
      <c r="AO433" s="21"/>
      <c r="AP433" s="21"/>
      <c r="AQ433" s="21"/>
      <c r="AR433" s="21"/>
      <c r="AS433" s="21"/>
      <c r="AT433" s="200"/>
      <c r="AU433" s="23"/>
      <c r="AV433" s="200"/>
      <c r="AW433" s="23"/>
      <c r="AX433" s="21"/>
      <c r="AY433" s="21"/>
      <c r="AZ433" s="21"/>
      <c r="BA433" s="21"/>
      <c r="BB433" s="20"/>
      <c r="BC433" s="23"/>
      <c r="BD433" s="200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21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3"/>
      <c r="AJ434" s="23"/>
      <c r="AK434" s="21"/>
      <c r="AL434" s="200"/>
      <c r="AM434" s="23"/>
      <c r="AN434" s="23"/>
      <c r="AO434" s="21"/>
      <c r="AP434" s="21"/>
      <c r="AQ434" s="21"/>
      <c r="AR434" s="21"/>
      <c r="AS434" s="21"/>
      <c r="AT434" s="200"/>
      <c r="AU434" s="23"/>
      <c r="AV434" s="200"/>
      <c r="AW434" s="23"/>
      <c r="AX434" s="21"/>
      <c r="AY434" s="21"/>
      <c r="AZ434" s="21"/>
      <c r="BA434" s="21"/>
      <c r="BB434" s="20"/>
      <c r="BC434" s="23"/>
      <c r="BD434" s="200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200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0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00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409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00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00"/>
      <c r="BE438" s="20"/>
      <c r="BF438" s="20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7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00"/>
      <c r="BE439" s="200"/>
      <c r="BF439" s="20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51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0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200"/>
      <c r="AM440" s="23"/>
      <c r="AN440" s="23"/>
      <c r="AO440" s="21"/>
      <c r="AP440" s="21"/>
      <c r="AQ440" s="21"/>
      <c r="AR440" s="21"/>
      <c r="AS440" s="21"/>
      <c r="AT440" s="200"/>
      <c r="AU440" s="23"/>
      <c r="AV440" s="200"/>
      <c r="AW440" s="23"/>
      <c r="AX440" s="21"/>
      <c r="AY440" s="21"/>
      <c r="AZ440" s="21"/>
      <c r="BA440" s="21"/>
      <c r="BB440" s="20"/>
      <c r="BC440" s="23"/>
      <c r="BD440" s="200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9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200"/>
      <c r="AM441" s="23"/>
      <c r="AN441" s="23"/>
      <c r="AO441" s="21"/>
      <c r="AP441" s="21"/>
      <c r="AQ441" s="21"/>
      <c r="AR441" s="21"/>
      <c r="AS441" s="21"/>
      <c r="AT441" s="200"/>
      <c r="AU441" s="23"/>
      <c r="AV441" s="200"/>
      <c r="AW441" s="23"/>
      <c r="AX441" s="21"/>
      <c r="AY441" s="21"/>
      <c r="AZ441" s="21"/>
      <c r="BA441" s="21"/>
      <c r="BB441" s="20"/>
      <c r="BC441" s="23"/>
      <c r="BD441" s="200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09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0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200"/>
      <c r="AM442" s="23"/>
      <c r="AN442" s="23"/>
      <c r="AO442" s="21"/>
      <c r="AP442" s="21"/>
      <c r="AQ442" s="21"/>
      <c r="AR442" s="21"/>
      <c r="AS442" s="21"/>
      <c r="AT442" s="200"/>
      <c r="AU442" s="23"/>
      <c r="AV442" s="200"/>
      <c r="AW442" s="23"/>
      <c r="AX442" s="21"/>
      <c r="AY442" s="21"/>
      <c r="AZ442" s="21"/>
      <c r="BA442" s="21"/>
      <c r="BB442" s="20"/>
      <c r="BC442" s="23"/>
      <c r="BD442" s="200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9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0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200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8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0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00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54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0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00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6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200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9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23"/>
      <c r="BD447" s="200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9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0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200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9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0"/>
      <c r="O449" s="23"/>
      <c r="P449" s="23"/>
      <c r="Q449" s="23"/>
      <c r="R449" s="23"/>
      <c r="S449" s="23"/>
      <c r="T449" s="23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200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49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0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1"/>
      <c r="AM450" s="21"/>
      <c r="AN450" s="21"/>
      <c r="AO450" s="21"/>
      <c r="AP450" s="21"/>
      <c r="AQ450" s="21"/>
      <c r="AR450" s="21"/>
      <c r="AS450" s="21"/>
      <c r="AT450" s="181"/>
      <c r="AU450" s="21"/>
      <c r="AV450" s="181"/>
      <c r="AW450" s="21"/>
      <c r="AX450" s="21"/>
      <c r="AY450" s="21"/>
      <c r="AZ450" s="21"/>
      <c r="BA450" s="21"/>
      <c r="BB450" s="20"/>
      <c r="BC450" s="23"/>
      <c r="BD450" s="200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9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0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1"/>
      <c r="AM451" s="21"/>
      <c r="AN451" s="21"/>
      <c r="AO451" s="21"/>
      <c r="AP451" s="21"/>
      <c r="AQ451" s="21"/>
      <c r="AR451" s="21"/>
      <c r="AS451" s="21"/>
      <c r="AT451" s="181"/>
      <c r="AU451" s="21"/>
      <c r="AV451" s="181"/>
      <c r="AW451" s="21"/>
      <c r="AX451" s="21"/>
      <c r="AY451" s="21"/>
      <c r="AZ451" s="21"/>
      <c r="BA451" s="21"/>
      <c r="BB451" s="20"/>
      <c r="BC451" s="23"/>
      <c r="BD451" s="200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67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1"/>
      <c r="AM452" s="21"/>
      <c r="AN452" s="21"/>
      <c r="AO452" s="21"/>
      <c r="AP452" s="21"/>
      <c r="AQ452" s="21"/>
      <c r="AR452" s="21"/>
      <c r="AS452" s="21"/>
      <c r="AT452" s="181"/>
      <c r="AU452" s="21"/>
      <c r="AV452" s="181"/>
      <c r="AW452" s="21"/>
      <c r="AX452" s="21"/>
      <c r="AY452" s="21"/>
      <c r="AZ452" s="21"/>
      <c r="BA452" s="21"/>
      <c r="BB452" s="20"/>
      <c r="BC452" s="23"/>
      <c r="BD452" s="200"/>
      <c r="BE452" s="23"/>
      <c r="BF452" s="23"/>
      <c r="BG452" s="21"/>
      <c r="BH452" s="21"/>
      <c r="BI452" s="21"/>
      <c r="BJ452" s="20"/>
      <c r="BK452" s="23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1"/>
      <c r="AM453" s="21"/>
      <c r="AN453" s="21"/>
      <c r="AO453" s="21"/>
      <c r="AP453" s="21"/>
      <c r="AQ453" s="21"/>
      <c r="AR453" s="21"/>
      <c r="AS453" s="21"/>
      <c r="AT453" s="181"/>
      <c r="AU453" s="21"/>
      <c r="AV453" s="181"/>
      <c r="AW453" s="21"/>
      <c r="AX453" s="21"/>
      <c r="AY453" s="21"/>
      <c r="AZ453" s="21"/>
      <c r="BA453" s="21"/>
      <c r="BB453" s="20"/>
      <c r="BC453" s="23"/>
      <c r="BD453" s="200"/>
      <c r="BE453" s="63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4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1"/>
      <c r="AM454" s="21"/>
      <c r="AN454" s="21"/>
      <c r="AO454" s="21"/>
      <c r="AP454" s="21"/>
      <c r="AQ454" s="21"/>
      <c r="AR454" s="21"/>
      <c r="AS454" s="21"/>
      <c r="AT454" s="181"/>
      <c r="AU454" s="21"/>
      <c r="AV454" s="181"/>
      <c r="AW454" s="21"/>
      <c r="AX454" s="21"/>
      <c r="AY454" s="21"/>
      <c r="AZ454" s="21"/>
      <c r="BA454" s="21"/>
      <c r="BB454" s="20"/>
      <c r="BC454" s="23"/>
      <c r="BD454" s="200"/>
      <c r="BE454" s="63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0"/>
      <c r="BD455" s="20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52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00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20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00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20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1"/>
      <c r="AM458" s="21"/>
      <c r="AN458" s="21"/>
      <c r="AO458" s="21"/>
      <c r="AP458" s="21"/>
      <c r="AQ458" s="21"/>
      <c r="AR458" s="21"/>
      <c r="AS458" s="21"/>
      <c r="AT458" s="181"/>
      <c r="AU458" s="21"/>
      <c r="AV458" s="181"/>
      <c r="AW458" s="21"/>
      <c r="AX458" s="21"/>
      <c r="AY458" s="21"/>
      <c r="AZ458" s="21"/>
      <c r="BA458" s="21"/>
      <c r="BB458" s="20"/>
      <c r="BC458" s="23"/>
      <c r="BD458" s="200"/>
      <c r="BE458" s="20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20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0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9"/>
      <c r="AJ460" s="29"/>
      <c r="AK460" s="21"/>
      <c r="AL460" s="200"/>
      <c r="AM460" s="29"/>
      <c r="AN460" s="29"/>
      <c r="AO460" s="21"/>
      <c r="AP460" s="21"/>
      <c r="AQ460" s="21"/>
      <c r="AR460" s="21"/>
      <c r="AS460" s="21"/>
      <c r="AT460" s="200"/>
      <c r="AU460" s="29"/>
      <c r="AV460" s="200"/>
      <c r="AW460" s="29"/>
      <c r="AX460" s="21"/>
      <c r="AY460" s="21"/>
      <c r="AZ460" s="21"/>
      <c r="BA460" s="21"/>
      <c r="BB460" s="20"/>
      <c r="BC460" s="23"/>
      <c r="BD460" s="200"/>
      <c r="BE460" s="29"/>
      <c r="BF460" s="29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9"/>
      <c r="AJ461" s="29"/>
      <c r="AK461" s="21"/>
      <c r="AL461" s="200"/>
      <c r="AM461" s="29"/>
      <c r="AN461" s="29"/>
      <c r="AO461" s="21"/>
      <c r="AP461" s="21"/>
      <c r="AQ461" s="21"/>
      <c r="AR461" s="21"/>
      <c r="AS461" s="21"/>
      <c r="AT461" s="200"/>
      <c r="AU461" s="29"/>
      <c r="AV461" s="200"/>
      <c r="AW461" s="29"/>
      <c r="AX461" s="21"/>
      <c r="AY461" s="21"/>
      <c r="AZ461" s="21"/>
      <c r="BA461" s="21"/>
      <c r="BB461" s="20"/>
      <c r="BC461" s="23"/>
      <c r="BD461" s="200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4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9"/>
      <c r="AJ462" s="29"/>
      <c r="AK462" s="21"/>
      <c r="AL462" s="200"/>
      <c r="AM462" s="29"/>
      <c r="AN462" s="29"/>
      <c r="AO462" s="21"/>
      <c r="AP462" s="21"/>
      <c r="AQ462" s="21"/>
      <c r="AR462" s="21"/>
      <c r="AS462" s="21"/>
      <c r="AT462" s="200"/>
      <c r="AU462" s="29"/>
      <c r="AV462" s="200"/>
      <c r="AW462" s="29"/>
      <c r="AX462" s="21"/>
      <c r="AY462" s="21"/>
      <c r="AZ462" s="21"/>
      <c r="BA462" s="21"/>
      <c r="BB462" s="20"/>
      <c r="BC462" s="23"/>
      <c r="BD462" s="200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4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0"/>
      <c r="AI463" s="29"/>
      <c r="AJ463" s="29"/>
      <c r="AK463" s="21"/>
      <c r="AL463" s="200"/>
      <c r="AM463" s="29"/>
      <c r="AN463" s="29"/>
      <c r="AO463" s="21"/>
      <c r="AP463" s="21"/>
      <c r="AQ463" s="21"/>
      <c r="AR463" s="21"/>
      <c r="AS463" s="21"/>
      <c r="AT463" s="200"/>
      <c r="AU463" s="29"/>
      <c r="AV463" s="200"/>
      <c r="AW463" s="29"/>
      <c r="AX463" s="21"/>
      <c r="AY463" s="21"/>
      <c r="AZ463" s="21"/>
      <c r="BA463" s="21"/>
      <c r="BB463" s="20"/>
      <c r="BC463" s="23"/>
      <c r="BD463" s="200"/>
      <c r="BE463" s="29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4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9"/>
      <c r="AJ464" s="29"/>
      <c r="AK464" s="21"/>
      <c r="AL464" s="200"/>
      <c r="AM464" s="29"/>
      <c r="AN464" s="29"/>
      <c r="AO464" s="21"/>
      <c r="AP464" s="21"/>
      <c r="AQ464" s="21"/>
      <c r="AR464" s="21"/>
      <c r="AS464" s="21"/>
      <c r="AT464" s="200"/>
      <c r="AU464" s="29"/>
      <c r="AV464" s="200"/>
      <c r="AW464" s="29"/>
      <c r="AX464" s="21"/>
      <c r="AY464" s="21"/>
      <c r="AZ464" s="21"/>
      <c r="BA464" s="21"/>
      <c r="BB464" s="20"/>
      <c r="BC464" s="23"/>
      <c r="BD464" s="200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4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9"/>
      <c r="AJ465" s="29"/>
      <c r="AK465" s="21"/>
      <c r="AL465" s="200"/>
      <c r="AM465" s="29"/>
      <c r="AN465" s="29"/>
      <c r="AO465" s="21"/>
      <c r="AP465" s="21"/>
      <c r="AQ465" s="21"/>
      <c r="AR465" s="21"/>
      <c r="AS465" s="21"/>
      <c r="AT465" s="200"/>
      <c r="AU465" s="29"/>
      <c r="AV465" s="200"/>
      <c r="AW465" s="29"/>
      <c r="AX465" s="21"/>
      <c r="AY465" s="21"/>
      <c r="AZ465" s="21"/>
      <c r="BA465" s="21"/>
      <c r="BB465" s="20"/>
      <c r="BC465" s="23"/>
      <c r="BD465" s="200"/>
      <c r="BE465" s="29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00"/>
      <c r="BE466" s="63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8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0"/>
      <c r="BE467" s="20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6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0"/>
      <c r="BE468" s="63"/>
      <c r="BF468" s="29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8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00"/>
      <c r="BE469" s="20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56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0"/>
      <c r="BE470" s="63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32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00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32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00"/>
      <c r="BE472" s="63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46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0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8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3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184"/>
      <c r="BE474" s="185"/>
      <c r="BF474" s="29"/>
      <c r="BG474" s="21"/>
      <c r="BH474" s="21"/>
      <c r="BI474" s="21"/>
      <c r="BJ474" s="21"/>
      <c r="BK474" s="21"/>
      <c r="BL474" s="21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184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0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184"/>
      <c r="BE475" s="185"/>
      <c r="BF475" s="29"/>
      <c r="BG475" s="21"/>
      <c r="BH475" s="21"/>
      <c r="BI475" s="21"/>
      <c r="BJ475" s="21"/>
      <c r="BK475" s="21"/>
      <c r="BL475" s="21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184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0"/>
      <c r="BE476" s="20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8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184"/>
      <c r="BE477" s="185"/>
      <c r="BF477" s="20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18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63"/>
      <c r="P478" s="63"/>
      <c r="Q478" s="63"/>
      <c r="R478" s="63"/>
      <c r="S478" s="63"/>
      <c r="T478" s="63"/>
      <c r="U478" s="6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184"/>
      <c r="BE478" s="185"/>
      <c r="BF478" s="20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184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00"/>
      <c r="BE479" s="20"/>
      <c r="BF479" s="20"/>
      <c r="BG479" s="21"/>
      <c r="BH479" s="21"/>
      <c r="BI479" s="21"/>
      <c r="BJ479" s="20"/>
      <c r="BK479" s="23"/>
      <c r="BL479" s="23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84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186"/>
      <c r="BE480" s="185"/>
      <c r="BF480" s="20"/>
      <c r="BG480" s="21"/>
      <c r="BH480" s="21"/>
      <c r="BI480" s="21"/>
      <c r="BJ480" s="20"/>
      <c r="BK480" s="23"/>
      <c r="BL480" s="23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3" s="22" customFormat="1" ht="184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200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84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200"/>
      <c r="BE482" s="23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84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200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8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1"/>
      <c r="AM484" s="21"/>
      <c r="AN484" s="21"/>
      <c r="AO484" s="21"/>
      <c r="AP484" s="21"/>
      <c r="AQ484" s="21"/>
      <c r="AR484" s="21"/>
      <c r="AS484" s="21"/>
      <c r="AT484" s="181"/>
      <c r="AU484" s="21"/>
      <c r="AV484" s="181"/>
      <c r="AW484" s="21"/>
      <c r="AX484" s="21"/>
      <c r="AY484" s="21"/>
      <c r="AZ484" s="21"/>
      <c r="BA484" s="21"/>
      <c r="BB484" s="20"/>
      <c r="BC484" s="23"/>
      <c r="BD484" s="200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12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200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00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86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0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1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22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200"/>
      <c r="BE488" s="23"/>
      <c r="BF488" s="23"/>
      <c r="BG488" s="21"/>
      <c r="BH488" s="21"/>
      <c r="BI488" s="21"/>
      <c r="BJ488" s="21"/>
      <c r="BK488" s="21"/>
      <c r="BL488" s="20"/>
      <c r="BM488" s="23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22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1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22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1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00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2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0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1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29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1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409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0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3"/>
      <c r="AJ494" s="23"/>
      <c r="AK494" s="23"/>
      <c r="AL494" s="200"/>
      <c r="AM494" s="23"/>
      <c r="AN494" s="23"/>
      <c r="AO494" s="21"/>
      <c r="AP494" s="21"/>
      <c r="AQ494" s="21"/>
      <c r="AR494" s="21"/>
      <c r="AS494" s="21"/>
      <c r="AT494" s="200"/>
      <c r="AU494" s="23"/>
      <c r="AV494" s="200"/>
      <c r="AW494" s="23"/>
      <c r="AX494" s="21"/>
      <c r="AY494" s="21"/>
      <c r="AZ494" s="21"/>
      <c r="BA494" s="21"/>
      <c r="BB494" s="20"/>
      <c r="BC494" s="23"/>
      <c r="BD494" s="200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0"/>
      <c r="AK495" s="23"/>
      <c r="AL495" s="23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0"/>
      <c r="BC495" s="23"/>
      <c r="BD495" s="200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4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0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0"/>
      <c r="AK496" s="23"/>
      <c r="AL496" s="23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3"/>
      <c r="BD496" s="200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0"/>
      <c r="O497" s="23"/>
      <c r="P497" s="23"/>
      <c r="Q497" s="23"/>
      <c r="R497" s="23"/>
      <c r="S497" s="23"/>
      <c r="T497" s="23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0"/>
      <c r="AK497" s="23"/>
      <c r="AL497" s="23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0"/>
      <c r="BC497" s="23"/>
      <c r="BD497" s="200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4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0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0"/>
      <c r="AK498" s="23"/>
      <c r="AL498" s="23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0"/>
      <c r="BC498" s="23"/>
      <c r="BD498" s="200"/>
      <c r="BE498" s="23"/>
      <c r="BF498" s="23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4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0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0"/>
      <c r="AK499" s="23"/>
      <c r="AL499" s="23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0"/>
      <c r="BC499" s="23"/>
      <c r="BD499" s="200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0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00"/>
      <c r="BE500" s="23"/>
      <c r="BF500" s="23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0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0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1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01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00"/>
      <c r="BE502" s="23"/>
      <c r="BF502" s="2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0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0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409.6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0"/>
      <c r="R504" s="20"/>
      <c r="S504" s="20"/>
      <c r="T504" s="20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1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0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0"/>
      <c r="R505" s="20"/>
      <c r="S505" s="20"/>
      <c r="T505" s="20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1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0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0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0"/>
      <c r="AK506" s="23"/>
      <c r="AL506" s="23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3"/>
      <c r="BD506" s="200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0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0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0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0"/>
      <c r="Q508" s="20"/>
      <c r="R508" s="20"/>
      <c r="S508" s="20"/>
      <c r="T508" s="20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0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0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5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00"/>
      <c r="BE510" s="29"/>
      <c r="BF510" s="29"/>
      <c r="BG510" s="21"/>
      <c r="BH510" s="21"/>
      <c r="BI510" s="21"/>
      <c r="BJ510" s="20"/>
      <c r="BK510" s="63"/>
      <c r="BL510" s="29"/>
      <c r="BM510" s="21"/>
      <c r="BN510" s="195"/>
      <c r="BO510" s="24"/>
      <c r="BP510" s="21"/>
      <c r="BQ510" s="21"/>
      <c r="BR510" s="23"/>
      <c r="BS510" s="23"/>
      <c r="BT510" s="24"/>
      <c r="BU510" s="25"/>
    </row>
    <row r="511" spans="1:73" s="22" customFormat="1" ht="24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00"/>
      <c r="BE511" s="187"/>
      <c r="BF511" s="29"/>
      <c r="BG511" s="21"/>
      <c r="BH511" s="21"/>
      <c r="BI511" s="21"/>
      <c r="BJ511" s="20"/>
      <c r="BK511" s="63"/>
      <c r="BL511" s="29"/>
      <c r="BM511" s="21"/>
      <c r="BN511" s="195"/>
      <c r="BO511" s="24"/>
      <c r="BP511" s="21"/>
      <c r="BQ511" s="21"/>
      <c r="BR511" s="23"/>
      <c r="BS511" s="23"/>
      <c r="BT511" s="24"/>
      <c r="BU511" s="25"/>
    </row>
    <row r="512" spans="1:73" s="22" customFormat="1" ht="219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63"/>
      <c r="P512" s="63"/>
      <c r="Q512" s="63"/>
      <c r="R512" s="63"/>
      <c r="S512" s="63"/>
      <c r="T512" s="63"/>
      <c r="U512" s="6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6"/>
      <c r="BE512" s="188"/>
      <c r="BF512" s="189"/>
      <c r="BG512" s="21"/>
      <c r="BH512" s="21"/>
      <c r="BI512" s="21"/>
      <c r="BJ512" s="21"/>
      <c r="BK512" s="21"/>
      <c r="BL512" s="21"/>
      <c r="BM512" s="21"/>
      <c r="BN512" s="195"/>
      <c r="BO512" s="24"/>
      <c r="BP512" s="21"/>
      <c r="BQ512" s="21"/>
      <c r="BR512" s="23"/>
      <c r="BS512" s="23"/>
      <c r="BT512" s="24"/>
      <c r="BU512" s="25"/>
    </row>
    <row r="513" spans="1:73" s="22" customFormat="1" ht="219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00"/>
      <c r="BE513" s="29"/>
      <c r="BF513" s="29"/>
      <c r="BG513" s="21"/>
      <c r="BH513" s="21"/>
      <c r="BI513" s="21"/>
      <c r="BJ513" s="21"/>
      <c r="BK513" s="21"/>
      <c r="BL513" s="21"/>
      <c r="BM513" s="21"/>
      <c r="BN513" s="195"/>
      <c r="BO513" s="24"/>
      <c r="BP513" s="21"/>
      <c r="BQ513" s="21"/>
      <c r="BR513" s="23"/>
      <c r="BS513" s="23"/>
      <c r="BT513" s="24"/>
      <c r="BU513" s="25"/>
    </row>
    <row r="514" spans="1:73" s="22" customFormat="1" ht="219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6"/>
      <c r="BE514" s="188"/>
      <c r="BF514" s="189"/>
      <c r="BG514" s="21"/>
      <c r="BH514" s="21"/>
      <c r="BI514" s="21"/>
      <c r="BJ514" s="21"/>
      <c r="BK514" s="21"/>
      <c r="BL514" s="21"/>
      <c r="BM514" s="21"/>
      <c r="BN514" s="195"/>
      <c r="BO514" s="24"/>
      <c r="BP514" s="21"/>
      <c r="BQ514" s="21"/>
      <c r="BR514" s="23"/>
      <c r="BS514" s="23"/>
      <c r="BT514" s="24"/>
      <c r="BU514" s="25"/>
    </row>
    <row r="515" spans="1:73" s="22" customFormat="1" ht="409.6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00"/>
      <c r="BE515" s="29"/>
      <c r="BF515" s="20"/>
      <c r="BG515" s="21"/>
      <c r="BH515" s="21"/>
      <c r="BI515" s="21"/>
      <c r="BJ515" s="21"/>
      <c r="BK515" s="21"/>
      <c r="BL515" s="21"/>
      <c r="BM515" s="21"/>
      <c r="BN515" s="195"/>
      <c r="BO515" s="24"/>
      <c r="BP515" s="21"/>
      <c r="BQ515" s="21"/>
      <c r="BR515" s="23"/>
      <c r="BS515" s="23"/>
      <c r="BT515" s="24"/>
      <c r="BU515" s="25"/>
    </row>
    <row r="516" spans="1:73" s="22" customFormat="1" ht="409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0"/>
      <c r="AI516" s="29"/>
      <c r="AJ516" s="29"/>
      <c r="AK516" s="21"/>
      <c r="AL516" s="200"/>
      <c r="AM516" s="29"/>
      <c r="AN516" s="29"/>
      <c r="AO516" s="21"/>
      <c r="AP516" s="21"/>
      <c r="AQ516" s="21"/>
      <c r="AR516" s="21"/>
      <c r="AS516" s="21"/>
      <c r="AT516" s="200"/>
      <c r="AU516" s="29"/>
      <c r="AV516" s="200"/>
      <c r="AW516" s="29"/>
      <c r="AX516" s="21"/>
      <c r="AY516" s="21"/>
      <c r="AZ516" s="21"/>
      <c r="BA516" s="21"/>
      <c r="BB516" s="21"/>
      <c r="BC516" s="21"/>
      <c r="BD516" s="200"/>
      <c r="BE516" s="29"/>
      <c r="BF516" s="29"/>
      <c r="BG516" s="21"/>
      <c r="BH516" s="21"/>
      <c r="BI516" s="21"/>
      <c r="BJ516" s="21"/>
      <c r="BK516" s="21"/>
      <c r="BL516" s="21"/>
      <c r="BM516" s="21"/>
      <c r="BN516" s="195"/>
      <c r="BO516" s="24"/>
      <c r="BP516" s="21"/>
      <c r="BQ516" s="21"/>
      <c r="BR516" s="23"/>
      <c r="BS516" s="23"/>
      <c r="BT516" s="24"/>
      <c r="BU516" s="25"/>
    </row>
    <row r="517" spans="1:73" s="22" customFormat="1" ht="13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6"/>
      <c r="BE517" s="188"/>
      <c r="BF517" s="189"/>
      <c r="BG517" s="21"/>
      <c r="BH517" s="21"/>
      <c r="BI517" s="21"/>
      <c r="BJ517" s="21"/>
      <c r="BK517" s="21"/>
      <c r="BL517" s="21"/>
      <c r="BM517" s="21"/>
      <c r="BN517" s="195"/>
      <c r="BO517" s="24"/>
      <c r="BP517" s="21"/>
      <c r="BQ517" s="21"/>
      <c r="BR517" s="23"/>
      <c r="BS517" s="23"/>
      <c r="BT517" s="24"/>
      <c r="BU517" s="25"/>
    </row>
    <row r="518" spans="1:73" s="22" customFormat="1" ht="13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6"/>
      <c r="BE518" s="188"/>
      <c r="BF518" s="189"/>
      <c r="BG518" s="21"/>
      <c r="BH518" s="21"/>
      <c r="BI518" s="21"/>
      <c r="BJ518" s="21"/>
      <c r="BK518" s="21"/>
      <c r="BL518" s="21"/>
      <c r="BM518" s="21"/>
      <c r="BN518" s="195"/>
      <c r="BO518" s="24"/>
      <c r="BP518" s="21"/>
      <c r="BQ518" s="21"/>
      <c r="BR518" s="23"/>
      <c r="BS518" s="23"/>
      <c r="BT518" s="24"/>
      <c r="BU518" s="25"/>
    </row>
    <row r="519" spans="1:73" s="22" customFormat="1" ht="137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6"/>
      <c r="BE519" s="188"/>
      <c r="BF519" s="189"/>
      <c r="BG519" s="21"/>
      <c r="BH519" s="21"/>
      <c r="BI519" s="21"/>
      <c r="BJ519" s="21"/>
      <c r="BK519" s="21"/>
      <c r="BL519" s="21"/>
      <c r="BM519" s="21"/>
      <c r="BN519" s="195"/>
      <c r="BO519" s="24"/>
      <c r="BP519" s="21"/>
      <c r="BQ519" s="21"/>
      <c r="BR519" s="23"/>
      <c r="BS519" s="23"/>
      <c r="BT519" s="24"/>
      <c r="BU519" s="25"/>
    </row>
    <row r="520" spans="1:73" s="22" customFormat="1" ht="13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6"/>
      <c r="BE520" s="188"/>
      <c r="BF520" s="189"/>
      <c r="BG520" s="21"/>
      <c r="BH520" s="21"/>
      <c r="BI520" s="21"/>
      <c r="BJ520" s="21"/>
      <c r="BK520" s="21"/>
      <c r="BL520" s="21"/>
      <c r="BM520" s="21"/>
      <c r="BN520" s="195"/>
      <c r="BO520" s="24"/>
      <c r="BP520" s="21"/>
      <c r="BQ520" s="21"/>
      <c r="BR520" s="23"/>
      <c r="BS520" s="23"/>
      <c r="BT520" s="24"/>
      <c r="BU520" s="25"/>
    </row>
    <row r="521" spans="1:73" s="22" customFormat="1" ht="137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9"/>
      <c r="P521" s="29"/>
      <c r="Q521" s="29"/>
      <c r="R521" s="29"/>
      <c r="S521" s="29"/>
      <c r="T521" s="29"/>
      <c r="U521" s="29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6"/>
      <c r="BE521" s="188"/>
      <c r="BF521" s="189"/>
      <c r="BG521" s="21"/>
      <c r="BH521" s="21"/>
      <c r="BI521" s="21"/>
      <c r="BJ521" s="21"/>
      <c r="BK521" s="21"/>
      <c r="BL521" s="21"/>
      <c r="BM521" s="21"/>
      <c r="BN521" s="195"/>
      <c r="BO521" s="24"/>
      <c r="BP521" s="21"/>
      <c r="BQ521" s="21"/>
      <c r="BR521" s="23"/>
      <c r="BS521" s="23"/>
      <c r="BT521" s="24"/>
      <c r="BU521" s="25"/>
    </row>
    <row r="522" spans="1:73" s="22" customFormat="1" ht="29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1"/>
      <c r="BD522" s="200"/>
      <c r="BE522" s="29"/>
      <c r="BF522" s="20"/>
      <c r="BG522" s="23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9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1"/>
      <c r="BD523" s="200"/>
      <c r="BE523" s="182"/>
      <c r="BF523" s="20"/>
      <c r="BG523" s="23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9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3"/>
      <c r="Q524" s="23"/>
      <c r="R524" s="23"/>
      <c r="S524" s="23"/>
      <c r="T524" s="23"/>
      <c r="U524" s="20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200"/>
      <c r="BE524" s="20"/>
      <c r="BF524" s="20"/>
      <c r="BG524" s="21"/>
      <c r="BH524" s="21"/>
      <c r="BI524" s="21"/>
      <c r="BJ524" s="21"/>
      <c r="BK524" s="21"/>
      <c r="BL524" s="21"/>
      <c r="BM524" s="21"/>
      <c r="BN524" s="195"/>
      <c r="BO524" s="24"/>
      <c r="BP524" s="21"/>
      <c r="BQ524" s="21"/>
      <c r="BR524" s="23"/>
      <c r="BS524" s="23"/>
      <c r="BT524" s="24"/>
      <c r="BU524" s="25"/>
    </row>
    <row r="525" spans="1:73" s="22" customFormat="1" ht="197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0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4"/>
      <c r="BE525" s="189"/>
      <c r="BF525" s="189"/>
      <c r="BG525" s="21"/>
      <c r="BH525" s="21"/>
      <c r="BI525" s="21"/>
      <c r="BJ525" s="21"/>
      <c r="BK525" s="21"/>
      <c r="BL525" s="21"/>
      <c r="BM525" s="21"/>
      <c r="BN525" s="195"/>
      <c r="BO525" s="24"/>
      <c r="BP525" s="21"/>
      <c r="BQ525" s="21"/>
      <c r="BR525" s="23"/>
      <c r="BS525" s="23"/>
      <c r="BT525" s="24"/>
      <c r="BU525" s="25"/>
    </row>
    <row r="526" spans="1:73" s="22" customFormat="1" ht="279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190"/>
      <c r="P526" s="190"/>
      <c r="Q526" s="190"/>
      <c r="R526" s="190"/>
      <c r="S526" s="190"/>
      <c r="T526" s="190"/>
      <c r="U526" s="190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200"/>
      <c r="BE526" s="63"/>
      <c r="BF526" s="6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7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200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29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91"/>
      <c r="BE528" s="29"/>
      <c r="BF528" s="29"/>
      <c r="BG528" s="21"/>
      <c r="BH528" s="21"/>
      <c r="BI528" s="21"/>
      <c r="BJ528" s="21"/>
      <c r="BK528" s="21"/>
      <c r="BL528" s="21"/>
      <c r="BM528" s="21"/>
      <c r="BN528" s="195"/>
      <c r="BO528" s="24"/>
      <c r="BP528" s="21"/>
      <c r="BQ528" s="21"/>
      <c r="BR528" s="23"/>
      <c r="BS528" s="23"/>
      <c r="BT528" s="24"/>
      <c r="BU528" s="25"/>
    </row>
    <row r="529" spans="1:75" s="22" customFormat="1" ht="187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9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200"/>
      <c r="BE529" s="23"/>
      <c r="BF529" s="23"/>
      <c r="BG529" s="21"/>
      <c r="BH529" s="21"/>
      <c r="BI529" s="21"/>
      <c r="BJ529" s="21"/>
      <c r="BK529" s="21"/>
      <c r="BL529" s="21"/>
      <c r="BM529" s="23"/>
      <c r="BN529" s="21"/>
      <c r="BO529" s="24"/>
      <c r="BP529" s="21"/>
      <c r="BQ529" s="21"/>
      <c r="BR529" s="21"/>
      <c r="BS529" s="21"/>
      <c r="BT529" s="23"/>
      <c r="BU529" s="24"/>
      <c r="BV529" s="25"/>
      <c r="BW529" s="30"/>
    </row>
    <row r="530" spans="1:75" s="22" customFormat="1" ht="187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0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3"/>
      <c r="BN530" s="21"/>
      <c r="BO530" s="24"/>
      <c r="BP530" s="25"/>
      <c r="BQ530" s="21"/>
      <c r="BR530" s="21"/>
      <c r="BS530" s="21"/>
      <c r="BT530" s="23"/>
      <c r="BU530" s="24"/>
      <c r="BV530" s="25"/>
      <c r="BW530" s="30"/>
    </row>
    <row r="531" spans="1:75" s="22" customFormat="1" ht="409.6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3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3"/>
      <c r="AV531" s="21"/>
      <c r="AW531" s="23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3"/>
      <c r="BN531" s="21"/>
      <c r="BO531" s="24"/>
      <c r="BP531" s="25"/>
      <c r="BQ531" s="21"/>
      <c r="BR531" s="21"/>
      <c r="BS531" s="21"/>
      <c r="BT531" s="23"/>
      <c r="BU531" s="24"/>
      <c r="BV531" s="25"/>
      <c r="BW531" s="30"/>
    </row>
    <row r="532" spans="1:75" s="22" customFormat="1" ht="409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3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200"/>
      <c r="BE532" s="23"/>
      <c r="BF532" s="23"/>
      <c r="BG532" s="21"/>
      <c r="BH532" s="21"/>
      <c r="BI532" s="21"/>
      <c r="BJ532" s="21"/>
      <c r="BK532" s="21"/>
      <c r="BL532" s="21"/>
      <c r="BM532" s="23"/>
      <c r="BN532" s="21"/>
      <c r="BO532" s="24"/>
      <c r="BP532" s="25"/>
      <c r="BQ532" s="21"/>
      <c r="BR532" s="21"/>
      <c r="BS532" s="21"/>
      <c r="BT532" s="23"/>
      <c r="BU532" s="24"/>
      <c r="BV532" s="25"/>
      <c r="BW532" s="30"/>
    </row>
    <row r="533" spans="1:75" s="22" customFormat="1" ht="194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0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3"/>
      <c r="BN533" s="21"/>
      <c r="BO533" s="24"/>
      <c r="BP533" s="25"/>
      <c r="BQ533" s="36"/>
      <c r="BR533" s="36"/>
      <c r="BS533" s="36"/>
      <c r="BT533" s="40"/>
      <c r="BU533" s="26"/>
      <c r="BV533" s="36"/>
      <c r="BW533" s="30"/>
    </row>
    <row r="534" spans="1:75" s="22" customFormat="1" ht="219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5"/>
      <c r="BQ534" s="36"/>
      <c r="BR534" s="36"/>
      <c r="BS534" s="36"/>
      <c r="BT534" s="40"/>
      <c r="BU534" s="26"/>
      <c r="BV534" s="36"/>
      <c r="BW534" s="30"/>
    </row>
    <row r="535" spans="1:75" s="22" customFormat="1" ht="198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182"/>
      <c r="P535" s="182"/>
      <c r="Q535" s="182"/>
      <c r="R535" s="182"/>
      <c r="S535" s="182"/>
      <c r="T535" s="182"/>
      <c r="U535" s="182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3"/>
      <c r="BN535" s="21"/>
      <c r="BO535" s="24"/>
      <c r="BP535" s="25"/>
      <c r="BQ535" s="21"/>
      <c r="BR535" s="21"/>
      <c r="BS535" s="21"/>
      <c r="BT535" s="23"/>
      <c r="BU535" s="24"/>
      <c r="BV535" s="25"/>
      <c r="BW535" s="30"/>
    </row>
    <row r="536" spans="1:75" s="22" customFormat="1" ht="198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3"/>
      <c r="BN536" s="21"/>
      <c r="BO536" s="24"/>
      <c r="BP536" s="25"/>
      <c r="BQ536" s="21"/>
      <c r="BR536" s="21"/>
      <c r="BS536" s="21"/>
      <c r="BT536" s="23"/>
      <c r="BU536" s="24"/>
      <c r="BV536" s="25"/>
      <c r="BW536" s="30"/>
    </row>
    <row r="537" spans="1:75" s="22" customFormat="1" ht="198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3"/>
      <c r="BN537" s="21"/>
      <c r="BO537" s="24"/>
      <c r="BP537" s="25"/>
      <c r="BQ537" s="21"/>
      <c r="BR537" s="21"/>
      <c r="BS537" s="21"/>
      <c r="BT537" s="23"/>
      <c r="BU537" s="24"/>
      <c r="BV537" s="25"/>
      <c r="BW537" s="30"/>
    </row>
    <row r="538" spans="1:75" s="22" customFormat="1" ht="146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3"/>
      <c r="BN538" s="21"/>
      <c r="BO538" s="24"/>
      <c r="BP538" s="25"/>
      <c r="BQ538" s="21"/>
      <c r="BR538" s="21"/>
      <c r="BS538" s="21"/>
      <c r="BT538" s="23"/>
      <c r="BU538" s="24"/>
      <c r="BV538" s="25"/>
      <c r="BW538" s="30"/>
    </row>
    <row r="539" spans="1:75" s="22" customFormat="1" ht="22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28"/>
      <c r="P539" s="18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1"/>
      <c r="BM539" s="23"/>
      <c r="BN539" s="21"/>
      <c r="BO539" s="24"/>
      <c r="BP539" s="25"/>
      <c r="BQ539" s="21"/>
      <c r="BR539" s="21"/>
      <c r="BS539" s="21"/>
      <c r="BT539" s="23"/>
      <c r="BU539" s="24"/>
      <c r="BV539" s="25"/>
      <c r="BW539" s="30"/>
    </row>
    <row r="540" spans="1:75" s="22" customFormat="1" ht="154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28"/>
      <c r="P540" s="2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3"/>
      <c r="BN540" s="21"/>
      <c r="BO540" s="24"/>
      <c r="BP540" s="25"/>
      <c r="BQ540" s="21"/>
      <c r="BR540" s="21"/>
      <c r="BS540" s="21"/>
      <c r="BT540" s="23"/>
      <c r="BU540" s="24"/>
      <c r="BV540" s="25"/>
      <c r="BW540" s="30"/>
    </row>
    <row r="541" spans="1:75" s="22" customFormat="1" ht="154.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18"/>
      <c r="M541" s="20"/>
      <c r="N541" s="21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3"/>
      <c r="BN541" s="21"/>
      <c r="BO541" s="24"/>
      <c r="BP541" s="25"/>
      <c r="BQ541" s="36"/>
      <c r="BR541" s="36"/>
      <c r="BS541" s="36"/>
      <c r="BT541" s="40"/>
      <c r="BU541" s="26"/>
      <c r="BV541" s="36"/>
      <c r="BW541" s="30"/>
    </row>
    <row r="542" spans="1:75" s="22" customFormat="1" ht="182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18"/>
      <c r="M542" s="20"/>
      <c r="N542" s="21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3"/>
      <c r="BM542" s="21"/>
      <c r="BN542" s="21"/>
      <c r="BO542" s="24"/>
      <c r="BP542" s="25"/>
      <c r="BQ542" s="36"/>
      <c r="BR542" s="36"/>
      <c r="BS542" s="36"/>
      <c r="BT542" s="40"/>
      <c r="BU542" s="26"/>
      <c r="BV542" s="36"/>
      <c r="BW542" s="30"/>
    </row>
    <row r="543" spans="1:75" s="22" customFormat="1" ht="182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18"/>
      <c r="M543" s="20"/>
      <c r="N543" s="21"/>
      <c r="O543" s="23"/>
      <c r="P543" s="23"/>
      <c r="Q543" s="23"/>
      <c r="R543" s="23"/>
      <c r="S543" s="23"/>
      <c r="T543" s="23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5"/>
      <c r="BQ543" s="36"/>
      <c r="BR543" s="36"/>
      <c r="BS543" s="36"/>
      <c r="BT543" s="40"/>
      <c r="BU543" s="26"/>
      <c r="BV543" s="36"/>
      <c r="BW543" s="30"/>
    </row>
    <row r="544" spans="1:75" s="22" customFormat="1" ht="312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20"/>
      <c r="N544" s="21"/>
      <c r="O544" s="28"/>
      <c r="P544" s="2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3"/>
      <c r="BH544" s="21"/>
      <c r="BI544" s="21"/>
      <c r="BJ544" s="21"/>
      <c r="BK544" s="21"/>
      <c r="BL544" s="23"/>
      <c r="BM544" s="21"/>
      <c r="BN544" s="21"/>
      <c r="BO544" s="24"/>
      <c r="BP544" s="25"/>
      <c r="BQ544" s="26"/>
    </row>
    <row r="545" spans="1:73" s="22" customFormat="1" ht="174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3"/>
      <c r="BH545" s="21"/>
      <c r="BI545" s="21"/>
      <c r="BJ545" s="21"/>
      <c r="BK545" s="21"/>
      <c r="BL545" s="23"/>
      <c r="BM545" s="21"/>
      <c r="BN545" s="21"/>
      <c r="BO545" s="24"/>
      <c r="BP545" s="25"/>
      <c r="BQ545" s="26"/>
    </row>
    <row r="546" spans="1:73" s="22" customFormat="1" ht="167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1"/>
      <c r="BE546" s="21"/>
      <c r="BF546" s="21"/>
      <c r="BG546" s="23"/>
      <c r="BH546" s="21"/>
      <c r="BI546" s="21"/>
      <c r="BJ546" s="21"/>
      <c r="BK546" s="21"/>
      <c r="BL546" s="23"/>
      <c r="BM546" s="21"/>
      <c r="BN546" s="21"/>
      <c r="BO546" s="24"/>
      <c r="BP546" s="25"/>
      <c r="BQ546" s="26"/>
    </row>
    <row r="547" spans="1:73" s="22" customFormat="1" ht="167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3"/>
      <c r="P547" s="23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3"/>
      <c r="BH547" s="21"/>
      <c r="BI547" s="21"/>
      <c r="BJ547" s="21"/>
      <c r="BK547" s="21"/>
      <c r="BL547" s="23"/>
      <c r="BM547" s="21"/>
      <c r="BN547" s="21"/>
      <c r="BO547" s="24"/>
      <c r="BP547" s="25"/>
      <c r="BQ547" s="26"/>
    </row>
    <row r="548" spans="1:73" s="22" customFormat="1" ht="167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3"/>
      <c r="P548" s="23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3"/>
      <c r="BH548" s="21"/>
      <c r="BI548" s="21"/>
      <c r="BJ548" s="21"/>
      <c r="BK548" s="21"/>
      <c r="BL548" s="23"/>
      <c r="BM548" s="21"/>
      <c r="BN548" s="21"/>
      <c r="BO548" s="24"/>
      <c r="BP548" s="25"/>
      <c r="BQ548" s="26"/>
    </row>
    <row r="549" spans="1:73" s="22" customFormat="1" ht="372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18"/>
      <c r="P549" s="18"/>
      <c r="Q549" s="18"/>
      <c r="R549" s="18"/>
      <c r="S549" s="18"/>
      <c r="T549" s="18"/>
      <c r="U549" s="1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1"/>
      <c r="BS549" s="21"/>
    </row>
    <row r="550" spans="1:73" s="22" customFormat="1" ht="25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18"/>
      <c r="P550" s="18"/>
      <c r="Q550" s="27"/>
      <c r="R550" s="27"/>
      <c r="S550" s="27"/>
      <c r="T550" s="27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1"/>
      <c r="BS550" s="21"/>
    </row>
    <row r="551" spans="1:73" s="22" customFormat="1" ht="254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18"/>
      <c r="P551" s="18"/>
      <c r="Q551" s="27"/>
      <c r="R551" s="27"/>
      <c r="S551" s="27"/>
      <c r="T551" s="27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1"/>
      <c r="BS551" s="21"/>
    </row>
    <row r="552" spans="1:73" s="22" customFormat="1" ht="319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3"/>
      <c r="P552" s="23"/>
      <c r="Q552" s="23"/>
      <c r="R552" s="23"/>
      <c r="S552" s="23"/>
      <c r="T552" s="23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1"/>
      <c r="BS552" s="21"/>
    </row>
    <row r="553" spans="1:73" s="22" customFormat="1" ht="409.6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18"/>
      <c r="N553" s="18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1"/>
      <c r="BS553" s="21"/>
    </row>
    <row r="554" spans="1:73" s="22" customFormat="1" ht="141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3"/>
      <c r="P554" s="23"/>
      <c r="Q554" s="23"/>
      <c r="R554" s="23"/>
      <c r="S554" s="23"/>
      <c r="T554" s="23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1"/>
      <c r="BS554" s="21"/>
    </row>
    <row r="555" spans="1:73" s="22" customFormat="1" ht="141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18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1"/>
      <c r="BS555" s="21"/>
    </row>
    <row r="556" spans="1:73" s="22" customFormat="1" ht="292.5" customHeight="1" x14ac:dyDescent="0.45">
      <c r="A556" s="17"/>
      <c r="B556" s="18"/>
      <c r="C556" s="176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7"/>
      <c r="P556" s="18"/>
      <c r="Q556" s="27"/>
      <c r="R556" s="27"/>
      <c r="S556" s="27"/>
      <c r="T556" s="27"/>
      <c r="U556" s="27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1"/>
      <c r="BS556" s="24"/>
      <c r="BT556" s="25"/>
      <c r="BU556" s="26"/>
    </row>
    <row r="557" spans="1:73" s="22" customFormat="1" ht="177" customHeight="1" x14ac:dyDescent="0.45">
      <c r="A557" s="17"/>
      <c r="B557" s="18"/>
      <c r="C557" s="176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18"/>
      <c r="P557" s="18"/>
      <c r="Q557" s="27"/>
      <c r="R557" s="27"/>
      <c r="S557" s="27"/>
      <c r="T557" s="27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1"/>
      <c r="BO557" s="21"/>
      <c r="BP557" s="21"/>
      <c r="BQ557" s="21"/>
      <c r="BR557" s="21"/>
      <c r="BS557" s="24"/>
      <c r="BT557" s="25"/>
      <c r="BU557" s="26"/>
    </row>
  </sheetData>
  <autoFilter ref="A2:BW17"/>
  <mergeCells count="6">
    <mergeCell ref="A1:BT1"/>
    <mergeCell ref="M24:M25"/>
    <mergeCell ref="M273:M274"/>
    <mergeCell ref="J3:J7"/>
    <mergeCell ref="J8:J12"/>
    <mergeCell ref="J13:J17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2018-08-28T06:38:48Z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