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  <sheet name="Лист1" sheetId="5" r:id="rId3"/>
  </sheets>
  <definedNames>
    <definedName name="_xlnm._FilterDatabase" localSheetId="0" hidden="1">'87_лот_(Всего)'!$A$2:$BT$2</definedName>
    <definedName name="_xlnm._FilterDatabase" localSheetId="1" hidden="1">шаблон!$A$2:$BW$30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шаблон!$A$1:$BO$14</definedName>
  </definedNames>
  <calcPr calcId="152511" calcOnSave="0"/>
</workbook>
</file>

<file path=xl/calcChain.xml><?xml version="1.0" encoding="utf-8"?>
<calcChain xmlns="http://schemas.openxmlformats.org/spreadsheetml/2006/main">
  <c r="BD9" i="4" l="1"/>
  <c r="V9" i="4"/>
  <c r="W9" i="4"/>
  <c r="X9" i="4"/>
  <c r="Y9" i="4"/>
  <c r="Z9" i="4"/>
  <c r="AA9" i="4"/>
  <c r="AB9" i="4"/>
  <c r="AC9" i="4"/>
  <c r="AD9" i="4"/>
  <c r="AE9" i="4"/>
  <c r="AF9" i="4"/>
  <c r="AG9" i="4"/>
  <c r="AH9" i="4"/>
  <c r="AJ9" i="4"/>
  <c r="AK9" i="4"/>
  <c r="AL9" i="4"/>
  <c r="AN9" i="4" l="1"/>
  <c r="AO9" i="4"/>
  <c r="AP9" i="4"/>
  <c r="AQ9" i="4"/>
  <c r="AR9" i="4"/>
  <c r="AS9" i="4"/>
  <c r="AV9" i="4"/>
  <c r="AW9" i="4"/>
  <c r="AX9" i="4"/>
  <c r="AY9" i="4"/>
  <c r="AZ9" i="4"/>
  <c r="BA9" i="4"/>
  <c r="BL9" i="4"/>
  <c r="BM9" i="4"/>
  <c r="P3" i="4" l="1"/>
  <c r="P9" i="4" s="1"/>
  <c r="T5" i="4"/>
  <c r="S5" i="4"/>
  <c r="S3" i="4" s="1"/>
  <c r="S9" i="4" s="1"/>
  <c r="R5" i="4"/>
  <c r="Q5" i="4"/>
  <c r="N8" i="4"/>
  <c r="O8" i="4" s="1"/>
  <c r="U7" i="4"/>
  <c r="O7" i="4" s="1"/>
  <c r="U6" i="4"/>
  <c r="N5" i="4"/>
  <c r="N4" i="4"/>
  <c r="O4" i="4" s="1"/>
  <c r="AU3" i="4" l="1"/>
  <c r="AU9" i="4" s="1"/>
  <c r="T4" i="4"/>
  <c r="O6" i="4"/>
  <c r="U5" i="4"/>
  <c r="R8" i="4"/>
  <c r="T8" i="4"/>
  <c r="T3" i="4" s="1"/>
  <c r="T9" i="4" s="1"/>
  <c r="Q8" i="4"/>
  <c r="R4" i="4"/>
  <c r="Q4" i="4"/>
  <c r="U8" i="4" l="1"/>
  <c r="BE3" i="4" s="1"/>
  <c r="BE9" i="4" s="1"/>
  <c r="O5" i="4"/>
  <c r="O3" i="4" s="1"/>
  <c r="O9" i="4" s="1"/>
  <c r="AM3" i="4"/>
  <c r="AM9" i="4" s="1"/>
  <c r="R3" i="4"/>
  <c r="R9" i="4" s="1"/>
  <c r="U4" i="4"/>
  <c r="Q3" i="4"/>
  <c r="Q9" i="4" s="1"/>
  <c r="U3" i="4" l="1"/>
  <c r="U9" i="4" s="1"/>
  <c r="AI3" i="4"/>
  <c r="AI9" i="4" s="1"/>
  <c r="BN3" i="4" l="1"/>
  <c r="BN9" i="4" s="1"/>
  <c r="BN15" i="4"/>
  <c r="BN16" i="4"/>
  <c r="BN17" i="4"/>
  <c r="BN18" i="4"/>
  <c r="BN19" i="4"/>
  <c r="BN20" i="4"/>
  <c r="BN21" i="4"/>
  <c r="BN22" i="4"/>
  <c r="BN23" i="4"/>
  <c r="BN24" i="4"/>
  <c r="BN25" i="4"/>
  <c r="BN26" i="4"/>
  <c r="BN27" i="4"/>
  <c r="BN28" i="4"/>
  <c r="BN29" i="4"/>
  <c r="BN30" i="4"/>
  <c r="BN31" i="4"/>
  <c r="BS17" i="4" l="1"/>
  <c r="BT17" i="4" s="1"/>
  <c r="BS16" i="4"/>
  <c r="BT16" i="4" s="1"/>
  <c r="BS15" i="4"/>
  <c r="BT15" i="4" s="1"/>
  <c r="BS30" i="4"/>
  <c r="BT30" i="4" s="1"/>
  <c r="BS18" i="4"/>
  <c r="BT18" i="4" s="1"/>
  <c r="BS19" i="4"/>
  <c r="BT19" i="4" s="1"/>
  <c r="BS20" i="4"/>
  <c r="BT20" i="4" s="1"/>
  <c r="BS21" i="4"/>
  <c r="BT21" i="4" s="1"/>
  <c r="BS22" i="4"/>
  <c r="BT22" i="4" s="1"/>
  <c r="BS23" i="4"/>
  <c r="BT23" i="4" s="1"/>
  <c r="BS24" i="4"/>
  <c r="BT24" i="4" s="1"/>
  <c r="BS25" i="4"/>
  <c r="BT25" i="4" s="1"/>
  <c r="BS26" i="4"/>
  <c r="BT26" i="4" s="1"/>
  <c r="BS27" i="4"/>
  <c r="BT27" i="4" s="1"/>
  <c r="BS28" i="4"/>
  <c r="BT28" i="4" s="1"/>
  <c r="BS29" i="4"/>
  <c r="BT29" i="4" s="1"/>
  <c r="O75" i="2" l="1"/>
  <c r="R75" i="2"/>
  <c r="M76" i="2"/>
  <c r="N76" i="2" s="1"/>
  <c r="O73" i="2"/>
  <c r="R73" i="2"/>
  <c r="M74" i="2"/>
  <c r="N74" i="2" s="1"/>
  <c r="AZ70" i="2"/>
  <c r="O70" i="2"/>
  <c r="R70" i="2"/>
  <c r="N72" i="2"/>
  <c r="N70" i="2" s="1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P59" i="2" s="1"/>
  <c r="M56" i="2"/>
  <c r="N56" i="2"/>
  <c r="S56" i="2" s="1"/>
  <c r="O46" i="2"/>
  <c r="R46" i="2"/>
  <c r="N48" i="2"/>
  <c r="Q48" i="2" s="1"/>
  <c r="N40" i="2"/>
  <c r="Q40" i="2"/>
  <c r="Q38" i="2" s="1"/>
  <c r="M48" i="2"/>
  <c r="M47" i="2"/>
  <c r="N47" i="2"/>
  <c r="S47" i="2" s="1"/>
  <c r="O41" i="2"/>
  <c r="R41" i="2"/>
  <c r="N42" i="2"/>
  <c r="N41" i="2"/>
  <c r="T39" i="2"/>
  <c r="AH38" i="2" s="1"/>
  <c r="M40" i="2"/>
  <c r="O38" i="2"/>
  <c r="R38" i="2"/>
  <c r="S38" i="2"/>
  <c r="N38" i="2"/>
  <c r="N37" i="2"/>
  <c r="S37" i="2" s="1"/>
  <c r="O35" i="2"/>
  <c r="R35" i="2"/>
  <c r="M37" i="2"/>
  <c r="M36" i="2"/>
  <c r="N36" i="2"/>
  <c r="N35" i="2" s="1"/>
  <c r="O29" i="2"/>
  <c r="R29" i="2"/>
  <c r="Q42" i="2"/>
  <c r="Q41" i="2" s="1"/>
  <c r="S42" i="2"/>
  <c r="S41" i="2" s="1"/>
  <c r="P42" i="2"/>
  <c r="T42" i="2" s="1"/>
  <c r="S72" i="2"/>
  <c r="S70" i="2" s="1"/>
  <c r="N46" i="2"/>
  <c r="Q56" i="2"/>
  <c r="Q55" i="2" s="1"/>
  <c r="P56" i="2"/>
  <c r="T56" i="2" s="1"/>
  <c r="Q59" i="2"/>
  <c r="P40" i="2"/>
  <c r="T40" i="2" s="1"/>
  <c r="P48" i="2"/>
  <c r="T48" i="2" s="1"/>
  <c r="BF46" i="2" s="1"/>
  <c r="Q63" i="2"/>
  <c r="Q62" i="2" s="1"/>
  <c r="P47" i="2"/>
  <c r="Q47" i="2"/>
  <c r="P37" i="2"/>
  <c r="Q37" i="2"/>
  <c r="S36" i="2"/>
  <c r="P36" i="2"/>
  <c r="P35" i="2" s="1"/>
  <c r="Q36" i="2"/>
  <c r="P38" i="2"/>
  <c r="T31" i="2"/>
  <c r="T32" i="2"/>
  <c r="AL29" i="2"/>
  <c r="T33" i="2"/>
  <c r="AR29" i="2"/>
  <c r="M34" i="2"/>
  <c r="N34" i="2"/>
  <c r="S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 s="1"/>
  <c r="M22" i="2"/>
  <c r="O16" i="2"/>
  <c r="R16" i="2"/>
  <c r="M17" i="2"/>
  <c r="N17" i="2"/>
  <c r="S17" i="2" s="1"/>
  <c r="S16" i="2" s="1"/>
  <c r="O11" i="2"/>
  <c r="R11" i="2"/>
  <c r="M12" i="2"/>
  <c r="N12" i="2"/>
  <c r="R8" i="2"/>
  <c r="O8" i="2"/>
  <c r="N10" i="2"/>
  <c r="Q10" i="2" s="1"/>
  <c r="M10" i="2"/>
  <c r="M9" i="2"/>
  <c r="N9" i="2"/>
  <c r="S9" i="2" s="1"/>
  <c r="Q22" i="2"/>
  <c r="Q21" i="2"/>
  <c r="N11" i="2"/>
  <c r="S12" i="2"/>
  <c r="S11" i="2" s="1"/>
  <c r="N16" i="2"/>
  <c r="AJ29" i="2"/>
  <c r="P22" i="2"/>
  <c r="P17" i="2"/>
  <c r="P16" i="2" s="1"/>
  <c r="P12" i="2"/>
  <c r="P11" i="2" s="1"/>
  <c r="Q12" i="2"/>
  <c r="Q11" i="2" s="1"/>
  <c r="P10" i="2"/>
  <c r="M44" i="2"/>
  <c r="N44" i="2" s="1"/>
  <c r="R43" i="2"/>
  <c r="O43" i="2"/>
  <c r="T22" i="2"/>
  <c r="BH21" i="2" s="1"/>
  <c r="BK21" i="2" s="1"/>
  <c r="P21" i="2"/>
  <c r="T21" i="2"/>
  <c r="M80" i="2"/>
  <c r="T80" i="2"/>
  <c r="N80" i="2" s="1"/>
  <c r="N79" i="2" s="1"/>
  <c r="S79" i="2"/>
  <c r="R79" i="2"/>
  <c r="Q79" i="2"/>
  <c r="P79" i="2"/>
  <c r="O79" i="2"/>
  <c r="M78" i="2"/>
  <c r="N78" i="2"/>
  <c r="P78" i="2" s="1"/>
  <c r="R77" i="2"/>
  <c r="O77" i="2"/>
  <c r="BD79" i="2"/>
  <c r="BK79" i="2"/>
  <c r="T79" i="2"/>
  <c r="S78" i="2"/>
  <c r="S77" i="2" s="1"/>
  <c r="M83" i="2"/>
  <c r="N83" i="2" s="1"/>
  <c r="M82" i="2"/>
  <c r="N82" i="2" s="1"/>
  <c r="R81" i="2"/>
  <c r="O81" i="2"/>
  <c r="M52" i="2"/>
  <c r="N52" i="2" s="1"/>
  <c r="R51" i="2"/>
  <c r="O51" i="2"/>
  <c r="M50" i="2"/>
  <c r="N50" i="2" s="1"/>
  <c r="R49" i="2"/>
  <c r="O49" i="2"/>
  <c r="M5" i="2"/>
  <c r="M4" i="2"/>
  <c r="N5" i="2"/>
  <c r="S5" i="2" s="1"/>
  <c r="T4" i="2"/>
  <c r="N4" i="2" s="1"/>
  <c r="N3" i="2" s="1"/>
  <c r="R3" i="2"/>
  <c r="O3" i="2"/>
  <c r="Q5" i="2"/>
  <c r="Q3" i="2" s="1"/>
  <c r="P5" i="2"/>
  <c r="P3" i="2"/>
  <c r="M86" i="2"/>
  <c r="M85" i="2"/>
  <c r="N86" i="2"/>
  <c r="P86" i="2" s="1"/>
  <c r="N85" i="2"/>
  <c r="S85" i="2" s="1"/>
  <c r="R84" i="2"/>
  <c r="O84" i="2"/>
  <c r="Q86" i="2"/>
  <c r="M61" i="2"/>
  <c r="N61" i="2"/>
  <c r="S61" i="2" s="1"/>
  <c r="S60" i="2" s="1"/>
  <c r="R60" i="2"/>
  <c r="O60" i="2"/>
  <c r="M54" i="2"/>
  <c r="N54" i="2"/>
  <c r="S54" i="2" s="1"/>
  <c r="S53" i="2" s="1"/>
  <c r="R53" i="2"/>
  <c r="O53" i="2"/>
  <c r="M20" i="2"/>
  <c r="M19" i="2"/>
  <c r="N20" i="2"/>
  <c r="Q20" i="2" s="1"/>
  <c r="T19" i="2"/>
  <c r="AZ18" i="2"/>
  <c r="R18" i="2"/>
  <c r="O18" i="2"/>
  <c r="M14" i="2"/>
  <c r="N14" i="2"/>
  <c r="Q14" i="2" s="1"/>
  <c r="R13" i="2"/>
  <c r="O13" i="2"/>
  <c r="M7" i="2"/>
  <c r="N7" i="2"/>
  <c r="P7" i="2" s="1"/>
  <c r="S6" i="2"/>
  <c r="R6" i="2"/>
  <c r="O6" i="2"/>
  <c r="N6" i="2"/>
  <c r="N19" i="2"/>
  <c r="N18" i="2"/>
  <c r="N60" i="2"/>
  <c r="Q54" i="2"/>
  <c r="Q53" i="2" s="1"/>
  <c r="N53" i="2"/>
  <c r="P54" i="2"/>
  <c r="T54" i="2" s="1"/>
  <c r="P20" i="2"/>
  <c r="N13" i="2"/>
  <c r="P14" i="2"/>
  <c r="P13" i="2" s="1"/>
  <c r="Q7" i="2"/>
  <c r="Q6" i="2" s="1"/>
  <c r="P53" i="2"/>
  <c r="P18" i="2"/>
  <c r="BB38" i="2" l="1"/>
  <c r="BK38" i="2" s="1"/>
  <c r="T38" i="2"/>
  <c r="P77" i="2"/>
  <c r="P55" i="2"/>
  <c r="BB53" i="2"/>
  <c r="BK53" i="2" s="1"/>
  <c r="T53" i="2"/>
  <c r="AF55" i="2"/>
  <c r="S46" i="2"/>
  <c r="T47" i="2"/>
  <c r="Q85" i="2"/>
  <c r="Q84" i="2" s="1"/>
  <c r="N77" i="2"/>
  <c r="N8" i="2"/>
  <c r="P41" i="2"/>
  <c r="P46" i="2"/>
  <c r="S59" i="2"/>
  <c r="T59" i="2" s="1"/>
  <c r="N55" i="2"/>
  <c r="P61" i="2"/>
  <c r="Q61" i="2"/>
  <c r="Q60" i="2" s="1"/>
  <c r="Q78" i="2"/>
  <c r="Q77" i="2" s="1"/>
  <c r="T12" i="2"/>
  <c r="Q9" i="2"/>
  <c r="Q34" i="2"/>
  <c r="T34" i="2" s="1"/>
  <c r="P63" i="2"/>
  <c r="P62" i="2" s="1"/>
  <c r="Q72" i="2"/>
  <c r="Q70" i="2" s="1"/>
  <c r="S14" i="2"/>
  <c r="S13" i="2" s="1"/>
  <c r="S20" i="2"/>
  <c r="S18" i="2" s="1"/>
  <c r="P85" i="2"/>
  <c r="T85" i="2" s="1"/>
  <c r="AZ3" i="2"/>
  <c r="P9" i="2"/>
  <c r="P8" i="2" s="1"/>
  <c r="Q17" i="2"/>
  <c r="Q16" i="2" s="1"/>
  <c r="P34" i="2"/>
  <c r="T36" i="2"/>
  <c r="BB35" i="2" s="1"/>
  <c r="N62" i="2"/>
  <c r="P72" i="2"/>
  <c r="Q46" i="2"/>
  <c r="Q52" i="2"/>
  <c r="Q51" i="2" s="1"/>
  <c r="S52" i="2"/>
  <c r="S51" i="2" s="1"/>
  <c r="P52" i="2"/>
  <c r="N51" i="2"/>
  <c r="P83" i="2"/>
  <c r="Q83" i="2"/>
  <c r="N23" i="2"/>
  <c r="S24" i="2"/>
  <c r="S23" i="2" s="1"/>
  <c r="P24" i="2"/>
  <c r="Q24" i="2"/>
  <c r="Q23" i="2" s="1"/>
  <c r="S28" i="2"/>
  <c r="S27" i="2" s="1"/>
  <c r="N27" i="2"/>
  <c r="P28" i="2"/>
  <c r="Q28" i="2"/>
  <c r="Q27" i="2" s="1"/>
  <c r="T7" i="2"/>
  <c r="P6" i="2"/>
  <c r="N49" i="2"/>
  <c r="Q50" i="2"/>
  <c r="Q49" i="2" s="1"/>
  <c r="S50" i="2"/>
  <c r="S49" i="2" s="1"/>
  <c r="P50" i="2"/>
  <c r="N81" i="2"/>
  <c r="Q82" i="2"/>
  <c r="Q81" i="2" s="1"/>
  <c r="S82" i="2"/>
  <c r="S81" i="2" s="1"/>
  <c r="P82" i="2"/>
  <c r="S26" i="2"/>
  <c r="S25" i="2" s="1"/>
  <c r="N25" i="2"/>
  <c r="P26" i="2"/>
  <c r="Q26" i="2"/>
  <c r="Q25" i="2" s="1"/>
  <c r="S30" i="2"/>
  <c r="P30" i="2"/>
  <c r="N29" i="2"/>
  <c r="Q30" i="2"/>
  <c r="Q35" i="2"/>
  <c r="Q8" i="2"/>
  <c r="T10" i="2"/>
  <c r="BF8" i="2" s="1"/>
  <c r="Q13" i="2"/>
  <c r="T14" i="2"/>
  <c r="S84" i="2"/>
  <c r="S3" i="2"/>
  <c r="T5" i="2"/>
  <c r="T86" i="2"/>
  <c r="BF84" i="2" s="1"/>
  <c r="S44" i="2"/>
  <c r="S43" i="2" s="1"/>
  <c r="P44" i="2"/>
  <c r="Q44" i="2"/>
  <c r="Q43" i="2" s="1"/>
  <c r="N43" i="2"/>
  <c r="T9" i="2"/>
  <c r="S8" i="2"/>
  <c r="S35" i="2"/>
  <c r="T37" i="2"/>
  <c r="S68" i="2"/>
  <c r="P68" i="2"/>
  <c r="Q68" i="2"/>
  <c r="S74" i="2"/>
  <c r="S73" i="2" s="1"/>
  <c r="Q74" i="2"/>
  <c r="Q73" i="2" s="1"/>
  <c r="P74" i="2"/>
  <c r="N73" i="2"/>
  <c r="Q18" i="2"/>
  <c r="T20" i="2"/>
  <c r="S29" i="2"/>
  <c r="BB41" i="2"/>
  <c r="BK41" i="2" s="1"/>
  <c r="T41" i="2"/>
  <c r="T63" i="2"/>
  <c r="S62" i="2"/>
  <c r="Q65" i="2"/>
  <c r="Q64" i="2" s="1"/>
  <c r="N64" i="2"/>
  <c r="S65" i="2"/>
  <c r="S64" i="2" s="1"/>
  <c r="P65" i="2"/>
  <c r="N75" i="2"/>
  <c r="S76" i="2"/>
  <c r="S75" i="2" s="1"/>
  <c r="Q76" i="2"/>
  <c r="Q75" i="2" s="1"/>
  <c r="P76" i="2"/>
  <c r="N84" i="2"/>
  <c r="BB55" i="2" l="1"/>
  <c r="BK55" i="2" s="1"/>
  <c r="T55" i="2"/>
  <c r="P84" i="2"/>
  <c r="T17" i="2"/>
  <c r="P60" i="2"/>
  <c r="T61" i="2"/>
  <c r="S55" i="2"/>
  <c r="P70" i="2"/>
  <c r="T72" i="2"/>
  <c r="T78" i="2"/>
  <c r="Q29" i="2"/>
  <c r="BB11" i="2"/>
  <c r="BK11" i="2" s="1"/>
  <c r="T11" i="2"/>
  <c r="T46" i="2"/>
  <c r="BB46" i="2"/>
  <c r="BK46" i="2" s="1"/>
  <c r="T30" i="2"/>
  <c r="AF29" i="2" s="1"/>
  <c r="P29" i="2"/>
  <c r="T82" i="2"/>
  <c r="P81" i="2"/>
  <c r="T50" i="2"/>
  <c r="P49" i="2"/>
  <c r="P25" i="2"/>
  <c r="T26" i="2"/>
  <c r="T6" i="2"/>
  <c r="BH6" i="2"/>
  <c r="BK6" i="2" s="1"/>
  <c r="P27" i="2"/>
  <c r="T28" i="2"/>
  <c r="P23" i="2"/>
  <c r="T24" i="2"/>
  <c r="T83" i="2"/>
  <c r="BF81" i="2" s="1"/>
  <c r="T52" i="2"/>
  <c r="P51" i="2"/>
  <c r="T76" i="2"/>
  <c r="P75" i="2"/>
  <c r="BB62" i="2"/>
  <c r="BK62" i="2" s="1"/>
  <c r="T62" i="2"/>
  <c r="T74" i="2"/>
  <c r="P73" i="2"/>
  <c r="T68" i="2"/>
  <c r="BB64" i="2" s="1"/>
  <c r="BJ35" i="2"/>
  <c r="BK35" i="2" s="1"/>
  <c r="T35" i="2"/>
  <c r="P43" i="2"/>
  <c r="T44" i="2"/>
  <c r="T3" i="2"/>
  <c r="BB3" i="2"/>
  <c r="BK3" i="2" s="1"/>
  <c r="BB13" i="2"/>
  <c r="BK13" i="2" s="1"/>
  <c r="T13" i="2"/>
  <c r="T65" i="2"/>
  <c r="P64" i="2"/>
  <c r="BB29" i="2"/>
  <c r="BK29" i="2" s="1"/>
  <c r="T29" i="2"/>
  <c r="T18" i="2"/>
  <c r="BB18" i="2"/>
  <c r="BK18" i="2" s="1"/>
  <c r="BB8" i="2"/>
  <c r="BK8" i="2" s="1"/>
  <c r="T8" i="2"/>
  <c r="BB84" i="2"/>
  <c r="BK84" i="2" s="1"/>
  <c r="T84" i="2"/>
  <c r="BB77" i="2" l="1"/>
  <c r="BK77" i="2" s="1"/>
  <c r="T77" i="2"/>
  <c r="BB16" i="2"/>
  <c r="BK16" i="2" s="1"/>
  <c r="T16" i="2"/>
  <c r="T60" i="2"/>
  <c r="BB60" i="2"/>
  <c r="BK60" i="2" s="1"/>
  <c r="BB70" i="2"/>
  <c r="BK70" i="2" s="1"/>
  <c r="T70" i="2"/>
  <c r="BB51" i="2"/>
  <c r="BK51" i="2" s="1"/>
  <c r="T51" i="2"/>
  <c r="BB23" i="2"/>
  <c r="BK23" i="2" s="1"/>
  <c r="T23" i="2"/>
  <c r="BB27" i="2"/>
  <c r="BK27" i="2" s="1"/>
  <c r="T27" i="2"/>
  <c r="T25" i="2"/>
  <c r="BB25" i="2"/>
  <c r="BK25" i="2" s="1"/>
  <c r="BB49" i="2"/>
  <c r="BK49" i="2" s="1"/>
  <c r="T49" i="2"/>
  <c r="T81" i="2"/>
  <c r="BB81" i="2"/>
  <c r="BK81" i="2" s="1"/>
  <c r="AF64" i="2"/>
  <c r="BK64" i="2" s="1"/>
  <c r="T64" i="2"/>
  <c r="BB43" i="2"/>
  <c r="BK43" i="2" s="1"/>
  <c r="T43" i="2"/>
  <c r="BB73" i="2"/>
  <c r="BK73" i="2" s="1"/>
  <c r="T73" i="2"/>
  <c r="BB75" i="2"/>
  <c r="BK75" i="2" s="1"/>
  <c r="T75" i="2"/>
</calcChain>
</file>

<file path=xl/sharedStrings.xml><?xml version="1.0" encoding="utf-8"?>
<sst xmlns="http://schemas.openxmlformats.org/spreadsheetml/2006/main" count="498" uniqueCount="355">
  <si>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</si>
  <si>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</si>
  <si>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</si>
  <si>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</si>
  <si>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</si>
  <si>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</si>
  <si>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</si>
  <si>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</si>
  <si>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</si>
  <si>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</si>
  <si>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</si>
  <si>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</si>
  <si>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</si>
  <si>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</si>
  <si>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</si>
  <si>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</si>
  <si>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</si>
  <si>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</si>
  <si>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</si>
  <si>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</si>
  <si>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</si>
  <si>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</si>
  <si>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</si>
  <si>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</si>
  <si>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</si>
  <si>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</si>
  <si>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</si>
  <si>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</si>
  <si>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</si>
  <si>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</si>
  <si>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</si>
  <si>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</si>
  <si>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</si>
  <si>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</si>
  <si>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</si>
  <si>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</si>
  <si>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</si>
  <si>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</si>
  <si>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</si>
  <si>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</si>
  <si>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</si>
  <si>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</si>
  <si>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</si>
  <si>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</si>
  <si>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</si>
  <si>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</si>
  <si>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</si>
  <si>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</si>
  <si>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</si>
  <si>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</si>
  <si>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</si>
  <si>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</si>
  <si>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</si>
  <si>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</si>
  <si>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</si>
  <si>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</si>
  <si>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</si>
  <si>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</si>
  <si>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</si>
  <si>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</si>
  <si>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</si>
  <si>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</si>
  <si>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</si>
  <si>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</si>
  <si>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</si>
  <si>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</si>
  <si>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</si>
  <si>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</si>
  <si>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</si>
  <si>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</si>
  <si>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</si>
  <si>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</si>
  <si>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</si>
  <si>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</si>
  <si>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</si>
  <si>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</si>
  <si>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</si>
  <si>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</si>
  <si>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</si>
  <si>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</si>
  <si>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</si>
  <si>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</si>
  <si>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</si>
  <si>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</si>
  <si>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</si>
  <si>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</si>
  <si>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</si>
  <si>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</si>
  <si>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</si>
  <si>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</si>
  <si>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</si>
  <si>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</si>
  <si>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</si>
  <si>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</si>
  <si>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</si>
  <si>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</si>
  <si>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</si>
  <si>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</si>
  <si>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</si>
  <si>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</si>
  <si>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</si>
  <si>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</si>
  <si>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</si>
  <si>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</si>
  <si>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</si>
  <si>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</si>
  <si>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</si>
  <si>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</si>
  <si>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</si>
  <si>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</si>
  <si>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</si>
  <si>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</si>
  <si>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</si>
  <si>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</si>
  <si>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</si>
  <si>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</si>
  <si>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</si>
  <si>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</si>
  <si>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</si>
  <si>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</si>
  <si>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</si>
  <si>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</si>
  <si>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</si>
  <si>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</si>
  <si>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</si>
  <si>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</si>
  <si>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</si>
  <si>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</si>
  <si>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</si>
  <si>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</si>
  <si>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</si>
  <si>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</si>
  <si>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</si>
  <si>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</si>
  <si>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</si>
  <si>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</si>
  <si>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</si>
  <si>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</si>
  <si>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</si>
  <si>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</si>
  <si>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</si>
  <si>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</si>
  <si>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</si>
  <si>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</si>
  <si>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</si>
  <si>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</si>
  <si>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</si>
  <si>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</si>
  <si>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</si>
  <si>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</si>
  <si>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</si>
  <si>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</si>
  <si>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</si>
  <si>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</si>
  <si>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</si>
  <si>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</si>
  <si>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</si>
  <si>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</si>
  <si>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</si>
  <si>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</si>
  <si>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</si>
  <si>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</si>
  <si>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</si>
  <si>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</si>
  <si>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</si>
  <si>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</si>
  <si>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</si>
  <si>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</si>
  <si>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</si>
  <si>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</si>
  <si>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</si>
  <si>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</si>
  <si>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</si>
  <si>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</si>
  <si>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</si>
  <si>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</si>
  <si>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</si>
  <si>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</si>
  <si>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</si>
  <si>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</si>
  <si>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</si>
  <si>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</si>
  <si>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</si>
  <si>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</si>
  <si>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</si>
  <si>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</si>
  <si>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</si>
  <si>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</si>
  <si>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</si>
  <si>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</si>
  <si>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</si>
  <si>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</si>
  <si>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</si>
  <si>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</si>
  <si>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</si>
  <si>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</si>
  <si>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</si>
  <si>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</si>
  <si>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</si>
  <si>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</si>
  <si>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</si>
  <si>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</si>
  <si>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</si>
  <si>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</si>
  <si>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</si>
  <si>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</si>
  <si>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</si>
  <si>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</si>
  <si>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</si>
  <si>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</si>
  <si>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</si>
  <si>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</si>
  <si>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</si>
  <si>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</si>
  <si>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</si>
  <si>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</si>
  <si>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</si>
  <si>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</si>
  <si>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</si>
  <si>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</si>
  <si>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</si>
  <si>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</si>
  <si>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</si>
  <si>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</si>
  <si>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</si>
  <si>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</si>
  <si>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</si>
  <si>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</si>
  <si>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</si>
  <si>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</si>
  <si>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</si>
  <si>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</si>
  <si>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</si>
  <si>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</si>
  <si>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</si>
  <si>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</si>
  <si>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</si>
  <si>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</si>
  <si>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</si>
  <si>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</si>
  <si>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</si>
  <si>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</si>
  <si>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</si>
  <si>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</si>
  <si>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</si>
  <si>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</si>
  <si>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</si>
  <si>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</si>
  <si>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</si>
  <si>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</si>
  <si>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</si>
  <si>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</si>
  <si>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</si>
  <si>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</si>
  <si>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</si>
  <si>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</si>
  <si>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</si>
  <si>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</si>
  <si>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</si>
  <si>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</si>
  <si>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</si>
  <si>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</si>
  <si>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</si>
  <si>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</si>
  <si>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</si>
  <si>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</si>
  <si>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</si>
  <si>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</si>
  <si>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</si>
  <si>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</si>
  <si>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</si>
  <si>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</si>
  <si>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</si>
  <si>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</si>
  <si>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</si>
  <si>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</si>
  <si>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</si>
  <si>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</si>
  <si>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</si>
  <si>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</si>
  <si>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</si>
  <si>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</si>
  <si>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</si>
  <si>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</si>
  <si>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</si>
  <si>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</si>
  <si>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</si>
  <si>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</si>
  <si>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</si>
  <si>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</si>
  <si>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</si>
  <si>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</si>
  <si>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</si>
  <si>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</si>
  <si>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</si>
  <si>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</si>
  <si>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</si>
  <si>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</si>
  <si>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</si>
  <si>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</si>
  <si>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</si>
  <si>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</si>
  <si>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</si>
  <si>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</si>
  <si>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</si>
  <si>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</si>
  <si>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</si>
  <si>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</si>
  <si>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</si>
  <si>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</si>
  <si>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</si>
  <si>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</si>
  <si>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</si>
  <si>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</si>
  <si>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</si>
  <si>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</si>
  <si>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</si>
  <si>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</si>
  <si>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</si>
  <si>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</si>
  <si>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</si>
  <si>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</si>
  <si>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</si>
  <si>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</si>
  <si>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</si>
  <si>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</si>
  <si>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</si>
  <si>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</si>
  <si>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</si>
  <si>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</si>
  <si>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Аналог. Ц-16995 и Ц-17034.</t>
  </si>
  <si>
    <t>Аналог. Ц-17032, Ц-17012, Ц-16997 и Ц-16904.</t>
  </si>
  <si>
    <t>Аналог. Ц-17002, Ц-17003, Ц-17011, Ц-17016 и Ц-17029.</t>
  </si>
  <si>
    <t>МСБ. Звонок 11.2018</t>
  </si>
  <si>
    <t>41791578 (ЦЭС-17441/2019)</t>
  </si>
  <si>
    <t>Каменев Евгений Николаевич</t>
  </si>
  <si>
    <t>Курская обл., Курский р-н, урочище Кулига, кад.:46:29:103052:266</t>
  </si>
  <si>
    <t>строительство воздушной линии электропередачи 10 кВ защищенным проводом - ответвления протяженностью 0,55 км от опоры № 1-24 (номер опоры уточнить при проектировании) существующей  ВЛ-10 кВ № 32 до проектируемой ТП-10/0,4 кВ с увеличением протяженности существующей ВЛ-10 кВ (марку и сечение провода, протяженность уточнить при проектировании);
- монтаж одного линейного разъединителя 10 кВ на концевой опоре проектируемого ответвления от ВЛ-10 кВ № 32 (тип и технические характеристики уточнить при проектировании);
- строительство воздушной линии электропередачи 0,4 кВ самонесущим изолированным проводом (ВЛИ-0,4 кВ) протяженностью 0,23 км от проектируемой ТП-10/0,4 кВ до границы земельного участка заявителя (марку и сечение провода, протяженность уточнить при проектировании).
10.2.	 Строительство новых подстанций: строительство трансформаторной подстанции 10/0,4 кВ киоскового типа с одним силовым трансформатором мощностью 250 кВА, оборудованной устройствами телеметрии с передачей информации на ДП РЭС (тип, мощность,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</si>
  <si>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32  в части монтажа ответвительной арматуры к опоре ВЛ-10 кВ в точке врезки (объем реконструкции уточнить при проектировании).</t>
  </si>
  <si>
    <t>КТП 250 кВА (со шкафом АСУЭ в комплекте с УСПД (МЭК-104)), оборудованной устройствами телеметрии с передачей информации на ДП РЭС</t>
  </si>
  <si>
    <t>Реконструкция ВЛ-0,4 кВ, км</t>
  </si>
  <si>
    <t>КТП 250 кВА</t>
  </si>
  <si>
    <t>Шкаф АСКУЭ в комплекте с УСПД (МЭК-104), с устройствами телеметрии с передачей информации на ДП РЭС</t>
  </si>
  <si>
    <t>ИТОГО:</t>
  </si>
  <si>
    <t>Начальник УИ</t>
  </si>
  <si>
    <t>Начальник УТП</t>
  </si>
  <si>
    <t>Начальник УТР</t>
  </si>
  <si>
    <t>В.В. Тупицкий</t>
  </si>
  <si>
    <t>М.В. Филипкин</t>
  </si>
  <si>
    <t>В.В. Волошин</t>
  </si>
  <si>
    <t>____________________</t>
  </si>
  <si>
    <t xml:space="preserve">Приложение к техническому заданию на  выполнение работ «под ключ» по проектированию и строительству
 распределительной сети 0,4 кВ. («Очередь № 138 льготники») </t>
  </si>
  <si>
    <t>КТП 250 кВА - 1 шт.</t>
  </si>
  <si>
    <t>Заместитель директора по КС</t>
  </si>
  <si>
    <t>И.Н. Смахтин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</si>
</sst>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22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sz val="28"/>
      <color rgb="FF000000"/>
      <name val="Arial"/>
      <family val="2"/>
      <charset val="204"/>
    </font>
    <font>
      <sz val="35"/>
      <color theme="1"/>
      <name val="Arial"/>
      <family val="2"/>
      <charset val="204"/>
    </font>
    <font>
      <sz val="35"/>
      <color rgb="FF000000"/>
      <name val="Arial"/>
      <family val="2"/>
      <charset val="204"/>
    </font>
    <font>
      <sz val="100"/>
      <name val="Arial"/>
      <family val="2"/>
      <charset val="204"/>
    </font>
    <font>
      <sz val="100"/>
      <color theme="1"/>
      <name val="Arial"/>
      <family val="2"/>
      <charset val="204"/>
    </font>
    <font>
      <sz val="100"/>
      <color rgb="FF000000"/>
      <name val="Arial"/>
      <family val="2"/>
      <charset val="204"/>
    </font>
    <font>
      <sz val="60"/>
      <color theme="1"/>
      <name val="Arial"/>
      <family val="2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6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168" fontId="15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4" fontId="8" fillId="0" borderId="7" xfId="0" applyNumberFormat="1" applyFont="1" applyFill="1" applyBorder="1" applyAlignment="1">
      <alignment horizontal="center" vertical="center" wrapText="1"/>
    </xf>
    <xf numFmtId="14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14" fontId="8" fillId="0" borderId="3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14" fontId="7" fillId="0" borderId="8" xfId="0" applyNumberFormat="1" applyFont="1" applyFill="1" applyBorder="1" applyAlignment="1">
      <alignment horizontal="center" vertical="center" wrapText="1"/>
    </xf>
    <xf numFmtId="0" fontId="7" fillId="0" borderId="8" xfId="0" applyNumberFormat="1" applyFont="1" applyFill="1" applyBorder="1" applyAlignment="1">
      <alignment horizontal="center" vertical="center" wrapText="1"/>
    </xf>
    <xf numFmtId="14" fontId="8" fillId="0" borderId="8" xfId="0" applyNumberFormat="1" applyFont="1" applyFill="1" applyBorder="1" applyAlignment="1">
      <alignment horizontal="center" vertical="center" wrapText="1"/>
    </xf>
    <xf numFmtId="4" fontId="7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164" fontId="8" fillId="0" borderId="8" xfId="0" applyNumberFormat="1" applyFont="1" applyFill="1" applyBorder="1" applyAlignment="1">
      <alignment horizontal="center" vertical="center" wrapText="1"/>
    </xf>
    <xf numFmtId="2" fontId="8" fillId="0" borderId="8" xfId="0" applyNumberFormat="1" applyFont="1" applyFill="1" applyBorder="1" applyAlignment="1">
      <alignment horizontal="center" vertical="center" wrapText="1"/>
    </xf>
    <xf numFmtId="14" fontId="16" fillId="0" borderId="4" xfId="0" applyNumberFormat="1" applyFont="1" applyFill="1" applyBorder="1" applyAlignment="1">
      <alignment horizontal="center" vertical="center" wrapText="1"/>
    </xf>
    <xf numFmtId="164" fontId="16" fillId="0" borderId="4" xfId="0" applyNumberFormat="1" applyFont="1" applyFill="1" applyBorder="1" applyAlignment="1">
      <alignment horizontal="center" vertical="center" wrapText="1"/>
    </xf>
    <xf numFmtId="164" fontId="16" fillId="0" borderId="1" xfId="0" applyNumberFormat="1" applyFont="1" applyFill="1" applyBorder="1" applyAlignment="1">
      <alignment horizontal="center" vertical="center" wrapText="1"/>
    </xf>
    <xf numFmtId="168" fontId="17" fillId="0" borderId="5" xfId="0" applyNumberFormat="1" applyFont="1" applyFill="1" applyBorder="1" applyAlignment="1" applyProtection="1">
      <alignment horizontal="right" vertical="center" wrapText="1"/>
    </xf>
    <xf numFmtId="0" fontId="16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horizontal="center" vertical="center" wrapText="1"/>
    </xf>
    <xf numFmtId="168" fontId="16" fillId="0" borderId="0" xfId="0" applyNumberFormat="1" applyFont="1" applyFill="1" applyAlignment="1">
      <alignment horizontal="center" vertical="center" wrapText="1"/>
    </xf>
    <xf numFmtId="164" fontId="16" fillId="0" borderId="2" xfId="0" applyNumberFormat="1" applyFont="1" applyFill="1" applyBorder="1" applyAlignment="1">
      <alignment horizontal="center" vertical="center" wrapText="1"/>
    </xf>
    <xf numFmtId="0" fontId="18" fillId="0" borderId="0" xfId="0" applyFont="1" applyFill="1" applyBorder="1" applyAlignment="1">
      <alignment vertical="center"/>
    </xf>
    <xf numFmtId="0" fontId="18" fillId="0" borderId="0" xfId="0" applyNumberFormat="1" applyFont="1" applyFill="1" applyBorder="1" applyAlignment="1">
      <alignment horizontal="center" vertical="center" wrapText="1"/>
    </xf>
    <xf numFmtId="14" fontId="19" fillId="0" borderId="0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Fill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horizontal="center" vertical="center" wrapText="1"/>
    </xf>
    <xf numFmtId="164" fontId="19" fillId="0" borderId="0" xfId="0" applyNumberFormat="1" applyFont="1" applyFill="1" applyBorder="1" applyAlignment="1">
      <alignment horizontal="center" vertical="center" wrapText="1"/>
    </xf>
    <xf numFmtId="2" fontId="19" fillId="0" borderId="0" xfId="0" applyNumberFormat="1" applyFont="1" applyFill="1" applyBorder="1" applyAlignment="1">
      <alignment horizontal="center" vertical="center" wrapText="1"/>
    </xf>
    <xf numFmtId="164" fontId="19" fillId="0" borderId="7" xfId="0" applyNumberFormat="1" applyFont="1" applyFill="1" applyBorder="1" applyAlignment="1">
      <alignment horizontal="center" vertical="center" wrapText="1"/>
    </xf>
    <xf numFmtId="168" fontId="20" fillId="0" borderId="5" xfId="0" applyNumberFormat="1" applyFont="1" applyFill="1" applyBorder="1" applyAlignment="1" applyProtection="1">
      <alignment horizontal="right" vertical="center" wrapText="1"/>
    </xf>
    <xf numFmtId="0" fontId="19" fillId="0" borderId="1" xfId="0" applyNumberFormat="1" applyFont="1" applyFill="1" applyBorder="1" applyAlignment="1">
      <alignment horizontal="center" vertical="center" wrapText="1"/>
    </xf>
    <xf numFmtId="168" fontId="19" fillId="0" borderId="0" xfId="0" applyNumberFormat="1" applyFont="1" applyFill="1" applyAlignment="1">
      <alignment horizontal="center" vertical="center" wrapText="1"/>
    </xf>
    <xf numFmtId="164" fontId="19" fillId="0" borderId="2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>
      <alignment horizontal="center" vertical="center" wrapText="1"/>
    </xf>
    <xf numFmtId="0" fontId="7" fillId="0" borderId="6" xfId="0" applyNumberFormat="1" applyFont="1" applyFill="1" applyBorder="1" applyAlignment="1">
      <alignment horizontal="center" vertical="center" wrapText="1"/>
    </xf>
    <xf numFmtId="0" fontId="7" fillId="0" borderId="3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 wrapText="1"/>
    </xf>
    <xf numFmtId="0" fontId="16" fillId="0" borderId="9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0" fontId="21" fillId="0" borderId="1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35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36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33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34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17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Q6" sqref="Q6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hidden="1" customWidth="1"/>
    <col min="6" max="6" width="19.28515625" style="176" customWidth="1"/>
    <col min="7" max="7" width="41.85546875" style="176" customWidth="1"/>
    <col min="8" max="8" width="23" style="176" customWidth="1"/>
    <col min="9" max="9" width="38.42578125" style="176" customWidth="1"/>
    <col min="10" max="10" width="111.28515625" style="176" customWidth="1"/>
    <col min="11" max="11" width="84.5703125" style="176" customWidth="1"/>
    <col min="12" max="12" width="31" style="176" customWidth="1"/>
    <col min="13" max="13" width="57.140625" style="176" customWidth="1"/>
    <col min="14" max="14" width="54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33.8554687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32.285156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hidden="1" customWidth="1"/>
    <col min="55" max="55" width="24.28515625" style="176" hidden="1" customWidth="1"/>
    <col min="56" max="56" width="26.28515625" style="176" customWidth="1"/>
    <col min="57" max="57" width="32" style="176" customWidth="1"/>
    <col min="58" max="58" width="110.8554687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5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4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97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170.25" customHeight="1" x14ac:dyDescent="0.95">
      <c r="A1" s="245" t="s">
        <v>351</v>
      </c>
      <c r="B1" s="245"/>
      <c r="C1" s="245"/>
      <c r="D1" s="245"/>
      <c r="E1" s="245"/>
      <c r="F1" s="245"/>
      <c r="G1" s="245"/>
      <c r="H1" s="245"/>
      <c r="I1" s="245"/>
      <c r="J1" s="245"/>
      <c r="K1" s="245"/>
      <c r="L1" s="245"/>
      <c r="M1" s="245"/>
      <c r="N1" s="245"/>
      <c r="O1" s="245"/>
      <c r="P1" s="245"/>
      <c r="Q1" s="245"/>
      <c r="R1" s="245"/>
      <c r="S1" s="245"/>
      <c r="T1" s="245"/>
      <c r="U1" s="245"/>
      <c r="V1" s="245"/>
      <c r="W1" s="245"/>
      <c r="X1" s="245"/>
      <c r="Y1" s="245"/>
      <c r="Z1" s="245"/>
      <c r="AA1" s="245"/>
      <c r="AB1" s="245"/>
      <c r="AC1" s="245"/>
      <c r="AD1" s="245"/>
      <c r="AE1" s="245"/>
      <c r="AF1" s="245"/>
      <c r="AG1" s="245"/>
      <c r="AH1" s="245"/>
      <c r="AI1" s="245"/>
      <c r="AJ1" s="245"/>
      <c r="AK1" s="245"/>
      <c r="AL1" s="245"/>
      <c r="AM1" s="245"/>
      <c r="AN1" s="245"/>
      <c r="AO1" s="245"/>
      <c r="AP1" s="245"/>
      <c r="AQ1" s="245"/>
      <c r="AR1" s="245"/>
      <c r="AS1" s="245"/>
      <c r="AT1" s="245"/>
      <c r="AU1" s="245"/>
      <c r="AV1" s="245"/>
      <c r="AW1" s="245"/>
      <c r="AX1" s="245"/>
      <c r="AY1" s="245"/>
      <c r="AZ1" s="245"/>
      <c r="BA1" s="245"/>
      <c r="BB1" s="245"/>
      <c r="BC1" s="245"/>
      <c r="BD1" s="245"/>
      <c r="BE1" s="245"/>
      <c r="BF1" s="245"/>
      <c r="BG1" s="245"/>
      <c r="BH1" s="245"/>
      <c r="BI1" s="245"/>
      <c r="BJ1" s="245"/>
      <c r="BK1" s="245"/>
      <c r="BL1" s="245"/>
      <c r="BM1" s="245"/>
      <c r="BN1" s="245"/>
      <c r="BO1" s="245"/>
      <c r="BP1" s="245"/>
      <c r="BQ1" s="245"/>
      <c r="BR1" s="245"/>
      <c r="BS1" s="245"/>
      <c r="BT1" s="245"/>
    </row>
    <row r="2" spans="1:73" s="22" customFormat="1" ht="302.25" customHeight="1" x14ac:dyDescent="0.25">
      <c r="A2" s="20" t="s">
        <v>0</v>
      </c>
      <c r="B2" s="20" t="s">
        <v>24</v>
      </c>
      <c r="C2" s="20" t="s">
        <v>329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324</v>
      </c>
      <c r="W2" s="20" t="s">
        <v>313</v>
      </c>
      <c r="X2" s="20" t="s">
        <v>323</v>
      </c>
      <c r="Y2" s="20" t="s">
        <v>313</v>
      </c>
      <c r="Z2" s="20" t="s">
        <v>29</v>
      </c>
      <c r="AA2" s="20" t="s">
        <v>313</v>
      </c>
      <c r="AB2" s="20" t="s">
        <v>322</v>
      </c>
      <c r="AC2" s="20" t="s">
        <v>313</v>
      </c>
      <c r="AD2" s="20" t="s">
        <v>321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325</v>
      </c>
      <c r="AW2" s="20" t="s">
        <v>313</v>
      </c>
      <c r="AX2" s="20" t="s">
        <v>327</v>
      </c>
      <c r="AY2" s="20" t="s">
        <v>313</v>
      </c>
      <c r="AZ2" s="20" t="s">
        <v>326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340</v>
      </c>
      <c r="BG2" s="20" t="s">
        <v>313</v>
      </c>
      <c r="BH2" s="20" t="s">
        <v>328</v>
      </c>
      <c r="BI2" s="20" t="s">
        <v>313</v>
      </c>
      <c r="BJ2" s="20" t="s">
        <v>319</v>
      </c>
      <c r="BK2" s="20" t="s">
        <v>313</v>
      </c>
      <c r="BL2" s="20" t="s">
        <v>320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3" s="22" customFormat="1" ht="345" x14ac:dyDescent="0.25">
      <c r="A3" s="17" t="s">
        <v>334</v>
      </c>
      <c r="B3" s="18">
        <v>41791578</v>
      </c>
      <c r="C3" s="24">
        <v>43553</v>
      </c>
      <c r="D3" s="19">
        <v>11110.67</v>
      </c>
      <c r="E3" s="19"/>
      <c r="F3" s="20">
        <v>10</v>
      </c>
      <c r="G3" s="18" t="s">
        <v>335</v>
      </c>
      <c r="H3" s="18" t="s">
        <v>141</v>
      </c>
      <c r="I3" s="18" t="s">
        <v>336</v>
      </c>
      <c r="J3" s="237" t="s">
        <v>337</v>
      </c>
      <c r="K3" s="237" t="s">
        <v>338</v>
      </c>
      <c r="L3" s="20"/>
      <c r="M3" s="20"/>
      <c r="N3" s="20"/>
      <c r="O3" s="21">
        <f>SUM(O4:O8)</f>
        <v>1806.69</v>
      </c>
      <c r="P3" s="21">
        <f t="shared" ref="P3:U3" si="0">SUM(P4:P8)</f>
        <v>2.31</v>
      </c>
      <c r="Q3" s="21">
        <f t="shared" si="0"/>
        <v>143.22910000000002</v>
      </c>
      <c r="R3" s="21">
        <f t="shared" si="0"/>
        <v>913.49329999999998</v>
      </c>
      <c r="S3" s="21">
        <f t="shared" si="0"/>
        <v>681.9</v>
      </c>
      <c r="T3" s="21">
        <f t="shared" si="0"/>
        <v>68.067599999999999</v>
      </c>
      <c r="U3" s="21">
        <f t="shared" si="0"/>
        <v>1806.69</v>
      </c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0">
        <v>0.55000000000000004</v>
      </c>
      <c r="AI3" s="21">
        <f>U4</f>
        <v>705.1</v>
      </c>
      <c r="AJ3" s="20"/>
      <c r="AK3" s="21"/>
      <c r="AL3" s="199">
        <v>2</v>
      </c>
      <c r="AM3" s="21">
        <f>U5</f>
        <v>144.14000000000001</v>
      </c>
      <c r="AN3" s="20"/>
      <c r="AO3" s="21"/>
      <c r="AP3" s="21"/>
      <c r="AQ3" s="21"/>
      <c r="AR3" s="21"/>
      <c r="AS3" s="21"/>
      <c r="AT3" s="199" t="s">
        <v>339</v>
      </c>
      <c r="AU3" s="21">
        <f>U6+U7</f>
        <v>686.74</v>
      </c>
      <c r="AV3" s="21"/>
      <c r="AW3" s="21"/>
      <c r="AX3" s="21"/>
      <c r="AY3" s="21"/>
      <c r="AZ3" s="21"/>
      <c r="BA3" s="21"/>
      <c r="BB3" s="21"/>
      <c r="BC3" s="21"/>
      <c r="BD3" s="199">
        <v>0.23</v>
      </c>
      <c r="BE3" s="181">
        <f>U8</f>
        <v>270.71000000000004</v>
      </c>
      <c r="BF3" s="20"/>
      <c r="BG3" s="20"/>
      <c r="BH3" s="20"/>
      <c r="BI3" s="23"/>
      <c r="BJ3" s="23"/>
      <c r="BK3" s="21"/>
      <c r="BL3" s="21"/>
      <c r="BM3" s="21"/>
      <c r="BN3" s="181">
        <f t="shared" ref="BN3:BN31" si="1">W3+Y3+AA3+AC3+AE3+AG3+AI3+AM3+AO3+AQ3+AS3+AU3+AW3+AY3+BA3+BC3+BE3+BG3+BI3+BK3+BM3</f>
        <v>1806.69</v>
      </c>
      <c r="BO3" s="24">
        <v>43919</v>
      </c>
      <c r="BP3" s="21" t="s">
        <v>210</v>
      </c>
      <c r="BQ3" s="193"/>
      <c r="BR3" s="196">
        <v>12</v>
      </c>
      <c r="BT3" s="192"/>
      <c r="BU3" s="25"/>
    </row>
    <row r="4" spans="1:73" s="22" customFormat="1" ht="151.15" customHeight="1" x14ac:dyDescent="0.25">
      <c r="A4" s="17"/>
      <c r="B4" s="18"/>
      <c r="C4" s="24"/>
      <c r="D4" s="19"/>
      <c r="E4" s="19"/>
      <c r="F4" s="20"/>
      <c r="G4" s="18"/>
      <c r="H4" s="18"/>
      <c r="I4" s="18"/>
      <c r="J4" s="238"/>
      <c r="K4" s="238"/>
      <c r="L4" s="20"/>
      <c r="M4" s="20" t="s">
        <v>314</v>
      </c>
      <c r="N4" s="20">
        <f>AH3</f>
        <v>0.55000000000000004</v>
      </c>
      <c r="O4" s="21">
        <f>N4*1282</f>
        <v>705.1</v>
      </c>
      <c r="P4" s="21"/>
      <c r="Q4" s="21">
        <f>O4*0.11</f>
        <v>77.561000000000007</v>
      </c>
      <c r="R4" s="21">
        <f>O4*0.84</f>
        <v>592.28399999999999</v>
      </c>
      <c r="S4" s="21">
        <v>0</v>
      </c>
      <c r="T4" s="21">
        <f>O4*0.05</f>
        <v>35.255000000000003</v>
      </c>
      <c r="U4" s="21">
        <f>SUM(Q4:T4)</f>
        <v>705.1</v>
      </c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0"/>
      <c r="AI4" s="20"/>
      <c r="AJ4" s="20"/>
      <c r="AK4" s="21"/>
      <c r="AL4" s="199"/>
      <c r="AM4" s="20"/>
      <c r="AN4" s="20"/>
      <c r="AO4" s="21"/>
      <c r="AP4" s="21"/>
      <c r="AQ4" s="21"/>
      <c r="AR4" s="21"/>
      <c r="AS4" s="21"/>
      <c r="AT4" s="199"/>
      <c r="AU4" s="20"/>
      <c r="AV4" s="21"/>
      <c r="AW4" s="21"/>
      <c r="AX4" s="21"/>
      <c r="AY4" s="21"/>
      <c r="AZ4" s="21"/>
      <c r="BA4" s="21"/>
      <c r="BB4" s="21"/>
      <c r="BC4" s="21"/>
      <c r="BD4" s="199"/>
      <c r="BE4" s="199"/>
      <c r="BF4" s="199"/>
      <c r="BG4" s="20"/>
      <c r="BH4" s="20"/>
      <c r="BI4" s="23"/>
      <c r="BJ4" s="23"/>
      <c r="BK4" s="21"/>
      <c r="BL4" s="21"/>
      <c r="BM4" s="21"/>
      <c r="BN4" s="181"/>
      <c r="BO4" s="24"/>
      <c r="BP4" s="21"/>
      <c r="BQ4" s="193"/>
      <c r="BR4" s="196"/>
      <c r="BT4" s="192"/>
      <c r="BU4" s="25"/>
    </row>
    <row r="5" spans="1:73" s="22" customFormat="1" ht="151.15" customHeight="1" x14ac:dyDescent="0.25">
      <c r="A5" s="17"/>
      <c r="B5" s="18"/>
      <c r="C5" s="24"/>
      <c r="D5" s="19"/>
      <c r="E5" s="19"/>
      <c r="F5" s="20"/>
      <c r="G5" s="18"/>
      <c r="H5" s="18"/>
      <c r="I5" s="18"/>
      <c r="J5" s="238"/>
      <c r="K5" s="238"/>
      <c r="L5" s="20"/>
      <c r="M5" s="20" t="s">
        <v>316</v>
      </c>
      <c r="N5" s="20">
        <f>AL3</f>
        <v>2</v>
      </c>
      <c r="O5" s="21">
        <f>U5</f>
        <v>144.14000000000001</v>
      </c>
      <c r="P5" s="21"/>
      <c r="Q5" s="21">
        <f>2*5.34</f>
        <v>10.68</v>
      </c>
      <c r="R5" s="21">
        <f>2*19.44</f>
        <v>38.880000000000003</v>
      </c>
      <c r="S5" s="21">
        <f>2*45.49</f>
        <v>90.98</v>
      </c>
      <c r="T5" s="21">
        <f>2*1.8</f>
        <v>3.6</v>
      </c>
      <c r="U5" s="21">
        <f t="shared" ref="U5" si="2">SUM(Q5:T5)</f>
        <v>144.14000000000001</v>
      </c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0"/>
      <c r="AI5" s="20"/>
      <c r="AJ5" s="20"/>
      <c r="AK5" s="21"/>
      <c r="AL5" s="199"/>
      <c r="AM5" s="20"/>
      <c r="AN5" s="20"/>
      <c r="AO5" s="21"/>
      <c r="AP5" s="21"/>
      <c r="AQ5" s="21"/>
      <c r="AR5" s="21"/>
      <c r="AS5" s="21"/>
      <c r="AT5" s="199"/>
      <c r="AU5" s="20"/>
      <c r="AV5" s="21"/>
      <c r="AW5" s="21"/>
      <c r="AX5" s="21"/>
      <c r="AY5" s="21"/>
      <c r="AZ5" s="21"/>
      <c r="BA5" s="21"/>
      <c r="BB5" s="21"/>
      <c r="BC5" s="21"/>
      <c r="BD5" s="199"/>
      <c r="BE5" s="199"/>
      <c r="BF5" s="199"/>
      <c r="BG5" s="20"/>
      <c r="BH5" s="20"/>
      <c r="BI5" s="23"/>
      <c r="BJ5" s="23"/>
      <c r="BK5" s="21"/>
      <c r="BL5" s="21"/>
      <c r="BM5" s="21"/>
      <c r="BN5" s="181"/>
      <c r="BO5" s="24"/>
      <c r="BP5" s="21"/>
      <c r="BQ5" s="193"/>
      <c r="BR5" s="196"/>
      <c r="BT5" s="192"/>
      <c r="BU5" s="25"/>
    </row>
    <row r="6" spans="1:73" s="22" customFormat="1" ht="135" customHeight="1" x14ac:dyDescent="0.25">
      <c r="A6" s="17"/>
      <c r="B6" s="18"/>
      <c r="C6" s="24"/>
      <c r="D6" s="19"/>
      <c r="E6" s="19"/>
      <c r="F6" s="20"/>
      <c r="G6" s="18"/>
      <c r="H6" s="18"/>
      <c r="I6" s="18"/>
      <c r="J6" s="238"/>
      <c r="K6" s="238"/>
      <c r="L6" s="20"/>
      <c r="M6" s="240" t="s">
        <v>318</v>
      </c>
      <c r="N6" s="20" t="s">
        <v>341</v>
      </c>
      <c r="O6" s="21">
        <f>U6</f>
        <v>571.74</v>
      </c>
      <c r="P6" s="21"/>
      <c r="Q6" s="21">
        <v>22.9</v>
      </c>
      <c r="R6" s="21">
        <v>54.84</v>
      </c>
      <c r="S6" s="21">
        <v>486.69</v>
      </c>
      <c r="T6" s="21">
        <v>7.31</v>
      </c>
      <c r="U6" s="21">
        <f>SUM(Q6:T6)</f>
        <v>571.74</v>
      </c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0"/>
      <c r="AI6" s="20"/>
      <c r="AJ6" s="20"/>
      <c r="AK6" s="21"/>
      <c r="AL6" s="199"/>
      <c r="AM6" s="20"/>
      <c r="AN6" s="20"/>
      <c r="AO6" s="21"/>
      <c r="AP6" s="21"/>
      <c r="AQ6" s="21"/>
      <c r="AR6" s="21"/>
      <c r="AS6" s="21"/>
      <c r="AT6" s="199"/>
      <c r="AU6" s="20"/>
      <c r="AV6" s="21"/>
      <c r="AW6" s="21"/>
      <c r="AX6" s="21"/>
      <c r="AY6" s="21"/>
      <c r="AZ6" s="21"/>
      <c r="BA6" s="21"/>
      <c r="BB6" s="21"/>
      <c r="BC6" s="21"/>
      <c r="BD6" s="199"/>
      <c r="BE6" s="199"/>
      <c r="BF6" s="199"/>
      <c r="BG6" s="20"/>
      <c r="BH6" s="20"/>
      <c r="BI6" s="23"/>
      <c r="BJ6" s="23"/>
      <c r="BK6" s="21"/>
      <c r="BL6" s="21"/>
      <c r="BM6" s="21"/>
      <c r="BN6" s="181"/>
      <c r="BO6" s="24"/>
      <c r="BP6" s="21"/>
      <c r="BQ6" s="193"/>
      <c r="BR6" s="196"/>
      <c r="BT6" s="192"/>
      <c r="BU6" s="25"/>
    </row>
    <row r="7" spans="1:73" s="22" customFormat="1" ht="285" customHeight="1" x14ac:dyDescent="0.25">
      <c r="A7" s="17"/>
      <c r="B7" s="18"/>
      <c r="C7" s="24"/>
      <c r="D7" s="19"/>
      <c r="E7" s="19"/>
      <c r="F7" s="20"/>
      <c r="G7" s="18"/>
      <c r="H7" s="18"/>
      <c r="I7" s="18"/>
      <c r="J7" s="238"/>
      <c r="K7" s="238"/>
      <c r="L7" s="20"/>
      <c r="M7" s="241"/>
      <c r="N7" s="20" t="s">
        <v>342</v>
      </c>
      <c r="O7" s="21">
        <f>U7</f>
        <v>115</v>
      </c>
      <c r="P7" s="21">
        <v>2.31</v>
      </c>
      <c r="Q7" s="21">
        <v>2.31</v>
      </c>
      <c r="R7" s="21">
        <v>2.8</v>
      </c>
      <c r="S7" s="21">
        <v>104.23</v>
      </c>
      <c r="T7" s="21">
        <v>5.66</v>
      </c>
      <c r="U7" s="21">
        <f>SUM(Q7:T7)</f>
        <v>115</v>
      </c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0"/>
      <c r="AI7" s="20"/>
      <c r="AJ7" s="20"/>
      <c r="AK7" s="21"/>
      <c r="AL7" s="199"/>
      <c r="AM7" s="20"/>
      <c r="AN7" s="20"/>
      <c r="AO7" s="21"/>
      <c r="AP7" s="21"/>
      <c r="AQ7" s="21"/>
      <c r="AR7" s="21"/>
      <c r="AS7" s="21"/>
      <c r="AT7" s="199"/>
      <c r="AU7" s="20"/>
      <c r="AV7" s="21"/>
      <c r="AW7" s="21"/>
      <c r="AX7" s="21"/>
      <c r="AY7" s="21"/>
      <c r="AZ7" s="21"/>
      <c r="BA7" s="21"/>
      <c r="BB7" s="21"/>
      <c r="BC7" s="21"/>
      <c r="BD7" s="199"/>
      <c r="BE7" s="199"/>
      <c r="BF7" s="199"/>
      <c r="BG7" s="20"/>
      <c r="BH7" s="20"/>
      <c r="BI7" s="23"/>
      <c r="BJ7" s="23"/>
      <c r="BK7" s="21"/>
      <c r="BL7" s="21"/>
      <c r="BM7" s="21"/>
      <c r="BN7" s="181"/>
      <c r="BO7" s="24"/>
      <c r="BP7" s="21"/>
      <c r="BQ7" s="193"/>
      <c r="BR7" s="196"/>
      <c r="BT7" s="192"/>
      <c r="BU7" s="25"/>
    </row>
    <row r="8" spans="1:73" s="22" customFormat="1" ht="151.15" customHeight="1" x14ac:dyDescent="0.25">
      <c r="A8" s="17"/>
      <c r="B8" s="18"/>
      <c r="C8" s="24"/>
      <c r="D8" s="19"/>
      <c r="E8" s="19"/>
      <c r="F8" s="20"/>
      <c r="G8" s="18"/>
      <c r="H8" s="18"/>
      <c r="I8" s="18"/>
      <c r="J8" s="239"/>
      <c r="K8" s="239"/>
      <c r="L8" s="20"/>
      <c r="M8" s="20" t="s">
        <v>310</v>
      </c>
      <c r="N8" s="20">
        <f>BD3</f>
        <v>0.23</v>
      </c>
      <c r="O8" s="21">
        <f>N8*1177</f>
        <v>270.71000000000004</v>
      </c>
      <c r="P8" s="21"/>
      <c r="Q8" s="21">
        <f>O8*0.11</f>
        <v>29.778100000000006</v>
      </c>
      <c r="R8" s="21">
        <f>O8*0.83</f>
        <v>224.68930000000003</v>
      </c>
      <c r="S8" s="21">
        <v>0</v>
      </c>
      <c r="T8" s="21">
        <f>O8*0.06</f>
        <v>16.242600000000003</v>
      </c>
      <c r="U8" s="21">
        <f t="shared" ref="U8" si="3">SUM(Q8:T8)</f>
        <v>270.71000000000004</v>
      </c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0"/>
      <c r="AI8" s="20"/>
      <c r="AJ8" s="20"/>
      <c r="AK8" s="21"/>
      <c r="AL8" s="199"/>
      <c r="AM8" s="20"/>
      <c r="AN8" s="20"/>
      <c r="AO8" s="21"/>
      <c r="AP8" s="21"/>
      <c r="AQ8" s="21"/>
      <c r="AR8" s="21"/>
      <c r="AS8" s="21"/>
      <c r="AT8" s="199"/>
      <c r="AU8" s="20"/>
      <c r="AV8" s="21"/>
      <c r="AW8" s="21"/>
      <c r="AX8" s="21"/>
      <c r="AY8" s="21"/>
      <c r="AZ8" s="21"/>
      <c r="BA8" s="21"/>
      <c r="BB8" s="21"/>
      <c r="BC8" s="21"/>
      <c r="BD8" s="199"/>
      <c r="BE8" s="199"/>
      <c r="BF8" s="199"/>
      <c r="BG8" s="20"/>
      <c r="BH8" s="20"/>
      <c r="BI8" s="23"/>
      <c r="BJ8" s="23"/>
      <c r="BK8" s="21"/>
      <c r="BL8" s="21"/>
      <c r="BM8" s="21"/>
      <c r="BN8" s="181"/>
      <c r="BO8" s="24"/>
      <c r="BP8" s="21"/>
      <c r="BQ8" s="193"/>
      <c r="BR8" s="196"/>
      <c r="BT8" s="192"/>
      <c r="BU8" s="25"/>
    </row>
    <row r="9" spans="1:73" s="217" customFormat="1" ht="87" x14ac:dyDescent="0.25">
      <c r="A9" s="242" t="s">
        <v>343</v>
      </c>
      <c r="B9" s="243"/>
      <c r="C9" s="243"/>
      <c r="D9" s="243"/>
      <c r="E9" s="243"/>
      <c r="F9" s="243"/>
      <c r="G9" s="243"/>
      <c r="H9" s="243"/>
      <c r="I9" s="243"/>
      <c r="J9" s="243"/>
      <c r="K9" s="243"/>
      <c r="L9" s="243"/>
      <c r="M9" s="243"/>
      <c r="N9" s="244"/>
      <c r="O9" s="213">
        <f>O3</f>
        <v>1806.69</v>
      </c>
      <c r="P9" s="213">
        <f t="shared" ref="P9:AM9" si="4">P3</f>
        <v>2.31</v>
      </c>
      <c r="Q9" s="213">
        <f t="shared" si="4"/>
        <v>143.22910000000002</v>
      </c>
      <c r="R9" s="213">
        <f t="shared" si="4"/>
        <v>913.49329999999998</v>
      </c>
      <c r="S9" s="213">
        <f t="shared" si="4"/>
        <v>681.9</v>
      </c>
      <c r="T9" s="213">
        <f t="shared" si="4"/>
        <v>68.067599999999999</v>
      </c>
      <c r="U9" s="213">
        <f t="shared" si="4"/>
        <v>1806.69</v>
      </c>
      <c r="V9" s="213">
        <f t="shared" si="4"/>
        <v>0</v>
      </c>
      <c r="W9" s="213">
        <f t="shared" si="4"/>
        <v>0</v>
      </c>
      <c r="X9" s="213">
        <f t="shared" si="4"/>
        <v>0</v>
      </c>
      <c r="Y9" s="213">
        <f t="shared" si="4"/>
        <v>0</v>
      </c>
      <c r="Z9" s="213">
        <f t="shared" si="4"/>
        <v>0</v>
      </c>
      <c r="AA9" s="213">
        <f t="shared" si="4"/>
        <v>0</v>
      </c>
      <c r="AB9" s="213">
        <f t="shared" si="4"/>
        <v>0</v>
      </c>
      <c r="AC9" s="213">
        <f t="shared" si="4"/>
        <v>0</v>
      </c>
      <c r="AD9" s="213">
        <f t="shared" si="4"/>
        <v>0</v>
      </c>
      <c r="AE9" s="213">
        <f t="shared" si="4"/>
        <v>0</v>
      </c>
      <c r="AF9" s="213">
        <f t="shared" si="4"/>
        <v>0</v>
      </c>
      <c r="AG9" s="213">
        <f t="shared" si="4"/>
        <v>0</v>
      </c>
      <c r="AH9" s="213">
        <f t="shared" si="4"/>
        <v>0.55000000000000004</v>
      </c>
      <c r="AI9" s="213">
        <f t="shared" si="4"/>
        <v>705.1</v>
      </c>
      <c r="AJ9" s="213">
        <f t="shared" si="4"/>
        <v>0</v>
      </c>
      <c r="AK9" s="213">
        <f t="shared" si="4"/>
        <v>0</v>
      </c>
      <c r="AL9" s="213">
        <f t="shared" si="4"/>
        <v>2</v>
      </c>
      <c r="AM9" s="213">
        <f t="shared" si="4"/>
        <v>144.14000000000001</v>
      </c>
      <c r="AN9" s="213" t="e">
        <f>#REF!+#REF!+#REF!+#REF!+#REF!+#REF!+#REF!+AN3+#REF!+#REF!+#REF!</f>
        <v>#REF!</v>
      </c>
      <c r="AO9" s="213" t="e">
        <f>#REF!+#REF!+#REF!+#REF!+#REF!+#REF!+#REF!+AO3+#REF!+#REF!+#REF!</f>
        <v>#REF!</v>
      </c>
      <c r="AP9" s="213" t="e">
        <f>#REF!+#REF!+#REF!+#REF!+#REF!+#REF!+#REF!+AP3+#REF!+#REF!+#REF!</f>
        <v>#REF!</v>
      </c>
      <c r="AQ9" s="213" t="e">
        <f>#REF!+#REF!+#REF!+#REF!+#REF!+#REF!+#REF!+AQ3+#REF!+#REF!+#REF!</f>
        <v>#REF!</v>
      </c>
      <c r="AR9" s="213" t="e">
        <f>#REF!+#REF!+#REF!+#REF!+#REF!+#REF!+#REF!+AR3+#REF!+#REF!+#REF!</f>
        <v>#REF!</v>
      </c>
      <c r="AS9" s="213" t="e">
        <f>#REF!+#REF!+#REF!+#REF!+#REF!+#REF!+#REF!+AS3+#REF!+#REF!+#REF!</f>
        <v>#REF!</v>
      </c>
      <c r="AT9" s="213" t="s">
        <v>352</v>
      </c>
      <c r="AU9" s="213">
        <f t="shared" ref="AU9" si="5">AU3</f>
        <v>686.74</v>
      </c>
      <c r="AV9" s="213" t="e">
        <f>#REF!+#REF!+#REF!+#REF!+#REF!+#REF!+#REF!+AV3+#REF!+#REF!+#REF!</f>
        <v>#REF!</v>
      </c>
      <c r="AW9" s="213" t="e">
        <f>#REF!+#REF!+#REF!+#REF!+#REF!+#REF!+#REF!+AW3+#REF!+#REF!+#REF!</f>
        <v>#REF!</v>
      </c>
      <c r="AX9" s="213" t="e">
        <f>#REF!+#REF!+#REF!+#REF!+#REF!+#REF!+#REF!+AX3+#REF!+#REF!+#REF!</f>
        <v>#REF!</v>
      </c>
      <c r="AY9" s="213" t="e">
        <f>#REF!+#REF!+#REF!+#REF!+#REF!+#REF!+#REF!+AY3+#REF!+#REF!+#REF!</f>
        <v>#REF!</v>
      </c>
      <c r="AZ9" s="213" t="e">
        <f>#REF!+#REF!+#REF!+#REF!+#REF!+#REF!+#REF!+AZ3+#REF!+#REF!+#REF!</f>
        <v>#REF!</v>
      </c>
      <c r="BA9" s="213" t="e">
        <f>#REF!+#REF!+#REF!+#REF!+#REF!+#REF!+#REF!+BA3+#REF!+#REF!+#REF!</f>
        <v>#REF!</v>
      </c>
      <c r="BB9" s="213"/>
      <c r="BC9" s="213"/>
      <c r="BD9" s="213">
        <f t="shared" ref="BD9:BE9" si="6">BD3</f>
        <v>0.23</v>
      </c>
      <c r="BE9" s="213">
        <f t="shared" si="6"/>
        <v>270.71000000000004</v>
      </c>
      <c r="BF9" s="213"/>
      <c r="BG9" s="213"/>
      <c r="BH9" s="213"/>
      <c r="BI9" s="213"/>
      <c r="BJ9" s="213"/>
      <c r="BK9" s="213"/>
      <c r="BL9" s="213" t="e">
        <f>#REF!+#REF!+#REF!+#REF!+#REF!+#REF!+#REF!+BL3+#REF!+#REF!+#REF!</f>
        <v>#REF!</v>
      </c>
      <c r="BM9" s="213" t="e">
        <f>#REF!+#REF!+#REF!+#REF!+#REF!+#REF!+#REF!+BM3+#REF!+#REF!+#REF!</f>
        <v>#REF!</v>
      </c>
      <c r="BN9" s="213">
        <f t="shared" ref="BN9" si="7">BN3</f>
        <v>1806.69</v>
      </c>
      <c r="BO9" s="212"/>
      <c r="BP9" s="214"/>
      <c r="BQ9" s="215"/>
      <c r="BR9" s="216"/>
      <c r="BT9" s="218"/>
      <c r="BU9" s="219"/>
    </row>
    <row r="10" spans="1:73" s="22" customFormat="1" ht="167.25" customHeight="1" x14ac:dyDescent="0.25">
      <c r="A10" s="205"/>
      <c r="B10" s="206"/>
      <c r="C10" s="207"/>
      <c r="D10" s="208"/>
      <c r="E10" s="208"/>
      <c r="F10" s="209"/>
      <c r="G10" s="206"/>
      <c r="H10" s="206"/>
      <c r="I10" s="206"/>
      <c r="J10" s="206"/>
      <c r="K10" s="206"/>
      <c r="L10" s="209"/>
      <c r="M10" s="209"/>
      <c r="N10" s="209"/>
      <c r="O10" s="209"/>
      <c r="P10" s="209"/>
      <c r="Q10" s="209"/>
      <c r="R10" s="209"/>
      <c r="S10" s="209"/>
      <c r="T10" s="209"/>
      <c r="U10" s="209"/>
      <c r="V10" s="210"/>
      <c r="W10" s="210"/>
      <c r="X10" s="210"/>
      <c r="Y10" s="210"/>
      <c r="Z10" s="210"/>
      <c r="AA10" s="210"/>
      <c r="AB10" s="210"/>
      <c r="AC10" s="210"/>
      <c r="AD10" s="210"/>
      <c r="AE10" s="210"/>
      <c r="AF10" s="210"/>
      <c r="AG10" s="210"/>
      <c r="AH10" s="209"/>
      <c r="AI10" s="210"/>
      <c r="AJ10" s="209"/>
      <c r="AK10" s="210"/>
      <c r="AL10" s="209"/>
      <c r="AM10" s="209"/>
      <c r="AN10" s="209"/>
      <c r="AO10" s="210"/>
      <c r="AP10" s="210"/>
      <c r="AQ10" s="210"/>
      <c r="AR10" s="210"/>
      <c r="AS10" s="210"/>
      <c r="AT10" s="209"/>
      <c r="AU10" s="209"/>
      <c r="AV10" s="209"/>
      <c r="AW10" s="210"/>
      <c r="AX10" s="210"/>
      <c r="AY10" s="210"/>
      <c r="AZ10" s="210"/>
      <c r="BA10" s="210"/>
      <c r="BB10" s="210"/>
      <c r="BC10" s="210"/>
      <c r="BD10" s="209"/>
      <c r="BE10" s="209"/>
      <c r="BF10" s="209"/>
      <c r="BG10" s="210"/>
      <c r="BH10" s="209"/>
      <c r="BI10" s="211"/>
      <c r="BJ10" s="211"/>
      <c r="BK10" s="210"/>
      <c r="BL10" s="210"/>
      <c r="BM10" s="210"/>
      <c r="BN10" s="210"/>
      <c r="BO10" s="207"/>
      <c r="BP10" s="200"/>
      <c r="BQ10" s="193"/>
      <c r="BR10" s="196"/>
      <c r="BT10" s="192"/>
      <c r="BU10" s="25"/>
    </row>
    <row r="11" spans="1:73" s="225" customFormat="1" ht="299.25" customHeight="1" x14ac:dyDescent="0.25">
      <c r="A11" s="220" t="s">
        <v>353</v>
      </c>
      <c r="B11" s="221"/>
      <c r="C11" s="222"/>
      <c r="D11" s="223"/>
      <c r="E11" s="223"/>
      <c r="F11" s="224"/>
      <c r="G11" s="221"/>
      <c r="H11" s="221"/>
      <c r="I11" s="221"/>
      <c r="K11" s="220" t="s">
        <v>350</v>
      </c>
      <c r="L11" s="224"/>
      <c r="N11" s="224"/>
      <c r="O11" s="220" t="s">
        <v>354</v>
      </c>
      <c r="P11" s="224"/>
      <c r="Q11" s="226"/>
      <c r="R11" s="226"/>
      <c r="T11" s="226"/>
      <c r="U11" s="226"/>
      <c r="V11" s="226"/>
      <c r="W11" s="226"/>
      <c r="X11" s="226"/>
      <c r="Y11" s="226"/>
      <c r="Z11" s="226"/>
      <c r="AA11" s="226"/>
      <c r="AB11" s="226"/>
      <c r="AC11" s="226"/>
      <c r="AD11" s="226"/>
      <c r="AE11" s="226"/>
      <c r="AF11" s="226"/>
      <c r="AG11" s="226"/>
      <c r="AH11" s="226"/>
      <c r="AI11" s="226"/>
      <c r="AJ11" s="226"/>
      <c r="AK11" s="226"/>
      <c r="AL11" s="226"/>
      <c r="AM11" s="226"/>
      <c r="AN11" s="226"/>
      <c r="AO11" s="226"/>
      <c r="AP11" s="226"/>
      <c r="AQ11" s="226"/>
      <c r="AR11" s="226"/>
      <c r="AS11" s="226"/>
      <c r="AT11" s="224"/>
      <c r="AU11" s="226"/>
      <c r="AV11" s="224"/>
      <c r="AW11" s="226"/>
      <c r="AX11" s="226"/>
      <c r="AY11" s="226"/>
      <c r="AZ11" s="226"/>
      <c r="BA11" s="226"/>
      <c r="BB11" s="226"/>
      <c r="BC11" s="226"/>
      <c r="BD11" s="224"/>
      <c r="BE11" s="226"/>
      <c r="BF11" s="224"/>
      <c r="BG11" s="226"/>
      <c r="BH11" s="224"/>
      <c r="BI11" s="227"/>
      <c r="BJ11" s="227"/>
      <c r="BK11" s="226"/>
      <c r="BL11" s="226"/>
      <c r="BM11" s="226"/>
      <c r="BN11" s="226"/>
      <c r="BO11" s="222"/>
      <c r="BP11" s="228"/>
      <c r="BQ11" s="229"/>
      <c r="BR11" s="230"/>
      <c r="BT11" s="231"/>
      <c r="BU11" s="232"/>
    </row>
    <row r="12" spans="1:73" s="225" customFormat="1" ht="299.25" customHeight="1" x14ac:dyDescent="0.25">
      <c r="A12" s="220" t="s">
        <v>344</v>
      </c>
      <c r="B12" s="221"/>
      <c r="C12" s="222"/>
      <c r="D12" s="223"/>
      <c r="E12" s="223"/>
      <c r="F12" s="224"/>
      <c r="G12" s="221"/>
      <c r="H12" s="221"/>
      <c r="I12" s="221"/>
      <c r="K12" s="220" t="s">
        <v>350</v>
      </c>
      <c r="L12" s="224"/>
      <c r="N12" s="224"/>
      <c r="O12" s="220" t="s">
        <v>347</v>
      </c>
      <c r="P12" s="224"/>
      <c r="Q12" s="224"/>
      <c r="R12" s="224"/>
      <c r="T12" s="224"/>
      <c r="U12" s="224"/>
      <c r="V12" s="226"/>
      <c r="W12" s="226"/>
      <c r="X12" s="226"/>
      <c r="Y12" s="226"/>
      <c r="Z12" s="226"/>
      <c r="AA12" s="226"/>
      <c r="AB12" s="226"/>
      <c r="AC12" s="226"/>
      <c r="AD12" s="226"/>
      <c r="AE12" s="226"/>
      <c r="AF12" s="226"/>
      <c r="AG12" s="226"/>
      <c r="AH12" s="226"/>
      <c r="AI12" s="226"/>
      <c r="AJ12" s="226"/>
      <c r="AK12" s="226"/>
      <c r="AL12" s="226"/>
      <c r="AM12" s="226"/>
      <c r="AN12" s="226"/>
      <c r="AO12" s="226"/>
      <c r="AP12" s="226"/>
      <c r="AQ12" s="226"/>
      <c r="AR12" s="226"/>
      <c r="AS12" s="226"/>
      <c r="AT12" s="224"/>
      <c r="AU12" s="226"/>
      <c r="AV12" s="224"/>
      <c r="AW12" s="226"/>
      <c r="AX12" s="226"/>
      <c r="AY12" s="226"/>
      <c r="AZ12" s="226"/>
      <c r="BA12" s="226"/>
      <c r="BB12" s="226"/>
      <c r="BC12" s="226"/>
      <c r="BD12" s="224"/>
      <c r="BE12" s="226"/>
      <c r="BF12" s="224"/>
      <c r="BG12" s="226"/>
      <c r="BH12" s="224"/>
      <c r="BI12" s="227"/>
      <c r="BJ12" s="227"/>
      <c r="BK12" s="226"/>
      <c r="BL12" s="226"/>
      <c r="BM12" s="226"/>
      <c r="BN12" s="226"/>
      <c r="BO12" s="222"/>
      <c r="BP12" s="228"/>
      <c r="BQ12" s="229"/>
      <c r="BR12" s="230"/>
      <c r="BT12" s="231"/>
      <c r="BU12" s="232"/>
    </row>
    <row r="13" spans="1:73" s="225" customFormat="1" ht="299.25" customHeight="1" x14ac:dyDescent="0.25">
      <c r="A13" s="220" t="s">
        <v>345</v>
      </c>
      <c r="B13" s="221"/>
      <c r="C13" s="222"/>
      <c r="D13" s="223"/>
      <c r="E13" s="223"/>
      <c r="F13" s="224"/>
      <c r="G13" s="221"/>
      <c r="H13" s="221"/>
      <c r="I13" s="221"/>
      <c r="K13" s="220" t="s">
        <v>350</v>
      </c>
      <c r="L13" s="224"/>
      <c r="N13" s="224"/>
      <c r="O13" s="220" t="s">
        <v>348</v>
      </c>
      <c r="P13" s="224"/>
      <c r="Q13" s="224"/>
      <c r="R13" s="224"/>
      <c r="T13" s="224"/>
      <c r="U13" s="224"/>
      <c r="V13" s="226"/>
      <c r="W13" s="226"/>
      <c r="X13" s="226"/>
      <c r="Y13" s="226"/>
      <c r="Z13" s="226"/>
      <c r="AA13" s="226"/>
      <c r="AB13" s="226"/>
      <c r="AC13" s="226"/>
      <c r="AD13" s="226"/>
      <c r="AE13" s="226"/>
      <c r="AF13" s="226"/>
      <c r="AG13" s="226"/>
      <c r="AH13" s="226"/>
      <c r="AI13" s="226"/>
      <c r="AJ13" s="226"/>
      <c r="AK13" s="226"/>
      <c r="AL13" s="226"/>
      <c r="AM13" s="226"/>
      <c r="AN13" s="226"/>
      <c r="AO13" s="226"/>
      <c r="AP13" s="226"/>
      <c r="AQ13" s="226"/>
      <c r="AR13" s="226"/>
      <c r="AS13" s="226"/>
      <c r="AT13" s="224"/>
      <c r="AU13" s="226"/>
      <c r="AV13" s="224"/>
      <c r="AW13" s="226"/>
      <c r="AX13" s="226"/>
      <c r="AY13" s="226"/>
      <c r="AZ13" s="226"/>
      <c r="BA13" s="226"/>
      <c r="BB13" s="226"/>
      <c r="BC13" s="226"/>
      <c r="BD13" s="224"/>
      <c r="BE13" s="226"/>
      <c r="BF13" s="224"/>
      <c r="BG13" s="226"/>
      <c r="BH13" s="224"/>
      <c r="BI13" s="227"/>
      <c r="BJ13" s="227"/>
      <c r="BK13" s="226"/>
      <c r="BL13" s="226"/>
      <c r="BM13" s="226"/>
      <c r="BN13" s="226"/>
      <c r="BO13" s="222"/>
      <c r="BP13" s="228"/>
      <c r="BQ13" s="229"/>
      <c r="BR13" s="230"/>
      <c r="BT13" s="231"/>
      <c r="BU13" s="232"/>
    </row>
    <row r="14" spans="1:73" s="225" customFormat="1" ht="299.25" customHeight="1" x14ac:dyDescent="0.25">
      <c r="A14" s="220" t="s">
        <v>346</v>
      </c>
      <c r="B14" s="221"/>
      <c r="C14" s="222"/>
      <c r="D14" s="223"/>
      <c r="E14" s="223"/>
      <c r="F14" s="224"/>
      <c r="G14" s="221"/>
      <c r="H14" s="221"/>
      <c r="I14" s="221"/>
      <c r="K14" s="220" t="s">
        <v>350</v>
      </c>
      <c r="L14" s="224"/>
      <c r="N14" s="224"/>
      <c r="O14" s="220" t="s">
        <v>349</v>
      </c>
      <c r="P14" s="224"/>
      <c r="Q14" s="226"/>
      <c r="R14" s="226"/>
      <c r="T14" s="226"/>
      <c r="U14" s="224"/>
      <c r="V14" s="226"/>
      <c r="W14" s="226"/>
      <c r="X14" s="226"/>
      <c r="Y14" s="226"/>
      <c r="Z14" s="226"/>
      <c r="AA14" s="226"/>
      <c r="AB14" s="226"/>
      <c r="AC14" s="226"/>
      <c r="AD14" s="226"/>
      <c r="AE14" s="226"/>
      <c r="AF14" s="226"/>
      <c r="AG14" s="226"/>
      <c r="AH14" s="226"/>
      <c r="AI14" s="226"/>
      <c r="AJ14" s="226"/>
      <c r="AK14" s="226"/>
      <c r="AL14" s="226"/>
      <c r="AM14" s="226"/>
      <c r="AN14" s="226"/>
      <c r="AO14" s="226"/>
      <c r="AP14" s="226"/>
      <c r="AQ14" s="226"/>
      <c r="AR14" s="226"/>
      <c r="AS14" s="226"/>
      <c r="AT14" s="224"/>
      <c r="AU14" s="226"/>
      <c r="AV14" s="224"/>
      <c r="AW14" s="226"/>
      <c r="AX14" s="226"/>
      <c r="AY14" s="226"/>
      <c r="AZ14" s="226"/>
      <c r="BA14" s="226"/>
      <c r="BB14" s="226"/>
      <c r="BC14" s="226"/>
      <c r="BD14" s="224"/>
      <c r="BE14" s="226"/>
      <c r="BF14" s="224"/>
      <c r="BG14" s="226"/>
      <c r="BH14" s="224"/>
      <c r="BI14" s="227"/>
      <c r="BJ14" s="227"/>
      <c r="BK14" s="226"/>
      <c r="BL14" s="226"/>
      <c r="BM14" s="226"/>
      <c r="BN14" s="226"/>
      <c r="BO14" s="222"/>
      <c r="BP14" s="228"/>
      <c r="BQ14" s="229"/>
      <c r="BR14" s="230"/>
      <c r="BT14" s="231"/>
      <c r="BU14" s="232"/>
    </row>
    <row r="15" spans="1:73" s="22" customFormat="1" ht="409.6" customHeight="1" x14ac:dyDescent="0.25">
      <c r="A15" s="201"/>
      <c r="B15" s="202"/>
      <c r="C15" s="203"/>
      <c r="D15" s="204"/>
      <c r="E15" s="204"/>
      <c r="F15" s="199"/>
      <c r="G15" s="202"/>
      <c r="H15" s="202"/>
      <c r="I15" s="202"/>
      <c r="J15" s="202"/>
      <c r="K15" s="202"/>
      <c r="L15" s="199"/>
      <c r="M15" s="199"/>
      <c r="N15" s="199"/>
      <c r="O15" s="199"/>
      <c r="P15" s="199"/>
      <c r="Q15" s="181"/>
      <c r="R15" s="181"/>
      <c r="S15" s="181"/>
      <c r="T15" s="181"/>
      <c r="U15" s="199"/>
      <c r="V15" s="181"/>
      <c r="W15" s="181"/>
      <c r="X15" s="181"/>
      <c r="Y15" s="181"/>
      <c r="Z15" s="181"/>
      <c r="AA15" s="181"/>
      <c r="AB15" s="181"/>
      <c r="AC15" s="181"/>
      <c r="AD15" s="181"/>
      <c r="AE15" s="181"/>
      <c r="AF15" s="181"/>
      <c r="AG15" s="181"/>
      <c r="AH15" s="181"/>
      <c r="AI15" s="181"/>
      <c r="AJ15" s="181"/>
      <c r="AK15" s="181"/>
      <c r="AL15" s="181"/>
      <c r="AM15" s="181"/>
      <c r="AN15" s="181"/>
      <c r="AO15" s="181"/>
      <c r="AP15" s="181"/>
      <c r="AQ15" s="181"/>
      <c r="AR15" s="181"/>
      <c r="AS15" s="181"/>
      <c r="AT15" s="181"/>
      <c r="AU15" s="181"/>
      <c r="AV15" s="181"/>
      <c r="AW15" s="181"/>
      <c r="AX15" s="181"/>
      <c r="AY15" s="181"/>
      <c r="AZ15" s="181"/>
      <c r="BA15" s="181"/>
      <c r="BB15" s="181"/>
      <c r="BC15" s="181"/>
      <c r="BD15" s="199"/>
      <c r="BE15" s="181"/>
      <c r="BF15" s="199"/>
      <c r="BG15" s="181"/>
      <c r="BH15" s="199"/>
      <c r="BI15" s="182"/>
      <c r="BJ15" s="182"/>
      <c r="BK15" s="181"/>
      <c r="BL15" s="181"/>
      <c r="BM15" s="181"/>
      <c r="BN15" s="181">
        <f t="shared" si="1"/>
        <v>0</v>
      </c>
      <c r="BO15" s="203">
        <v>43593</v>
      </c>
      <c r="BP15" s="21" t="s">
        <v>332</v>
      </c>
      <c r="BQ15" s="193">
        <v>43413</v>
      </c>
      <c r="BR15" s="196">
        <v>6</v>
      </c>
      <c r="BS15" s="22">
        <f t="shared" ref="BS15:BS17" si="8">BR15*30</f>
        <v>180</v>
      </c>
      <c r="BT15" s="192">
        <f t="shared" ref="BT15:BT17" si="9">BQ15+BS15</f>
        <v>43593</v>
      </c>
      <c r="BU15" s="25"/>
    </row>
    <row r="16" spans="1:73" s="22" customFormat="1" ht="409.5" customHeight="1" x14ac:dyDescent="0.25">
      <c r="A16" s="17"/>
      <c r="B16" s="18"/>
      <c r="C16" s="24"/>
      <c r="D16" s="19"/>
      <c r="E16" s="19"/>
      <c r="F16" s="20"/>
      <c r="G16" s="18"/>
      <c r="H16" s="18"/>
      <c r="I16" s="18"/>
      <c r="J16" s="18"/>
      <c r="K16" s="18"/>
      <c r="L16" s="20"/>
      <c r="M16" s="20"/>
      <c r="N16" s="20"/>
      <c r="O16" s="20"/>
      <c r="P16" s="20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181"/>
      <c r="AM16" s="21"/>
      <c r="AN16" s="21"/>
      <c r="AO16" s="21"/>
      <c r="AP16" s="21"/>
      <c r="AQ16" s="21"/>
      <c r="AR16" s="21"/>
      <c r="AS16" s="21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199"/>
      <c r="BE16" s="181"/>
      <c r="BF16" s="20"/>
      <c r="BG16" s="21"/>
      <c r="BH16" s="20"/>
      <c r="BI16" s="23"/>
      <c r="BJ16" s="23"/>
      <c r="BK16" s="21"/>
      <c r="BL16" s="21"/>
      <c r="BM16" s="21"/>
      <c r="BN16" s="181">
        <f t="shared" si="1"/>
        <v>0</v>
      </c>
      <c r="BO16" s="24">
        <v>43596</v>
      </c>
      <c r="BP16" s="21" t="s">
        <v>331</v>
      </c>
      <c r="BQ16" s="193">
        <v>43416</v>
      </c>
      <c r="BR16" s="196">
        <v>6</v>
      </c>
      <c r="BS16" s="22">
        <f t="shared" si="8"/>
        <v>180</v>
      </c>
      <c r="BT16" s="192">
        <f t="shared" si="9"/>
        <v>43596</v>
      </c>
      <c r="BU16" s="25"/>
    </row>
    <row r="17" spans="1:73" s="22" customFormat="1" ht="409.6" customHeight="1" x14ac:dyDescent="0.25">
      <c r="A17" s="17"/>
      <c r="B17" s="18"/>
      <c r="C17" s="24"/>
      <c r="D17" s="19"/>
      <c r="E17" s="19"/>
      <c r="F17" s="20"/>
      <c r="G17" s="18"/>
      <c r="H17" s="18"/>
      <c r="I17" s="18"/>
      <c r="J17" s="18"/>
      <c r="K17" s="18"/>
      <c r="L17" s="20"/>
      <c r="M17" s="20"/>
      <c r="N17" s="20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181"/>
      <c r="AM17" s="21"/>
      <c r="AN17" s="21"/>
      <c r="AO17" s="21"/>
      <c r="AP17" s="21"/>
      <c r="AQ17" s="21"/>
      <c r="AR17" s="21"/>
      <c r="AS17" s="21"/>
      <c r="AT17" s="21"/>
      <c r="AU17" s="21"/>
      <c r="AV17" s="21"/>
      <c r="AW17" s="21"/>
      <c r="AX17" s="21"/>
      <c r="AY17" s="21"/>
      <c r="AZ17" s="21"/>
      <c r="BA17" s="21"/>
      <c r="BB17" s="20"/>
      <c r="BC17" s="21"/>
      <c r="BD17" s="199"/>
      <c r="BE17" s="21"/>
      <c r="BF17" s="20"/>
      <c r="BG17" s="21"/>
      <c r="BH17" s="20"/>
      <c r="BI17" s="23"/>
      <c r="BJ17" s="23"/>
      <c r="BK17" s="21"/>
      <c r="BL17" s="21"/>
      <c r="BM17" s="21"/>
      <c r="BN17" s="181">
        <f t="shared" si="1"/>
        <v>0</v>
      </c>
      <c r="BO17" s="24">
        <v>43593</v>
      </c>
      <c r="BP17" s="21" t="s">
        <v>330</v>
      </c>
      <c r="BQ17" s="193">
        <v>43413</v>
      </c>
      <c r="BR17" s="196">
        <v>6</v>
      </c>
      <c r="BS17" s="22">
        <f t="shared" si="8"/>
        <v>180</v>
      </c>
      <c r="BT17" s="192">
        <f t="shared" si="9"/>
        <v>43593</v>
      </c>
      <c r="BU17" s="25"/>
    </row>
    <row r="18" spans="1:73" s="22" customFormat="1" ht="409.5" customHeight="1" x14ac:dyDescent="0.25">
      <c r="A18" s="17"/>
      <c r="B18" s="18"/>
      <c r="C18" s="24"/>
      <c r="D18" s="19"/>
      <c r="E18" s="19"/>
      <c r="F18" s="20"/>
      <c r="G18" s="18"/>
      <c r="H18" s="18"/>
      <c r="I18" s="18"/>
      <c r="J18" s="18"/>
      <c r="K18" s="18"/>
      <c r="L18" s="20"/>
      <c r="M18" s="20"/>
      <c r="N18" s="20"/>
      <c r="O18" s="20"/>
      <c r="P18" s="20"/>
      <c r="Q18" s="21"/>
      <c r="R18" s="21"/>
      <c r="S18" s="21"/>
      <c r="T18" s="21"/>
      <c r="U18" s="20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181"/>
      <c r="AM18" s="21"/>
      <c r="AN18" s="21"/>
      <c r="AO18" s="21"/>
      <c r="AP18" s="21"/>
      <c r="AQ18" s="21"/>
      <c r="AR18" s="21"/>
      <c r="AS18" s="21"/>
      <c r="AT18" s="20"/>
      <c r="AU18" s="21"/>
      <c r="AV18" s="20"/>
      <c r="AW18" s="21"/>
      <c r="AX18" s="21"/>
      <c r="AY18" s="21"/>
      <c r="AZ18" s="21"/>
      <c r="BA18" s="21"/>
      <c r="BB18" s="21"/>
      <c r="BC18" s="21"/>
      <c r="BD18" s="199"/>
      <c r="BE18" s="20"/>
      <c r="BF18" s="20"/>
      <c r="BG18" s="21"/>
      <c r="BH18" s="20"/>
      <c r="BI18" s="23"/>
      <c r="BJ18" s="23"/>
      <c r="BK18" s="21"/>
      <c r="BL18" s="21"/>
      <c r="BM18" s="21"/>
      <c r="BN18" s="181">
        <f t="shared" si="1"/>
        <v>0</v>
      </c>
      <c r="BO18" s="24">
        <v>43773</v>
      </c>
      <c r="BP18" s="21" t="s">
        <v>210</v>
      </c>
      <c r="BQ18" s="193">
        <v>43413</v>
      </c>
      <c r="BR18" s="196">
        <v>12</v>
      </c>
      <c r="BS18" s="22">
        <f t="shared" ref="BS18:BS29" si="10">BR18*30</f>
        <v>360</v>
      </c>
      <c r="BT18" s="192">
        <f t="shared" ref="BT18:BT30" si="11">BQ18+BS18</f>
        <v>43773</v>
      </c>
      <c r="BU18" s="25"/>
    </row>
    <row r="19" spans="1:73" s="22" customFormat="1" ht="409.5" customHeight="1" x14ac:dyDescent="0.25">
      <c r="A19" s="17"/>
      <c r="B19" s="18"/>
      <c r="C19" s="24"/>
      <c r="D19" s="19"/>
      <c r="E19" s="19"/>
      <c r="F19" s="20"/>
      <c r="G19" s="18"/>
      <c r="H19" s="18"/>
      <c r="I19" s="18"/>
      <c r="J19" s="18"/>
      <c r="K19" s="18"/>
      <c r="L19" s="20"/>
      <c r="M19" s="20"/>
      <c r="N19" s="20"/>
      <c r="O19" s="20"/>
      <c r="P19" s="20"/>
      <c r="Q19" s="21"/>
      <c r="R19" s="21"/>
      <c r="S19" s="21"/>
      <c r="T19" s="21"/>
      <c r="U19" s="20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1"/>
      <c r="AL19" s="181"/>
      <c r="AM19" s="21"/>
      <c r="AN19" s="21"/>
      <c r="AO19" s="21"/>
      <c r="AP19" s="21"/>
      <c r="AQ19" s="21"/>
      <c r="AR19" s="21"/>
      <c r="AS19" s="21"/>
      <c r="AT19" s="20"/>
      <c r="AU19" s="21"/>
      <c r="AV19" s="20"/>
      <c r="AW19" s="21"/>
      <c r="AX19" s="21"/>
      <c r="AY19" s="21"/>
      <c r="AZ19" s="21"/>
      <c r="BA19" s="21"/>
      <c r="BB19" s="21"/>
      <c r="BC19" s="21"/>
      <c r="BD19" s="199"/>
      <c r="BE19" s="181"/>
      <c r="BF19" s="20"/>
      <c r="BG19" s="21"/>
      <c r="BH19" s="20"/>
      <c r="BI19" s="23"/>
      <c r="BJ19" s="23"/>
      <c r="BK19" s="21"/>
      <c r="BL19" s="21"/>
      <c r="BM19" s="21"/>
      <c r="BN19" s="181">
        <f t="shared" si="1"/>
        <v>0</v>
      </c>
      <c r="BO19" s="24">
        <v>43593</v>
      </c>
      <c r="BP19" s="21" t="s">
        <v>333</v>
      </c>
      <c r="BQ19" s="193">
        <v>43413</v>
      </c>
      <c r="BR19" s="196">
        <v>6</v>
      </c>
      <c r="BS19" s="22">
        <f t="shared" si="10"/>
        <v>180</v>
      </c>
      <c r="BT19" s="192">
        <f t="shared" si="11"/>
        <v>43593</v>
      </c>
      <c r="BU19" s="25"/>
    </row>
    <row r="20" spans="1:73" s="22" customFormat="1" ht="179.25" customHeight="1" x14ac:dyDescent="0.25">
      <c r="A20" s="17"/>
      <c r="B20" s="18"/>
      <c r="C20" s="24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0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181"/>
      <c r="AM20" s="21"/>
      <c r="AN20" s="21"/>
      <c r="AO20" s="21"/>
      <c r="AP20" s="21"/>
      <c r="AQ20" s="21"/>
      <c r="AR20" s="21"/>
      <c r="AS20" s="21"/>
      <c r="AT20" s="21"/>
      <c r="AU20" s="21"/>
      <c r="AV20" s="21"/>
      <c r="AW20" s="21"/>
      <c r="AX20" s="21"/>
      <c r="AY20" s="21"/>
      <c r="AZ20" s="21"/>
      <c r="BA20" s="21"/>
      <c r="BB20" s="21"/>
      <c r="BC20" s="21"/>
      <c r="BD20" s="199"/>
      <c r="BE20" s="21"/>
      <c r="BF20" s="20"/>
      <c r="BG20" s="21"/>
      <c r="BH20" s="20"/>
      <c r="BI20" s="23"/>
      <c r="BJ20" s="23"/>
      <c r="BK20" s="21"/>
      <c r="BL20" s="21"/>
      <c r="BM20" s="21"/>
      <c r="BN20" s="181">
        <f t="shared" si="1"/>
        <v>0</v>
      </c>
      <c r="BO20" s="24">
        <v>43593</v>
      </c>
      <c r="BP20" s="21" t="s">
        <v>210</v>
      </c>
      <c r="BQ20" s="193">
        <v>43413</v>
      </c>
      <c r="BR20" s="196">
        <v>6</v>
      </c>
      <c r="BS20" s="22">
        <f t="shared" si="10"/>
        <v>180</v>
      </c>
      <c r="BT20" s="192">
        <f t="shared" si="11"/>
        <v>43593</v>
      </c>
      <c r="BU20" s="25"/>
    </row>
    <row r="21" spans="1:73" s="22" customFormat="1" ht="409.5" customHeight="1" x14ac:dyDescent="0.25">
      <c r="A21" s="17"/>
      <c r="B21" s="18"/>
      <c r="C21" s="24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0"/>
      <c r="P21" s="20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181"/>
      <c r="AM21" s="21"/>
      <c r="AN21" s="21"/>
      <c r="AO21" s="21"/>
      <c r="AP21" s="21"/>
      <c r="AQ21" s="21"/>
      <c r="AR21" s="21"/>
      <c r="AS21" s="21"/>
      <c r="AT21" s="21"/>
      <c r="AU21" s="21"/>
      <c r="AV21" s="21"/>
      <c r="AW21" s="21"/>
      <c r="AX21" s="21"/>
      <c r="AY21" s="21"/>
      <c r="AZ21" s="21"/>
      <c r="BA21" s="21"/>
      <c r="BB21" s="21"/>
      <c r="BC21" s="21"/>
      <c r="BD21" s="181"/>
      <c r="BE21" s="181"/>
      <c r="BF21" s="21"/>
      <c r="BG21" s="21"/>
      <c r="BH21" s="20"/>
      <c r="BI21" s="23"/>
      <c r="BJ21" s="23"/>
      <c r="BK21" s="21"/>
      <c r="BL21" s="21"/>
      <c r="BM21" s="21"/>
      <c r="BN21" s="181">
        <f t="shared" si="1"/>
        <v>0</v>
      </c>
      <c r="BO21" s="24">
        <v>43598</v>
      </c>
      <c r="BP21" s="21" t="s">
        <v>210</v>
      </c>
      <c r="BQ21" s="193">
        <v>43418</v>
      </c>
      <c r="BR21" s="196">
        <v>6</v>
      </c>
      <c r="BS21" s="22">
        <f t="shared" si="10"/>
        <v>180</v>
      </c>
      <c r="BT21" s="192">
        <f t="shared" si="11"/>
        <v>43598</v>
      </c>
      <c r="BU21" s="25"/>
    </row>
    <row r="22" spans="1:73" s="22" customFormat="1" ht="207" customHeight="1" x14ac:dyDescent="0.25">
      <c r="A22" s="17"/>
      <c r="B22" s="18"/>
      <c r="C22" s="24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0"/>
      <c r="P22" s="20"/>
      <c r="Q22" s="21"/>
      <c r="R22" s="21"/>
      <c r="S22" s="21"/>
      <c r="T22" s="21"/>
      <c r="U22" s="20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181"/>
      <c r="AM22" s="21"/>
      <c r="AN22" s="21"/>
      <c r="AO22" s="21"/>
      <c r="AP22" s="21"/>
      <c r="AQ22" s="21"/>
      <c r="AR22" s="21"/>
      <c r="AS22" s="21"/>
      <c r="AT22" s="21"/>
      <c r="AU22" s="21"/>
      <c r="AV22" s="21"/>
      <c r="AW22" s="21"/>
      <c r="AX22" s="21"/>
      <c r="AY22" s="21"/>
      <c r="AZ22" s="21"/>
      <c r="BA22" s="21"/>
      <c r="BB22" s="21"/>
      <c r="BC22" s="21"/>
      <c r="BD22" s="199"/>
      <c r="BE22" s="21"/>
      <c r="BF22" s="20"/>
      <c r="BG22" s="21"/>
      <c r="BH22" s="20"/>
      <c r="BI22" s="23"/>
      <c r="BJ22" s="23"/>
      <c r="BK22" s="21"/>
      <c r="BL22" s="21"/>
      <c r="BM22" s="21"/>
      <c r="BN22" s="181">
        <f t="shared" si="1"/>
        <v>0</v>
      </c>
      <c r="BO22" s="24">
        <v>43593</v>
      </c>
      <c r="BP22" s="21" t="s">
        <v>210</v>
      </c>
      <c r="BQ22" s="193">
        <v>43413</v>
      </c>
      <c r="BR22" s="196">
        <v>6</v>
      </c>
      <c r="BS22" s="22">
        <f t="shared" si="10"/>
        <v>180</v>
      </c>
      <c r="BT22" s="192">
        <f t="shared" si="11"/>
        <v>43593</v>
      </c>
      <c r="BU22" s="25"/>
    </row>
    <row r="23" spans="1:73" s="22" customFormat="1" ht="234.75" customHeight="1" x14ac:dyDescent="0.25">
      <c r="A23" s="17"/>
      <c r="B23" s="18"/>
      <c r="C23" s="24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0"/>
      <c r="P23" s="20"/>
      <c r="Q23" s="20"/>
      <c r="R23" s="20"/>
      <c r="S23" s="20"/>
      <c r="T23" s="20"/>
      <c r="U23" s="21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181"/>
      <c r="AM23" s="21"/>
      <c r="AN23" s="21"/>
      <c r="AO23" s="21"/>
      <c r="AP23" s="21"/>
      <c r="AQ23" s="21"/>
      <c r="AR23" s="21"/>
      <c r="AS23" s="21"/>
      <c r="AT23" s="21"/>
      <c r="AU23" s="21"/>
      <c r="AV23" s="21"/>
      <c r="AW23" s="21"/>
      <c r="AX23" s="21"/>
      <c r="AY23" s="21"/>
      <c r="AZ23" s="21"/>
      <c r="BA23" s="21"/>
      <c r="BB23" s="21"/>
      <c r="BC23" s="21"/>
      <c r="BD23" s="181"/>
      <c r="BE23" s="181"/>
      <c r="BF23" s="21"/>
      <c r="BG23" s="21"/>
      <c r="BH23" s="20"/>
      <c r="BI23" s="23"/>
      <c r="BJ23" s="23"/>
      <c r="BK23" s="21"/>
      <c r="BL23" s="21"/>
      <c r="BM23" s="21"/>
      <c r="BN23" s="181">
        <f t="shared" si="1"/>
        <v>0</v>
      </c>
      <c r="BO23" s="24">
        <v>43596</v>
      </c>
      <c r="BP23" s="21" t="s">
        <v>210</v>
      </c>
      <c r="BQ23" s="193">
        <v>43416</v>
      </c>
      <c r="BR23" s="196">
        <v>6</v>
      </c>
      <c r="BS23" s="22">
        <f t="shared" si="10"/>
        <v>180</v>
      </c>
      <c r="BT23" s="192">
        <f t="shared" si="11"/>
        <v>43596</v>
      </c>
      <c r="BU23" s="25"/>
    </row>
    <row r="24" spans="1:73" s="22" customFormat="1" ht="309.75" customHeight="1" x14ac:dyDescent="0.25">
      <c r="A24" s="17"/>
      <c r="B24" s="18"/>
      <c r="C24" s="24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0"/>
      <c r="P24" s="20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181"/>
      <c r="AM24" s="21"/>
      <c r="AN24" s="21"/>
      <c r="AO24" s="21"/>
      <c r="AP24" s="21"/>
      <c r="AQ24" s="21"/>
      <c r="AR24" s="21"/>
      <c r="AS24" s="21"/>
      <c r="AT24" s="21"/>
      <c r="AU24" s="21"/>
      <c r="AV24" s="21"/>
      <c r="AW24" s="21"/>
      <c r="AX24" s="21"/>
      <c r="AY24" s="21"/>
      <c r="AZ24" s="21"/>
      <c r="BA24" s="21"/>
      <c r="BB24" s="21"/>
      <c r="BC24" s="21"/>
      <c r="BD24" s="181"/>
      <c r="BE24" s="181"/>
      <c r="BF24" s="21"/>
      <c r="BG24" s="21"/>
      <c r="BH24" s="20"/>
      <c r="BI24" s="23"/>
      <c r="BJ24" s="23"/>
      <c r="BK24" s="21"/>
      <c r="BL24" s="21"/>
      <c r="BM24" s="21"/>
      <c r="BN24" s="181">
        <f t="shared" si="1"/>
        <v>0</v>
      </c>
      <c r="BO24" s="24">
        <v>43596</v>
      </c>
      <c r="BP24" s="21" t="s">
        <v>210</v>
      </c>
      <c r="BQ24" s="193">
        <v>43416</v>
      </c>
      <c r="BR24" s="196">
        <v>6</v>
      </c>
      <c r="BS24" s="22">
        <f t="shared" si="10"/>
        <v>180</v>
      </c>
      <c r="BT24" s="192">
        <f t="shared" si="11"/>
        <v>43596</v>
      </c>
      <c r="BU24" s="25"/>
    </row>
    <row r="25" spans="1:73" s="22" customFormat="1" ht="193.5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181"/>
      <c r="AM25" s="21"/>
      <c r="AN25" s="21"/>
      <c r="AO25" s="21"/>
      <c r="AP25" s="21"/>
      <c r="AQ25" s="21"/>
      <c r="AR25" s="21"/>
      <c r="AS25" s="21"/>
      <c r="AT25" s="21"/>
      <c r="AU25" s="21"/>
      <c r="AV25" s="21"/>
      <c r="AW25" s="21"/>
      <c r="AX25" s="21"/>
      <c r="AY25" s="21"/>
      <c r="AZ25" s="21"/>
      <c r="BA25" s="21"/>
      <c r="BB25" s="21"/>
      <c r="BC25" s="21"/>
      <c r="BD25" s="199"/>
      <c r="BE25" s="21"/>
      <c r="BF25" s="21"/>
      <c r="BG25" s="21"/>
      <c r="BH25" s="20"/>
      <c r="BI25" s="23"/>
      <c r="BJ25" s="20"/>
      <c r="BK25" s="21"/>
      <c r="BL25" s="21"/>
      <c r="BM25" s="21"/>
      <c r="BN25" s="181">
        <f t="shared" si="1"/>
        <v>0</v>
      </c>
      <c r="BO25" s="24">
        <v>43596</v>
      </c>
      <c r="BP25" s="21" t="s">
        <v>210</v>
      </c>
      <c r="BQ25" s="193">
        <v>43416</v>
      </c>
      <c r="BR25" s="196">
        <v>6</v>
      </c>
      <c r="BS25" s="22">
        <f t="shared" si="10"/>
        <v>180</v>
      </c>
      <c r="BT25" s="192">
        <f t="shared" si="11"/>
        <v>43596</v>
      </c>
      <c r="BU25" s="25"/>
    </row>
    <row r="26" spans="1:73" s="22" customFormat="1" ht="193.5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18"/>
      <c r="K26" s="18"/>
      <c r="L26" s="20"/>
      <c r="M26" s="20"/>
      <c r="N26" s="20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181"/>
      <c r="AM26" s="21"/>
      <c r="AN26" s="21"/>
      <c r="AO26" s="21"/>
      <c r="AP26" s="21"/>
      <c r="AQ26" s="21"/>
      <c r="AR26" s="21"/>
      <c r="AS26" s="21"/>
      <c r="AT26" s="21"/>
      <c r="AU26" s="21"/>
      <c r="AV26" s="21"/>
      <c r="AW26" s="21"/>
      <c r="AX26" s="21"/>
      <c r="AY26" s="21"/>
      <c r="AZ26" s="21"/>
      <c r="BA26" s="21"/>
      <c r="BB26" s="21"/>
      <c r="BC26" s="21"/>
      <c r="BD26" s="199"/>
      <c r="BE26" s="21"/>
      <c r="BF26" s="21"/>
      <c r="BG26" s="21"/>
      <c r="BH26" s="20"/>
      <c r="BI26" s="23"/>
      <c r="BJ26" s="23"/>
      <c r="BK26" s="21"/>
      <c r="BL26" s="21"/>
      <c r="BM26" s="21"/>
      <c r="BN26" s="181">
        <f t="shared" si="1"/>
        <v>0</v>
      </c>
      <c r="BO26" s="24">
        <v>43596</v>
      </c>
      <c r="BP26" s="21" t="s">
        <v>210</v>
      </c>
      <c r="BQ26" s="193">
        <v>43416</v>
      </c>
      <c r="BR26" s="196">
        <v>6</v>
      </c>
      <c r="BS26" s="22">
        <f t="shared" si="10"/>
        <v>180</v>
      </c>
      <c r="BT26" s="192">
        <f t="shared" si="11"/>
        <v>43596</v>
      </c>
      <c r="BU26" s="25"/>
    </row>
    <row r="27" spans="1:73" s="22" customFormat="1" ht="193.5" customHeight="1" x14ac:dyDescent="0.25">
      <c r="A27" s="17"/>
      <c r="B27" s="18"/>
      <c r="C27" s="24"/>
      <c r="D27" s="19"/>
      <c r="E27" s="19"/>
      <c r="F27" s="20"/>
      <c r="G27" s="18"/>
      <c r="H27" s="18"/>
      <c r="I27" s="18"/>
      <c r="J27" s="18"/>
      <c r="K27" s="18"/>
      <c r="L27" s="20"/>
      <c r="M27" s="20"/>
      <c r="N27" s="20"/>
      <c r="O27" s="20"/>
      <c r="P27" s="20"/>
      <c r="Q27" s="21"/>
      <c r="R27" s="21"/>
      <c r="S27" s="21"/>
      <c r="T27" s="21"/>
      <c r="U27" s="20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181"/>
      <c r="AM27" s="21"/>
      <c r="AN27" s="21"/>
      <c r="AO27" s="21"/>
      <c r="AP27" s="21"/>
      <c r="AQ27" s="21"/>
      <c r="AR27" s="21"/>
      <c r="AS27" s="21"/>
      <c r="AT27" s="21"/>
      <c r="AU27" s="21"/>
      <c r="AV27" s="21"/>
      <c r="AW27" s="21"/>
      <c r="AX27" s="21"/>
      <c r="AY27" s="21"/>
      <c r="AZ27" s="21"/>
      <c r="BA27" s="21"/>
      <c r="BB27" s="21"/>
      <c r="BC27" s="21"/>
      <c r="BD27" s="199"/>
      <c r="BE27" s="20"/>
      <c r="BF27" s="20"/>
      <c r="BG27" s="21"/>
      <c r="BH27" s="20"/>
      <c r="BI27" s="23"/>
      <c r="BJ27" s="23"/>
      <c r="BK27" s="21"/>
      <c r="BL27" s="21"/>
      <c r="BM27" s="21"/>
      <c r="BN27" s="181">
        <f t="shared" si="1"/>
        <v>0</v>
      </c>
      <c r="BO27" s="24">
        <v>43596</v>
      </c>
      <c r="BP27" s="21" t="s">
        <v>210</v>
      </c>
      <c r="BQ27" s="193">
        <v>43416</v>
      </c>
      <c r="BR27" s="196">
        <v>6</v>
      </c>
      <c r="BS27" s="22">
        <f t="shared" si="10"/>
        <v>180</v>
      </c>
      <c r="BT27" s="192">
        <f t="shared" si="11"/>
        <v>43596</v>
      </c>
      <c r="BU27" s="25"/>
    </row>
    <row r="28" spans="1:73" s="22" customFormat="1" ht="193.5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0"/>
      <c r="P28" s="20"/>
      <c r="Q28" s="21"/>
      <c r="R28" s="21"/>
      <c r="S28" s="21"/>
      <c r="T28" s="21"/>
      <c r="U28" s="20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181"/>
      <c r="AM28" s="21"/>
      <c r="AN28" s="21"/>
      <c r="AO28" s="21"/>
      <c r="AP28" s="21"/>
      <c r="AQ28" s="21"/>
      <c r="AR28" s="21"/>
      <c r="AS28" s="21"/>
      <c r="AT28" s="181"/>
      <c r="AU28" s="21"/>
      <c r="AV28" s="21"/>
      <c r="AW28" s="21"/>
      <c r="AX28" s="21"/>
      <c r="AY28" s="21"/>
      <c r="AZ28" s="21"/>
      <c r="BA28" s="21"/>
      <c r="BB28" s="21"/>
      <c r="BC28" s="21"/>
      <c r="BD28" s="199"/>
      <c r="BE28" s="181"/>
      <c r="BF28" s="21"/>
      <c r="BG28" s="21"/>
      <c r="BH28" s="20"/>
      <c r="BI28" s="23"/>
      <c r="BJ28" s="23"/>
      <c r="BK28" s="21"/>
      <c r="BL28" s="21"/>
      <c r="BM28" s="21"/>
      <c r="BN28" s="181">
        <f t="shared" si="1"/>
        <v>0</v>
      </c>
      <c r="BO28" s="24">
        <v>43578</v>
      </c>
      <c r="BP28" s="21" t="s">
        <v>210</v>
      </c>
      <c r="BQ28" s="193">
        <v>43398</v>
      </c>
      <c r="BR28" s="196">
        <v>6</v>
      </c>
      <c r="BS28" s="22">
        <f t="shared" si="10"/>
        <v>180</v>
      </c>
      <c r="BT28" s="192">
        <f t="shared" si="11"/>
        <v>43578</v>
      </c>
      <c r="BU28" s="25"/>
    </row>
    <row r="29" spans="1:73" s="22" customFormat="1" ht="201.75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0"/>
      <c r="AI29" s="20"/>
      <c r="AJ29" s="20"/>
      <c r="AK29" s="21"/>
      <c r="AL29" s="199"/>
      <c r="AM29" s="20"/>
      <c r="AN29" s="20"/>
      <c r="AO29" s="21"/>
      <c r="AP29" s="21"/>
      <c r="AQ29" s="21"/>
      <c r="AR29" s="21"/>
      <c r="AS29" s="21"/>
      <c r="AT29" s="199"/>
      <c r="AU29" s="20"/>
      <c r="AV29" s="21"/>
      <c r="AW29" s="21"/>
      <c r="AX29" s="21"/>
      <c r="AY29" s="21"/>
      <c r="AZ29" s="21"/>
      <c r="BA29" s="21"/>
      <c r="BB29" s="21"/>
      <c r="BC29" s="21"/>
      <c r="BD29" s="199"/>
      <c r="BE29" s="21"/>
      <c r="BF29" s="21"/>
      <c r="BG29" s="21"/>
      <c r="BH29" s="20"/>
      <c r="BI29" s="23"/>
      <c r="BJ29" s="20"/>
      <c r="BK29" s="21"/>
      <c r="BL29" s="21"/>
      <c r="BM29" s="21"/>
      <c r="BN29" s="181">
        <f t="shared" si="1"/>
        <v>0</v>
      </c>
      <c r="BO29" s="24">
        <v>43591</v>
      </c>
      <c r="BP29" s="21"/>
      <c r="BQ29" s="193">
        <v>43411</v>
      </c>
      <c r="BR29" s="196">
        <v>6</v>
      </c>
      <c r="BS29" s="22">
        <f t="shared" si="10"/>
        <v>180</v>
      </c>
      <c r="BT29" s="192">
        <f t="shared" si="11"/>
        <v>43591</v>
      </c>
      <c r="BU29" s="25"/>
    </row>
    <row r="30" spans="1:73" s="22" customFormat="1" ht="201.75" customHeight="1" x14ac:dyDescent="0.25">
      <c r="A30" s="17"/>
      <c r="B30" s="18"/>
      <c r="C30" s="24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1"/>
      <c r="P30" s="21"/>
      <c r="Q30" s="21"/>
      <c r="R30" s="21"/>
      <c r="S30" s="21"/>
      <c r="T30" s="21"/>
      <c r="U30" s="21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0"/>
      <c r="AI30" s="20"/>
      <c r="AJ30" s="20"/>
      <c r="AK30" s="21"/>
      <c r="AL30" s="199"/>
      <c r="AM30" s="20"/>
      <c r="AN30" s="20"/>
      <c r="AO30" s="21"/>
      <c r="AP30" s="21"/>
      <c r="AQ30" s="21"/>
      <c r="AR30" s="21"/>
      <c r="AS30" s="21"/>
      <c r="AT30" s="199"/>
      <c r="AU30" s="20"/>
      <c r="AV30" s="21"/>
      <c r="AW30" s="21"/>
      <c r="AX30" s="21"/>
      <c r="AY30" s="21"/>
      <c r="AZ30" s="21"/>
      <c r="BA30" s="21"/>
      <c r="BB30" s="21"/>
      <c r="BC30" s="21"/>
      <c r="BD30" s="199"/>
      <c r="BE30" s="181"/>
      <c r="BF30" s="21"/>
      <c r="BG30" s="21"/>
      <c r="BH30" s="20"/>
      <c r="BI30" s="23"/>
      <c r="BJ30" s="23"/>
      <c r="BK30" s="21"/>
      <c r="BL30" s="21"/>
      <c r="BM30" s="21"/>
      <c r="BN30" s="181">
        <f t="shared" si="1"/>
        <v>0</v>
      </c>
      <c r="BO30" s="24">
        <v>43591</v>
      </c>
      <c r="BP30" s="21" t="s">
        <v>210</v>
      </c>
      <c r="BQ30" s="193">
        <v>43411</v>
      </c>
      <c r="BR30" s="196">
        <v>6</v>
      </c>
      <c r="BS30" s="22">
        <f>BR30*30</f>
        <v>180</v>
      </c>
      <c r="BT30" s="192">
        <f t="shared" si="11"/>
        <v>43591</v>
      </c>
      <c r="BU30" s="25"/>
    </row>
    <row r="31" spans="1:73" s="22" customFormat="1" ht="147" customHeight="1" x14ac:dyDescent="0.25">
      <c r="A31" s="17"/>
      <c r="B31" s="18"/>
      <c r="C31" s="18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0"/>
      <c r="P31" s="20"/>
      <c r="Q31" s="21"/>
      <c r="R31" s="21"/>
      <c r="S31" s="21"/>
      <c r="T31" s="21"/>
      <c r="U31" s="20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8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AX31" s="21"/>
      <c r="AY31" s="21"/>
      <c r="AZ31" s="21"/>
      <c r="BA31" s="21"/>
      <c r="BB31" s="21"/>
      <c r="BC31" s="21"/>
      <c r="BD31" s="199"/>
      <c r="BE31" s="20"/>
      <c r="BF31" s="20"/>
      <c r="BG31" s="21"/>
      <c r="BH31" s="20"/>
      <c r="BI31" s="23"/>
      <c r="BJ31" s="23"/>
      <c r="BK31" s="21"/>
      <c r="BL31" s="21"/>
      <c r="BM31" s="21"/>
      <c r="BN31" s="181">
        <f t="shared" si="1"/>
        <v>0</v>
      </c>
      <c r="BO31" s="24"/>
      <c r="BP31" s="21"/>
      <c r="BQ31" s="21"/>
      <c r="BR31" s="23"/>
      <c r="BS31" s="23"/>
      <c r="BT31" s="24"/>
      <c r="BU31" s="25"/>
    </row>
    <row r="32" spans="1:73" s="22" customFormat="1" ht="147" customHeight="1" x14ac:dyDescent="0.25">
      <c r="A32" s="17"/>
      <c r="B32" s="18"/>
      <c r="C32" s="18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0"/>
      <c r="P32" s="20"/>
      <c r="Q32" s="21"/>
      <c r="R32" s="21"/>
      <c r="S32" s="21"/>
      <c r="T32" s="21"/>
      <c r="U32" s="20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18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AX32" s="21"/>
      <c r="AY32" s="21"/>
      <c r="AZ32" s="21"/>
      <c r="BA32" s="21"/>
      <c r="BB32" s="21"/>
      <c r="BC32" s="21"/>
      <c r="BD32" s="199"/>
      <c r="BE32" s="181"/>
      <c r="BF32" s="20"/>
      <c r="BG32" s="21"/>
      <c r="BH32" s="20"/>
      <c r="BI32" s="23"/>
      <c r="BJ32" s="23"/>
      <c r="BK32" s="21"/>
      <c r="BL32" s="21"/>
      <c r="BM32" s="21"/>
      <c r="BN32" s="181"/>
      <c r="BO32" s="24"/>
      <c r="BP32" s="21"/>
      <c r="BQ32" s="21"/>
      <c r="BR32" s="23"/>
      <c r="BS32" s="23"/>
      <c r="BT32" s="24"/>
      <c r="BU32" s="25"/>
    </row>
    <row r="33" spans="1:73" s="22" customFormat="1" ht="147" customHeight="1" x14ac:dyDescent="0.25">
      <c r="A33" s="17"/>
      <c r="B33" s="18"/>
      <c r="C33" s="18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18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AX33" s="21"/>
      <c r="AY33" s="21"/>
      <c r="AZ33" s="21"/>
      <c r="BA33" s="21"/>
      <c r="BB33" s="21"/>
      <c r="BC33" s="21"/>
      <c r="BD33" s="199"/>
      <c r="BE33" s="21"/>
      <c r="BF33" s="20"/>
      <c r="BG33" s="21"/>
      <c r="BH33" s="20"/>
      <c r="BI33" s="23"/>
      <c r="BJ33" s="23"/>
      <c r="BK33" s="21"/>
      <c r="BL33" s="21"/>
      <c r="BM33" s="21"/>
      <c r="BN33" s="181"/>
      <c r="BO33" s="24"/>
      <c r="BP33" s="21"/>
      <c r="BQ33" s="21"/>
      <c r="BR33" s="23"/>
      <c r="BS33" s="23"/>
      <c r="BT33" s="24"/>
      <c r="BU33" s="25"/>
    </row>
    <row r="34" spans="1:73" s="22" customFormat="1" ht="147" customHeight="1" x14ac:dyDescent="0.25">
      <c r="A34" s="17"/>
      <c r="B34" s="18"/>
      <c r="C34" s="18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AX34" s="21"/>
      <c r="AY34" s="21"/>
      <c r="AZ34" s="21"/>
      <c r="BA34" s="21"/>
      <c r="BB34" s="21"/>
      <c r="BC34" s="21"/>
      <c r="BD34" s="199"/>
      <c r="BE34" s="181"/>
      <c r="BF34" s="20"/>
      <c r="BG34" s="21"/>
      <c r="BH34" s="20"/>
      <c r="BI34" s="23"/>
      <c r="BJ34" s="23"/>
      <c r="BK34" s="21"/>
      <c r="BL34" s="21"/>
      <c r="BM34" s="21"/>
      <c r="BN34" s="181"/>
      <c r="BO34" s="24"/>
      <c r="BP34" s="21"/>
      <c r="BQ34" s="21"/>
      <c r="BR34" s="23"/>
      <c r="BS34" s="23"/>
      <c r="BT34" s="24"/>
      <c r="BU34" s="25"/>
    </row>
    <row r="35" spans="1:73" s="22" customFormat="1" ht="147" customHeight="1" x14ac:dyDescent="0.25">
      <c r="A35" s="17"/>
      <c r="B35" s="18"/>
      <c r="C35" s="18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AX35" s="21"/>
      <c r="AY35" s="21"/>
      <c r="AZ35" s="21"/>
      <c r="BA35" s="21"/>
      <c r="BB35" s="21"/>
      <c r="BC35" s="21"/>
      <c r="BD35" s="199"/>
      <c r="BE35" s="21"/>
      <c r="BF35" s="20"/>
      <c r="BG35" s="21"/>
      <c r="BH35" s="20"/>
      <c r="BI35" s="23"/>
      <c r="BJ35" s="23"/>
      <c r="BK35" s="21"/>
      <c r="BL35" s="21"/>
      <c r="BM35" s="21"/>
      <c r="BN35" s="181"/>
      <c r="BO35" s="24"/>
      <c r="BP35" s="21"/>
      <c r="BQ35" s="21"/>
      <c r="BR35" s="23"/>
      <c r="BS35" s="23"/>
      <c r="BT35" s="24"/>
      <c r="BU35" s="25"/>
    </row>
    <row r="36" spans="1:73" s="22" customFormat="1" ht="147" customHeight="1" x14ac:dyDescent="0.25">
      <c r="A36" s="17"/>
      <c r="B36" s="18"/>
      <c r="C36" s="18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181"/>
      <c r="AM36" s="21"/>
      <c r="AN36" s="21"/>
      <c r="AO36" s="21"/>
      <c r="AP36" s="21"/>
      <c r="AQ36" s="21"/>
      <c r="AR36" s="21"/>
      <c r="AS36" s="21"/>
      <c r="AT36" s="21"/>
      <c r="AU36" s="21"/>
      <c r="AV36" s="21"/>
      <c r="AW36" s="21"/>
      <c r="AX36" s="21"/>
      <c r="AY36" s="21"/>
      <c r="AZ36" s="21"/>
      <c r="BA36" s="21"/>
      <c r="BB36" s="21"/>
      <c r="BC36" s="21"/>
      <c r="BD36" s="199"/>
      <c r="BE36" s="181"/>
      <c r="BF36" s="20"/>
      <c r="BG36" s="21"/>
      <c r="BH36" s="20"/>
      <c r="BI36" s="23"/>
      <c r="BJ36" s="23"/>
      <c r="BK36" s="21"/>
      <c r="BL36" s="21"/>
      <c r="BM36" s="21"/>
      <c r="BN36" s="181"/>
      <c r="BO36" s="24"/>
      <c r="BP36" s="21"/>
      <c r="BQ36" s="21"/>
      <c r="BR36" s="23"/>
      <c r="BS36" s="23"/>
      <c r="BT36" s="24"/>
      <c r="BU36" s="25"/>
    </row>
    <row r="37" spans="1:73" s="22" customFormat="1" ht="147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1"/>
      <c r="AI37" s="21"/>
      <c r="AJ37" s="21"/>
      <c r="AK37" s="21"/>
      <c r="AL37" s="181"/>
      <c r="AM37" s="21"/>
      <c r="AN37" s="21"/>
      <c r="AO37" s="21"/>
      <c r="AP37" s="21"/>
      <c r="AQ37" s="21"/>
      <c r="AR37" s="21"/>
      <c r="AS37" s="21"/>
      <c r="AT37" s="21"/>
      <c r="AU37" s="21"/>
      <c r="AV37" s="21"/>
      <c r="AW37" s="21"/>
      <c r="AX37" s="21"/>
      <c r="AY37" s="21"/>
      <c r="AZ37" s="21"/>
      <c r="BA37" s="21"/>
      <c r="BB37" s="21"/>
      <c r="BC37" s="21"/>
      <c r="BD37" s="199"/>
      <c r="BE37" s="21"/>
      <c r="BF37" s="20"/>
      <c r="BG37" s="21"/>
      <c r="BH37" s="20"/>
      <c r="BI37" s="23"/>
      <c r="BJ37" s="23"/>
      <c r="BK37" s="21"/>
      <c r="BL37" s="21"/>
      <c r="BM37" s="21"/>
      <c r="BN37" s="181"/>
      <c r="BO37" s="24"/>
      <c r="BP37" s="21"/>
      <c r="BQ37" s="21"/>
      <c r="BR37" s="23"/>
      <c r="BS37" s="23"/>
      <c r="BT37" s="24"/>
      <c r="BU37" s="25"/>
    </row>
    <row r="38" spans="1:73" s="22" customFormat="1" ht="147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18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1"/>
      <c r="BC38" s="21"/>
      <c r="BD38" s="199"/>
      <c r="BE38" s="181"/>
      <c r="BF38" s="20"/>
      <c r="BG38" s="21"/>
      <c r="BH38" s="20"/>
      <c r="BI38" s="23"/>
      <c r="BJ38" s="23"/>
      <c r="BK38" s="21"/>
      <c r="BL38" s="21"/>
      <c r="BM38" s="21"/>
      <c r="BN38" s="181"/>
      <c r="BO38" s="24"/>
      <c r="BP38" s="21"/>
      <c r="BQ38" s="21"/>
      <c r="BR38" s="23"/>
      <c r="BS38" s="23"/>
      <c r="BT38" s="24"/>
      <c r="BU38" s="25"/>
    </row>
    <row r="39" spans="1:73" s="22" customFormat="1" ht="193.5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181"/>
      <c r="AM39" s="21"/>
      <c r="AN39" s="21"/>
      <c r="AO39" s="21"/>
      <c r="AP39" s="21"/>
      <c r="AQ39" s="21"/>
      <c r="AR39" s="21"/>
      <c r="AS39" s="21"/>
      <c r="AT39" s="21"/>
      <c r="AU39" s="21"/>
      <c r="AV39" s="21"/>
      <c r="AW39" s="21"/>
      <c r="AX39" s="21"/>
      <c r="AY39" s="21"/>
      <c r="AZ39" s="21"/>
      <c r="BA39" s="21"/>
      <c r="BB39" s="21"/>
      <c r="BC39" s="21"/>
      <c r="BD39" s="199"/>
      <c r="BE39" s="21"/>
      <c r="BF39" s="20"/>
      <c r="BG39" s="21"/>
      <c r="BH39" s="20"/>
      <c r="BI39" s="23"/>
      <c r="BJ39" s="23"/>
      <c r="BK39" s="21"/>
      <c r="BL39" s="21"/>
      <c r="BM39" s="21"/>
      <c r="BN39" s="181"/>
      <c r="BO39" s="24"/>
      <c r="BP39" s="21"/>
      <c r="BQ39" s="21"/>
      <c r="BR39" s="23"/>
      <c r="BS39" s="23"/>
      <c r="BT39" s="24"/>
      <c r="BU39" s="25"/>
    </row>
    <row r="40" spans="1:73" s="22" customFormat="1" ht="193.5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181"/>
      <c r="AM40" s="21"/>
      <c r="AN40" s="21"/>
      <c r="AO40" s="21"/>
      <c r="AP40" s="21"/>
      <c r="AQ40" s="21"/>
      <c r="AR40" s="21"/>
      <c r="AS40" s="21"/>
      <c r="AT40" s="21"/>
      <c r="AU40" s="21"/>
      <c r="AV40" s="21"/>
      <c r="AW40" s="21"/>
      <c r="AX40" s="21"/>
      <c r="AY40" s="21"/>
      <c r="AZ40" s="21"/>
      <c r="BA40" s="21"/>
      <c r="BB40" s="21"/>
      <c r="BC40" s="21"/>
      <c r="BD40" s="199"/>
      <c r="BE40" s="181"/>
      <c r="BF40" s="20"/>
      <c r="BG40" s="21"/>
      <c r="BH40" s="20"/>
      <c r="BI40" s="23"/>
      <c r="BJ40" s="23"/>
      <c r="BK40" s="21"/>
      <c r="BL40" s="21"/>
      <c r="BM40" s="21"/>
      <c r="BN40" s="181"/>
      <c r="BO40" s="24"/>
      <c r="BP40" s="21"/>
      <c r="BQ40" s="21"/>
      <c r="BR40" s="23"/>
      <c r="BS40" s="23"/>
      <c r="BT40" s="24"/>
      <c r="BU40" s="25"/>
    </row>
    <row r="41" spans="1:73" s="22" customFormat="1" ht="193.5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181"/>
      <c r="AM41" s="21"/>
      <c r="AN41" s="21"/>
      <c r="AO41" s="21"/>
      <c r="AP41" s="21"/>
      <c r="AQ41" s="21"/>
      <c r="AR41" s="21"/>
      <c r="AS41" s="21"/>
      <c r="AT41" s="21"/>
      <c r="AU41" s="21"/>
      <c r="AV41" s="21"/>
      <c r="AW41" s="21"/>
      <c r="AX41" s="21"/>
      <c r="AY41" s="21"/>
      <c r="AZ41" s="21"/>
      <c r="BA41" s="21"/>
      <c r="BB41" s="21"/>
      <c r="BC41" s="21"/>
      <c r="BD41" s="199"/>
      <c r="BE41" s="21"/>
      <c r="BF41" s="20"/>
      <c r="BG41" s="21"/>
      <c r="BH41" s="20"/>
      <c r="BI41" s="23"/>
      <c r="BJ41" s="23"/>
      <c r="BK41" s="21"/>
      <c r="BL41" s="21"/>
      <c r="BM41" s="21"/>
      <c r="BN41" s="181"/>
      <c r="BO41" s="24"/>
      <c r="BP41" s="21"/>
      <c r="BQ41" s="21"/>
      <c r="BR41" s="23"/>
      <c r="BS41" s="23"/>
      <c r="BT41" s="24"/>
      <c r="BU41" s="25"/>
    </row>
    <row r="42" spans="1:73" s="22" customFormat="1" ht="193.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181"/>
      <c r="AM42" s="21"/>
      <c r="AN42" s="21"/>
      <c r="AO42" s="21"/>
      <c r="AP42" s="21"/>
      <c r="AQ42" s="21"/>
      <c r="AR42" s="21"/>
      <c r="AS42" s="21"/>
      <c r="AT42" s="21"/>
      <c r="AU42" s="21"/>
      <c r="AV42" s="21"/>
      <c r="AW42" s="21"/>
      <c r="AX42" s="21"/>
      <c r="AY42" s="21"/>
      <c r="AZ42" s="21"/>
      <c r="BA42" s="21"/>
      <c r="BB42" s="21"/>
      <c r="BC42" s="21"/>
      <c r="BD42" s="181"/>
      <c r="BE42" s="181"/>
      <c r="BF42" s="21"/>
      <c r="BG42" s="21"/>
      <c r="BH42" s="20"/>
      <c r="BI42" s="23"/>
      <c r="BJ42" s="23"/>
      <c r="BK42" s="21"/>
      <c r="BL42" s="21"/>
      <c r="BM42" s="21"/>
      <c r="BN42" s="181"/>
      <c r="BO42" s="24"/>
      <c r="BP42" s="21"/>
      <c r="BQ42" s="21"/>
      <c r="BR42" s="23"/>
      <c r="BS42" s="23"/>
      <c r="BT42" s="24"/>
      <c r="BU42" s="25"/>
    </row>
    <row r="43" spans="1:73" s="22" customFormat="1" ht="239.2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0"/>
      <c r="AI43" s="20"/>
      <c r="AJ43" s="20"/>
      <c r="AK43" s="21"/>
      <c r="AL43" s="199"/>
      <c r="AM43" s="20"/>
      <c r="AN43" s="20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199"/>
      <c r="BE43" s="21"/>
      <c r="BF43" s="20"/>
      <c r="BG43" s="20"/>
      <c r="BH43" s="20"/>
      <c r="BI43" s="23"/>
      <c r="BJ43" s="23"/>
      <c r="BK43" s="20"/>
      <c r="BL43" s="23"/>
      <c r="BM43" s="21"/>
      <c r="BN43" s="181"/>
      <c r="BO43" s="24"/>
      <c r="BP43" s="21"/>
      <c r="BQ43" s="21"/>
      <c r="BR43" s="23"/>
      <c r="BS43" s="23"/>
      <c r="BT43" s="24"/>
      <c r="BU43" s="25"/>
    </row>
    <row r="44" spans="1:73" s="22" customFormat="1" ht="239.2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0"/>
      <c r="AI44" s="20"/>
      <c r="AJ44" s="20"/>
      <c r="AK44" s="21"/>
      <c r="AL44" s="199"/>
      <c r="AM44" s="20"/>
      <c r="AN44" s="20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199"/>
      <c r="BE44" s="21"/>
      <c r="BF44" s="20"/>
      <c r="BG44" s="20"/>
      <c r="BH44" s="20"/>
      <c r="BI44" s="23"/>
      <c r="BJ44" s="23"/>
      <c r="BK44" s="20"/>
      <c r="BL44" s="23"/>
      <c r="BM44" s="21"/>
      <c r="BN44" s="181"/>
      <c r="BO44" s="24"/>
      <c r="BP44" s="21"/>
      <c r="BQ44" s="21"/>
      <c r="BR44" s="23"/>
      <c r="BS44" s="23"/>
      <c r="BT44" s="24"/>
      <c r="BU44" s="25"/>
    </row>
    <row r="45" spans="1:73" s="22" customFormat="1" ht="409.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1"/>
      <c r="P45" s="20"/>
      <c r="Q45" s="21"/>
      <c r="R45" s="21"/>
      <c r="S45" s="20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0"/>
      <c r="AI45" s="20"/>
      <c r="AJ45" s="20"/>
      <c r="AK45" s="21"/>
      <c r="AL45" s="199"/>
      <c r="AM45" s="20"/>
      <c r="AN45" s="20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199"/>
      <c r="BE45" s="21"/>
      <c r="BF45" s="21"/>
      <c r="BG45" s="20"/>
      <c r="BH45" s="20"/>
      <c r="BI45" s="23"/>
      <c r="BJ45" s="23"/>
      <c r="BK45" s="20"/>
      <c r="BL45" s="23"/>
      <c r="BM45" s="21"/>
      <c r="BN45" s="181"/>
      <c r="BO45" s="24"/>
      <c r="BP45" s="21"/>
      <c r="BQ45" s="21"/>
      <c r="BR45" s="23"/>
      <c r="BS45" s="23"/>
      <c r="BT45" s="24"/>
      <c r="BU45" s="25"/>
    </row>
    <row r="46" spans="1:73" s="22" customFormat="1" ht="229.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0"/>
      <c r="AI46" s="20"/>
      <c r="AJ46" s="20"/>
      <c r="AK46" s="21"/>
      <c r="AL46" s="199"/>
      <c r="AM46" s="20"/>
      <c r="AN46" s="20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1"/>
      <c r="BC46" s="21"/>
      <c r="BD46" s="199"/>
      <c r="BE46" s="21"/>
      <c r="BF46" s="20"/>
      <c r="BG46" s="20"/>
      <c r="BH46" s="20"/>
      <c r="BI46" s="23"/>
      <c r="BJ46" s="23"/>
      <c r="BK46" s="20"/>
      <c r="BL46" s="23"/>
      <c r="BM46" s="21"/>
      <c r="BN46" s="181"/>
      <c r="BO46" s="24"/>
      <c r="BP46" s="21"/>
      <c r="BQ46" s="21"/>
      <c r="BR46" s="23"/>
      <c r="BS46" s="23"/>
      <c r="BT46" s="24"/>
      <c r="BU46" s="25"/>
    </row>
    <row r="47" spans="1:73" s="22" customFormat="1" ht="229.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0"/>
      <c r="AI47" s="20"/>
      <c r="AJ47" s="20"/>
      <c r="AK47" s="21"/>
      <c r="AL47" s="199"/>
      <c r="AM47" s="20"/>
      <c r="AN47" s="20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199"/>
      <c r="BE47" s="21"/>
      <c r="BF47" s="20"/>
      <c r="BG47" s="20"/>
      <c r="BH47" s="20"/>
      <c r="BI47" s="23"/>
      <c r="BJ47" s="23"/>
      <c r="BK47" s="20"/>
      <c r="BL47" s="23"/>
      <c r="BM47" s="21"/>
      <c r="BN47" s="181"/>
      <c r="BO47" s="24"/>
      <c r="BP47" s="21"/>
      <c r="BQ47" s="21"/>
      <c r="BR47" s="23"/>
      <c r="BS47" s="23"/>
      <c r="BT47" s="24"/>
      <c r="BU47" s="25"/>
    </row>
    <row r="48" spans="1:73" s="22" customFormat="1" ht="229.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0"/>
      <c r="AI48" s="20"/>
      <c r="AJ48" s="20"/>
      <c r="AK48" s="21"/>
      <c r="AL48" s="199"/>
      <c r="AM48" s="20"/>
      <c r="AN48" s="20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199"/>
      <c r="BE48" s="21"/>
      <c r="BF48" s="20"/>
      <c r="BG48" s="20"/>
      <c r="BH48" s="20"/>
      <c r="BI48" s="23"/>
      <c r="BJ48" s="23"/>
      <c r="BK48" s="20"/>
      <c r="BL48" s="23"/>
      <c r="BM48" s="21"/>
      <c r="BN48" s="181"/>
      <c r="BO48" s="24"/>
      <c r="BP48" s="21"/>
      <c r="BQ48" s="21"/>
      <c r="BR48" s="23"/>
      <c r="BS48" s="23"/>
      <c r="BT48" s="24"/>
      <c r="BU48" s="25"/>
    </row>
    <row r="49" spans="1:73" s="22" customFormat="1" ht="229.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0"/>
      <c r="AI49" s="20"/>
      <c r="AJ49" s="20"/>
      <c r="AK49" s="21"/>
      <c r="AL49" s="199"/>
      <c r="AM49" s="20"/>
      <c r="AN49" s="20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199"/>
      <c r="BE49" s="21"/>
      <c r="BF49" s="20"/>
      <c r="BG49" s="20"/>
      <c r="BH49" s="20"/>
      <c r="BI49" s="23"/>
      <c r="BJ49" s="23"/>
      <c r="BK49" s="20"/>
      <c r="BL49" s="23"/>
      <c r="BM49" s="21"/>
      <c r="BN49" s="181"/>
      <c r="BO49" s="24"/>
      <c r="BP49" s="21"/>
      <c r="BQ49" s="21"/>
      <c r="BR49" s="23"/>
      <c r="BS49" s="23"/>
      <c r="BT49" s="24"/>
      <c r="BU49" s="25"/>
    </row>
    <row r="50" spans="1:73" s="22" customFormat="1" ht="194.2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0"/>
      <c r="AJ50" s="20"/>
      <c r="AK50" s="21"/>
      <c r="AL50" s="199"/>
      <c r="AM50" s="20"/>
      <c r="AN50" s="20"/>
      <c r="AO50" s="21"/>
      <c r="AP50" s="21"/>
      <c r="AQ50" s="21"/>
      <c r="AR50" s="21"/>
      <c r="AS50" s="21"/>
      <c r="AT50" s="21"/>
      <c r="AU50" s="21"/>
      <c r="AV50" s="21"/>
      <c r="AW50" s="21"/>
      <c r="AX50" s="21"/>
      <c r="AY50" s="21"/>
      <c r="AZ50" s="21"/>
      <c r="BA50" s="21"/>
      <c r="BB50" s="21"/>
      <c r="BC50" s="21"/>
      <c r="BD50" s="199"/>
      <c r="BE50" s="21"/>
      <c r="BF50" s="20"/>
      <c r="BG50" s="20"/>
      <c r="BH50" s="20"/>
      <c r="BI50" s="23"/>
      <c r="BJ50" s="23"/>
      <c r="BK50" s="20"/>
      <c r="BL50" s="23"/>
      <c r="BM50" s="21"/>
      <c r="BN50" s="181"/>
      <c r="BO50" s="24"/>
      <c r="BP50" s="21"/>
      <c r="BQ50" s="21"/>
      <c r="BR50" s="23"/>
      <c r="BS50" s="23"/>
      <c r="BT50" s="24"/>
      <c r="BU50" s="25"/>
    </row>
    <row r="51" spans="1:73" s="22" customFormat="1" ht="409.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1"/>
      <c r="P51" s="20"/>
      <c r="Q51" s="21"/>
      <c r="R51" s="21"/>
      <c r="S51" s="20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0"/>
      <c r="AI51" s="20"/>
      <c r="AJ51" s="20"/>
      <c r="AK51" s="21"/>
      <c r="AL51" s="199"/>
      <c r="AM51" s="20"/>
      <c r="AN51" s="20"/>
      <c r="AO51" s="21"/>
      <c r="AP51" s="21"/>
      <c r="AQ51" s="21"/>
      <c r="AR51" s="21"/>
      <c r="AS51" s="21"/>
      <c r="AT51" s="21"/>
      <c r="AU51" s="21"/>
      <c r="AV51" s="21"/>
      <c r="AW51" s="21"/>
      <c r="AX51" s="21"/>
      <c r="AY51" s="21"/>
      <c r="AZ51" s="21"/>
      <c r="BA51" s="21"/>
      <c r="BB51" s="21"/>
      <c r="BC51" s="21"/>
      <c r="BD51" s="199"/>
      <c r="BE51" s="23"/>
      <c r="BF51" s="23"/>
      <c r="BG51" s="20"/>
      <c r="BH51" s="20"/>
      <c r="BI51" s="23"/>
      <c r="BJ51" s="23"/>
      <c r="BK51" s="20"/>
      <c r="BL51" s="23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409.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0"/>
      <c r="AJ52" s="20"/>
      <c r="AK52" s="21"/>
      <c r="AL52" s="199"/>
      <c r="AM52" s="20"/>
      <c r="AN52" s="20"/>
      <c r="AO52" s="21"/>
      <c r="AP52" s="21"/>
      <c r="AQ52" s="21"/>
      <c r="AR52" s="21"/>
      <c r="AS52" s="21"/>
      <c r="AT52" s="21"/>
      <c r="AU52" s="21"/>
      <c r="AV52" s="21"/>
      <c r="AW52" s="21"/>
      <c r="AX52" s="21"/>
      <c r="AY52" s="21"/>
      <c r="AZ52" s="21"/>
      <c r="BA52" s="21"/>
      <c r="BB52" s="21"/>
      <c r="BC52" s="21"/>
      <c r="BD52" s="199"/>
      <c r="BE52" s="21"/>
      <c r="BF52" s="20"/>
      <c r="BG52" s="20"/>
      <c r="BH52" s="20"/>
      <c r="BI52" s="23"/>
      <c r="BJ52" s="23"/>
      <c r="BK52" s="20"/>
      <c r="BL52" s="23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409.6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0"/>
      <c r="AJ53" s="20"/>
      <c r="AK53" s="21"/>
      <c r="AL53" s="199"/>
      <c r="AM53" s="20"/>
      <c r="AN53" s="20"/>
      <c r="AO53" s="21"/>
      <c r="AP53" s="21"/>
      <c r="AQ53" s="21"/>
      <c r="AR53" s="21"/>
      <c r="AS53" s="21"/>
      <c r="AT53" s="21"/>
      <c r="AU53" s="21"/>
      <c r="AV53" s="21"/>
      <c r="AW53" s="21"/>
      <c r="AX53" s="21"/>
      <c r="AY53" s="21"/>
      <c r="AZ53" s="21"/>
      <c r="BA53" s="21"/>
      <c r="BB53" s="21"/>
      <c r="BC53" s="21"/>
      <c r="BD53" s="199"/>
      <c r="BE53" s="21"/>
      <c r="BF53" s="20"/>
      <c r="BG53" s="20"/>
      <c r="BH53" s="20"/>
      <c r="BI53" s="23"/>
      <c r="BJ53" s="23"/>
      <c r="BK53" s="20"/>
      <c r="BL53" s="23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184.5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0"/>
      <c r="AJ54" s="20"/>
      <c r="AK54" s="21"/>
      <c r="AL54" s="199"/>
      <c r="AM54" s="20"/>
      <c r="AN54" s="20"/>
      <c r="AO54" s="21"/>
      <c r="AP54" s="21"/>
      <c r="AQ54" s="21"/>
      <c r="AR54" s="21"/>
      <c r="AS54" s="21"/>
      <c r="AT54" s="21"/>
      <c r="AU54" s="21"/>
      <c r="AV54" s="21"/>
      <c r="AW54" s="21"/>
      <c r="AX54" s="21"/>
      <c r="AY54" s="21"/>
      <c r="AZ54" s="21"/>
      <c r="BA54" s="21"/>
      <c r="BB54" s="21"/>
      <c r="BC54" s="21"/>
      <c r="BD54" s="199"/>
      <c r="BE54" s="23"/>
      <c r="BF54" s="23"/>
      <c r="BG54" s="20"/>
      <c r="BH54" s="20"/>
      <c r="BI54" s="23"/>
      <c r="BJ54" s="23"/>
      <c r="BK54" s="20"/>
      <c r="BL54" s="23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221.2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"/>
      <c r="AI55" s="20"/>
      <c r="AJ55" s="20"/>
      <c r="AK55" s="21"/>
      <c r="AL55" s="199"/>
      <c r="AM55" s="20"/>
      <c r="AN55" s="20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0"/>
      <c r="BC55" s="20"/>
      <c r="BD55" s="199"/>
      <c r="BE55" s="21"/>
      <c r="BF55" s="20"/>
      <c r="BG55" s="20"/>
      <c r="BH55" s="20"/>
      <c r="BI55" s="23"/>
      <c r="BJ55" s="23"/>
      <c r="BK55" s="20"/>
      <c r="BL55" s="23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156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1"/>
      <c r="P56" s="20"/>
      <c r="Q56" s="21"/>
      <c r="R56" s="21"/>
      <c r="S56" s="20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0"/>
      <c r="AI56" s="20"/>
      <c r="AJ56" s="20"/>
      <c r="AK56" s="21"/>
      <c r="AL56" s="199"/>
      <c r="AM56" s="20"/>
      <c r="AN56" s="20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0"/>
      <c r="BC56" s="20"/>
      <c r="BD56" s="199"/>
      <c r="BE56" s="23"/>
      <c r="BF56" s="23"/>
      <c r="BG56" s="20"/>
      <c r="BH56" s="20"/>
      <c r="BI56" s="23"/>
      <c r="BJ56" s="23"/>
      <c r="BK56" s="20"/>
      <c r="BL56" s="23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216.7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0"/>
      <c r="AI57" s="20"/>
      <c r="AJ57" s="20"/>
      <c r="AK57" s="21"/>
      <c r="AL57" s="199"/>
      <c r="AM57" s="20"/>
      <c r="AN57" s="20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1"/>
      <c r="BC57" s="21"/>
      <c r="BD57" s="199"/>
      <c r="BE57" s="21"/>
      <c r="BF57" s="20"/>
      <c r="BG57" s="20"/>
      <c r="BH57" s="20"/>
      <c r="BI57" s="23"/>
      <c r="BJ57" s="23"/>
      <c r="BK57" s="20"/>
      <c r="BL57" s="23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216.7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1"/>
      <c r="P58" s="20"/>
      <c r="Q58" s="21"/>
      <c r="R58" s="21"/>
      <c r="S58" s="20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/>
      <c r="AI58" s="20"/>
      <c r="AJ58" s="20"/>
      <c r="AK58" s="21"/>
      <c r="AL58" s="199"/>
      <c r="AM58" s="20"/>
      <c r="AN58" s="20"/>
      <c r="AO58" s="21"/>
      <c r="AP58" s="21"/>
      <c r="AQ58" s="21"/>
      <c r="AR58" s="21"/>
      <c r="AS58" s="21"/>
      <c r="AT58" s="21"/>
      <c r="AU58" s="21"/>
      <c r="AV58" s="21"/>
      <c r="AW58" s="21"/>
      <c r="AX58" s="21"/>
      <c r="AY58" s="21"/>
      <c r="AZ58" s="21"/>
      <c r="BA58" s="21"/>
      <c r="BB58" s="21"/>
      <c r="BC58" s="21"/>
      <c r="BD58" s="199"/>
      <c r="BE58" s="21"/>
      <c r="BF58" s="20"/>
      <c r="BG58" s="20"/>
      <c r="BH58" s="20"/>
      <c r="BI58" s="23"/>
      <c r="BJ58" s="23"/>
      <c r="BK58" s="20"/>
      <c r="BL58" s="23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171.7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0"/>
      <c r="AJ59" s="20"/>
      <c r="AK59" s="21"/>
      <c r="AL59" s="199"/>
      <c r="AM59" s="20"/>
      <c r="AN59" s="20"/>
      <c r="AO59" s="21"/>
      <c r="AP59" s="21"/>
      <c r="AQ59" s="21"/>
      <c r="AR59" s="21"/>
      <c r="AS59" s="21"/>
      <c r="AT59" s="21"/>
      <c r="AU59" s="21"/>
      <c r="AV59" s="21"/>
      <c r="AW59" s="21"/>
      <c r="AX59" s="21"/>
      <c r="AY59" s="21"/>
      <c r="AZ59" s="21"/>
      <c r="BA59" s="21"/>
      <c r="BB59" s="21"/>
      <c r="BC59" s="21"/>
      <c r="BD59" s="199"/>
      <c r="BE59" s="21"/>
      <c r="BF59" s="20"/>
      <c r="BG59" s="20"/>
      <c r="BH59" s="20"/>
      <c r="BI59" s="23"/>
      <c r="BJ59" s="23"/>
      <c r="BK59" s="20"/>
      <c r="BL59" s="23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171.7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1"/>
      <c r="P60" s="20"/>
      <c r="Q60" s="21"/>
      <c r="R60" s="21"/>
      <c r="S60" s="20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0"/>
      <c r="AJ60" s="20"/>
      <c r="AK60" s="21"/>
      <c r="AL60" s="199"/>
      <c r="AM60" s="20"/>
      <c r="AN60" s="20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199"/>
      <c r="BE60" s="23"/>
      <c r="BF60" s="23"/>
      <c r="BG60" s="20"/>
      <c r="BH60" s="20"/>
      <c r="BI60" s="23"/>
      <c r="BJ60" s="23"/>
      <c r="BK60" s="20"/>
      <c r="BL60" s="23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171.7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3"/>
      <c r="P61" s="20"/>
      <c r="Q61" s="23"/>
      <c r="R61" s="23"/>
      <c r="S61" s="23"/>
      <c r="T61" s="23"/>
      <c r="U61" s="23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0"/>
      <c r="AJ61" s="20"/>
      <c r="AK61" s="21"/>
      <c r="AL61" s="199"/>
      <c r="AM61" s="20"/>
      <c r="AN61" s="20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199"/>
      <c r="BE61" s="23"/>
      <c r="BF61" s="23"/>
      <c r="BG61" s="20"/>
      <c r="BH61" s="20"/>
      <c r="BI61" s="23"/>
      <c r="BJ61" s="23"/>
      <c r="BK61" s="20"/>
      <c r="BL61" s="23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227.25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0"/>
      <c r="P62" s="20"/>
      <c r="Q62" s="21"/>
      <c r="R62" s="21"/>
      <c r="S62" s="21"/>
      <c r="T62" s="21"/>
      <c r="U62" s="20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0"/>
      <c r="AJ62" s="20"/>
      <c r="AK62" s="21"/>
      <c r="AL62" s="199"/>
      <c r="AM62" s="20"/>
      <c r="AN62" s="20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199"/>
      <c r="BE62" s="20"/>
      <c r="BF62" s="20"/>
      <c r="BG62" s="20"/>
      <c r="BH62" s="20"/>
      <c r="BI62" s="23"/>
      <c r="BJ62" s="23"/>
      <c r="BK62" s="20"/>
      <c r="BL62" s="23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154.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0"/>
      <c r="P63" s="20"/>
      <c r="Q63" s="21"/>
      <c r="R63" s="21"/>
      <c r="S63" s="21"/>
      <c r="T63" s="21"/>
      <c r="U63" s="20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0"/>
      <c r="AJ63" s="20"/>
      <c r="AK63" s="21"/>
      <c r="AL63" s="199"/>
      <c r="AM63" s="20"/>
      <c r="AN63" s="20"/>
      <c r="AO63" s="21"/>
      <c r="AP63" s="21"/>
      <c r="AQ63" s="21"/>
      <c r="AR63" s="21"/>
      <c r="AS63" s="21"/>
      <c r="AT63" s="181"/>
      <c r="AU63" s="21"/>
      <c r="AV63" s="21"/>
      <c r="AW63" s="21"/>
      <c r="AX63" s="21"/>
      <c r="AY63" s="21"/>
      <c r="AZ63" s="21"/>
      <c r="BA63" s="21"/>
      <c r="BB63" s="21"/>
      <c r="BC63" s="21"/>
      <c r="BD63" s="199"/>
      <c r="BE63" s="23"/>
      <c r="BF63" s="23"/>
      <c r="BG63" s="20"/>
      <c r="BH63" s="20"/>
      <c r="BI63" s="23"/>
      <c r="BJ63" s="23"/>
      <c r="BK63" s="20"/>
      <c r="BL63" s="23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169.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0"/>
      <c r="P64" s="20"/>
      <c r="Q64" s="21"/>
      <c r="R64" s="21"/>
      <c r="S64" s="21"/>
      <c r="T64" s="21"/>
      <c r="U64" s="20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0"/>
      <c r="AJ64" s="20"/>
      <c r="AK64" s="21"/>
      <c r="AL64" s="199"/>
      <c r="AM64" s="21"/>
      <c r="AN64" s="20"/>
      <c r="AO64" s="21"/>
      <c r="AP64" s="21"/>
      <c r="AQ64" s="21"/>
      <c r="AR64" s="21"/>
      <c r="AS64" s="21"/>
      <c r="AT64" s="199"/>
      <c r="AU64" s="21"/>
      <c r="AV64" s="21"/>
      <c r="AW64" s="21"/>
      <c r="AX64" s="21"/>
      <c r="AY64" s="21"/>
      <c r="AZ64" s="21"/>
      <c r="BA64" s="21"/>
      <c r="BB64" s="20"/>
      <c r="BC64" s="20"/>
      <c r="BD64" s="199"/>
      <c r="BE64" s="20"/>
      <c r="BF64" s="20"/>
      <c r="BG64" s="20"/>
      <c r="BH64" s="20"/>
      <c r="BI64" s="23"/>
      <c r="BJ64" s="23"/>
      <c r="BK64" s="20"/>
      <c r="BL64" s="23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171.7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0"/>
      <c r="P65" s="20"/>
      <c r="Q65" s="21"/>
      <c r="R65" s="21"/>
      <c r="S65" s="21"/>
      <c r="T65" s="21"/>
      <c r="U65" s="20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0"/>
      <c r="AJ65" s="20"/>
      <c r="AK65" s="21"/>
      <c r="AL65" s="199"/>
      <c r="AM65" s="20"/>
      <c r="AN65" s="20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0"/>
      <c r="BC65" s="20"/>
      <c r="BD65" s="199"/>
      <c r="BE65" s="23"/>
      <c r="BF65" s="23"/>
      <c r="BG65" s="20"/>
      <c r="BH65" s="20"/>
      <c r="BI65" s="23"/>
      <c r="BJ65" s="23"/>
      <c r="BK65" s="20"/>
      <c r="BL65" s="23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171.7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0"/>
      <c r="AI66" s="20"/>
      <c r="AJ66" s="20"/>
      <c r="AK66" s="21"/>
      <c r="AL66" s="199"/>
      <c r="AM66" s="20"/>
      <c r="AN66" s="20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0"/>
      <c r="BC66" s="20"/>
      <c r="BD66" s="199"/>
      <c r="BE66" s="23"/>
      <c r="BF66" s="23"/>
      <c r="BG66" s="20"/>
      <c r="BH66" s="20"/>
      <c r="BI66" s="23"/>
      <c r="BJ66" s="23"/>
      <c r="BK66" s="20"/>
      <c r="BL66" s="23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171.7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0"/>
      <c r="AI67" s="20"/>
      <c r="AJ67" s="20"/>
      <c r="AK67" s="21"/>
      <c r="AL67" s="199"/>
      <c r="AM67" s="20"/>
      <c r="AN67" s="20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0"/>
      <c r="BC67" s="20"/>
      <c r="BD67" s="199"/>
      <c r="BE67" s="23"/>
      <c r="BF67" s="23"/>
      <c r="BG67" s="20"/>
      <c r="BH67" s="20"/>
      <c r="BI67" s="23"/>
      <c r="BJ67" s="23"/>
      <c r="BK67" s="20"/>
      <c r="BL67" s="23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71.7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0"/>
      <c r="AI68" s="20"/>
      <c r="AJ68" s="20"/>
      <c r="AK68" s="21"/>
      <c r="AL68" s="199"/>
      <c r="AM68" s="20"/>
      <c r="AN68" s="20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0"/>
      <c r="BC68" s="20"/>
      <c r="BD68" s="199"/>
      <c r="BE68" s="23"/>
      <c r="BF68" s="23"/>
      <c r="BG68" s="20"/>
      <c r="BH68" s="20"/>
      <c r="BI68" s="23"/>
      <c r="BJ68" s="23"/>
      <c r="BK68" s="20"/>
      <c r="BL68" s="23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171.7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0"/>
      <c r="AJ69" s="20"/>
      <c r="AK69" s="21"/>
      <c r="AL69" s="199"/>
      <c r="AM69" s="20"/>
      <c r="AN69" s="20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0"/>
      <c r="BC69" s="20"/>
      <c r="BD69" s="199"/>
      <c r="BE69" s="23"/>
      <c r="BF69" s="23"/>
      <c r="BG69" s="20"/>
      <c r="BH69" s="20"/>
      <c r="BI69" s="23"/>
      <c r="BJ69" s="23"/>
      <c r="BK69" s="20"/>
      <c r="BL69" s="23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171.75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0"/>
      <c r="AJ70" s="20"/>
      <c r="AK70" s="21"/>
      <c r="AL70" s="199"/>
      <c r="AM70" s="20"/>
      <c r="AN70" s="20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1"/>
      <c r="BC70" s="21"/>
      <c r="BD70" s="199"/>
      <c r="BE70" s="21"/>
      <c r="BF70" s="21"/>
      <c r="BG70" s="20"/>
      <c r="BH70" s="20"/>
      <c r="BI70" s="23"/>
      <c r="BJ70" s="23"/>
      <c r="BK70" s="20"/>
      <c r="BL70" s="23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171.75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199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0"/>
      <c r="AI71" s="20"/>
      <c r="AJ71" s="20"/>
      <c r="AK71" s="21"/>
      <c r="AL71" s="199"/>
      <c r="AM71" s="20"/>
      <c r="AN71" s="20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199"/>
      <c r="BE71" s="23"/>
      <c r="BF71" s="23"/>
      <c r="BG71" s="20"/>
      <c r="BH71" s="20"/>
      <c r="BI71" s="23"/>
      <c r="BJ71" s="23"/>
      <c r="BK71" s="20"/>
      <c r="BL71" s="23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171.75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75"/>
      <c r="K72" s="18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0"/>
      <c r="AI72" s="20"/>
      <c r="AJ72" s="20"/>
      <c r="AK72" s="21"/>
      <c r="AL72" s="199"/>
      <c r="AM72" s="20"/>
      <c r="AN72" s="20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0"/>
      <c r="BC72" s="21"/>
      <c r="BD72" s="20"/>
      <c r="BE72" s="23"/>
      <c r="BF72" s="23"/>
      <c r="BG72" s="20"/>
      <c r="BH72" s="20"/>
      <c r="BI72" s="23"/>
      <c r="BJ72" s="23"/>
      <c r="BK72" s="20"/>
      <c r="BL72" s="23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197.25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199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0"/>
      <c r="AI73" s="20"/>
      <c r="AJ73" s="20"/>
      <c r="AK73" s="21"/>
      <c r="AL73" s="199"/>
      <c r="AM73" s="20"/>
      <c r="AN73" s="20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199"/>
      <c r="BE73" s="21"/>
      <c r="BF73" s="21"/>
      <c r="BG73" s="20"/>
      <c r="BH73" s="20"/>
      <c r="BI73" s="23"/>
      <c r="BJ73" s="20"/>
      <c r="BK73" s="23"/>
      <c r="BL73" s="23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197.25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199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0"/>
      <c r="AJ74" s="20"/>
      <c r="AK74" s="21"/>
      <c r="AL74" s="199"/>
      <c r="AM74" s="20"/>
      <c r="AN74" s="20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199"/>
      <c r="BE74" s="182"/>
      <c r="BF74" s="23"/>
      <c r="BG74" s="20"/>
      <c r="BH74" s="20"/>
      <c r="BI74" s="23"/>
      <c r="BJ74" s="20"/>
      <c r="BK74" s="20"/>
      <c r="BL74" s="23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197.2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199"/>
      <c r="O75" s="21"/>
      <c r="P75" s="20"/>
      <c r="Q75" s="23"/>
      <c r="R75" s="23"/>
      <c r="S75" s="23"/>
      <c r="T75" s="23"/>
      <c r="U75" s="23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0"/>
      <c r="AI75" s="20"/>
      <c r="AJ75" s="20"/>
      <c r="AK75" s="21"/>
      <c r="AL75" s="199"/>
      <c r="AM75" s="20"/>
      <c r="AN75" s="20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199"/>
      <c r="BE75" s="182"/>
      <c r="BF75" s="23"/>
      <c r="BG75" s="20"/>
      <c r="BH75" s="20"/>
      <c r="BI75" s="23"/>
      <c r="BJ75" s="20"/>
      <c r="BK75" s="20"/>
      <c r="BL75" s="23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197.2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199"/>
      <c r="O76" s="23"/>
      <c r="P76" s="20"/>
      <c r="Q76" s="23"/>
      <c r="R76" s="23"/>
      <c r="S76" s="23"/>
      <c r="T76" s="23"/>
      <c r="U76" s="23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0"/>
      <c r="AI76" s="20"/>
      <c r="AJ76" s="20"/>
      <c r="AK76" s="21"/>
      <c r="AL76" s="199"/>
      <c r="AM76" s="20"/>
      <c r="AN76" s="20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199"/>
      <c r="BE76" s="182"/>
      <c r="BF76" s="23"/>
      <c r="BG76" s="20"/>
      <c r="BH76" s="20"/>
      <c r="BI76" s="23"/>
      <c r="BJ76" s="20"/>
      <c r="BK76" s="20"/>
      <c r="BL76" s="23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171.7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0"/>
      <c r="AI77" s="20"/>
      <c r="AJ77" s="20"/>
      <c r="AK77" s="21"/>
      <c r="AL77" s="199"/>
      <c r="AM77" s="20"/>
      <c r="AN77" s="20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0"/>
      <c r="BC77" s="21"/>
      <c r="BD77" s="20"/>
      <c r="BE77" s="23"/>
      <c r="BF77" s="23"/>
      <c r="BG77" s="20"/>
      <c r="BH77" s="20"/>
      <c r="BI77" s="23"/>
      <c r="BJ77" s="23"/>
      <c r="BK77" s="20"/>
      <c r="BL77" s="23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197.2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0"/>
      <c r="AI78" s="20"/>
      <c r="AJ78" s="20"/>
      <c r="AK78" s="21"/>
      <c r="AL78" s="199"/>
      <c r="AM78" s="20"/>
      <c r="AN78" s="20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199"/>
      <c r="BE78" s="21"/>
      <c r="BF78" s="21"/>
      <c r="BG78" s="20"/>
      <c r="BH78" s="20"/>
      <c r="BI78" s="23"/>
      <c r="BJ78" s="20"/>
      <c r="BK78" s="20"/>
      <c r="BL78" s="23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197.2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199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0"/>
      <c r="AI79" s="20"/>
      <c r="AJ79" s="20"/>
      <c r="AK79" s="21"/>
      <c r="AL79" s="199"/>
      <c r="AM79" s="20"/>
      <c r="AN79" s="20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199"/>
      <c r="BE79" s="182"/>
      <c r="BF79" s="23"/>
      <c r="BG79" s="20"/>
      <c r="BH79" s="20"/>
      <c r="BI79" s="23"/>
      <c r="BJ79" s="20"/>
      <c r="BK79" s="20"/>
      <c r="BL79" s="23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197.2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0"/>
      <c r="AI80" s="20"/>
      <c r="AJ80" s="20"/>
      <c r="AK80" s="21"/>
      <c r="AL80" s="199"/>
      <c r="AM80" s="20"/>
      <c r="AN80" s="20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199"/>
      <c r="BE80" s="21"/>
      <c r="BF80" s="21"/>
      <c r="BG80" s="20"/>
      <c r="BH80" s="20"/>
      <c r="BI80" s="23"/>
      <c r="BJ80" s="20"/>
      <c r="BK80" s="20"/>
      <c r="BL80" s="23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197.2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199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0"/>
      <c r="AI81" s="20"/>
      <c r="AJ81" s="20"/>
      <c r="AK81" s="21"/>
      <c r="AL81" s="199"/>
      <c r="AM81" s="20"/>
      <c r="AN81" s="20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199"/>
      <c r="BE81" s="181"/>
      <c r="BF81" s="21"/>
      <c r="BG81" s="20"/>
      <c r="BH81" s="20"/>
      <c r="BI81" s="23"/>
      <c r="BJ81" s="20"/>
      <c r="BK81" s="20"/>
      <c r="BL81" s="23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197.2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0"/>
      <c r="AI82" s="20"/>
      <c r="AJ82" s="20"/>
      <c r="AK82" s="21"/>
      <c r="AL82" s="199"/>
      <c r="AM82" s="20"/>
      <c r="AN82" s="20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199"/>
      <c r="BE82" s="21"/>
      <c r="BF82" s="21"/>
      <c r="BG82" s="20"/>
      <c r="BH82" s="20"/>
      <c r="BI82" s="23"/>
      <c r="BJ82" s="20"/>
      <c r="BK82" s="20"/>
      <c r="BL82" s="23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197.2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199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0"/>
      <c r="AJ83" s="20"/>
      <c r="AK83" s="21"/>
      <c r="AL83" s="199"/>
      <c r="AM83" s="20"/>
      <c r="AN83" s="20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199"/>
      <c r="BE83" s="182"/>
      <c r="BF83" s="23"/>
      <c r="BG83" s="20"/>
      <c r="BH83" s="20"/>
      <c r="BI83" s="23"/>
      <c r="BJ83" s="20"/>
      <c r="BK83" s="20"/>
      <c r="BL83" s="23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252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3"/>
      <c r="AJ84" s="23"/>
      <c r="AK84" s="21"/>
      <c r="AL84" s="199"/>
      <c r="AM84" s="23"/>
      <c r="AN84" s="23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199"/>
      <c r="BE84" s="21"/>
      <c r="BF84" s="20"/>
      <c r="BG84" s="20"/>
      <c r="BH84" s="20"/>
      <c r="BI84" s="23"/>
      <c r="BJ84" s="20"/>
      <c r="BK84" s="20"/>
      <c r="BL84" s="23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252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199"/>
      <c r="O85" s="21"/>
      <c r="P85" s="21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3"/>
      <c r="AJ85" s="23"/>
      <c r="AK85" s="21"/>
      <c r="AL85" s="199"/>
      <c r="AM85" s="23"/>
      <c r="AN85" s="23"/>
      <c r="AO85" s="21"/>
      <c r="AP85" s="21"/>
      <c r="AQ85" s="21"/>
      <c r="AR85" s="21"/>
      <c r="AS85" s="21"/>
      <c r="AT85" s="181"/>
      <c r="AU85" s="21"/>
      <c r="AV85" s="21"/>
      <c r="AW85" s="21"/>
      <c r="AX85" s="21"/>
      <c r="AY85" s="21"/>
      <c r="AZ85" s="21"/>
      <c r="BA85" s="21"/>
      <c r="BB85" s="21"/>
      <c r="BC85" s="21"/>
      <c r="BD85" s="199"/>
      <c r="BE85" s="181"/>
      <c r="BF85" s="21"/>
      <c r="BG85" s="20"/>
      <c r="BH85" s="20"/>
      <c r="BI85" s="23"/>
      <c r="BJ85" s="20"/>
      <c r="BK85" s="20"/>
      <c r="BL85" s="23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22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3"/>
      <c r="AJ86" s="23"/>
      <c r="AK86" s="21"/>
      <c r="AL86" s="199"/>
      <c r="AM86" s="23"/>
      <c r="AN86" s="23"/>
      <c r="AO86" s="21"/>
      <c r="AP86" s="21"/>
      <c r="AQ86" s="21"/>
      <c r="AR86" s="21"/>
      <c r="AS86" s="21"/>
      <c r="AT86" s="181"/>
      <c r="AU86" s="21"/>
      <c r="AV86" s="21"/>
      <c r="AW86" s="21"/>
      <c r="AX86" s="21"/>
      <c r="AY86" s="21"/>
      <c r="AZ86" s="21"/>
      <c r="BA86" s="21"/>
      <c r="BB86" s="21"/>
      <c r="BC86" s="21"/>
      <c r="BD86" s="199"/>
      <c r="BE86" s="199"/>
      <c r="BF86" s="20"/>
      <c r="BG86" s="20"/>
      <c r="BH86" s="20"/>
      <c r="BI86" s="23"/>
      <c r="BJ86" s="20"/>
      <c r="BK86" s="20"/>
      <c r="BL86" s="23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209.2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3"/>
      <c r="P87" s="23"/>
      <c r="Q87" s="23"/>
      <c r="R87" s="23"/>
      <c r="S87" s="23"/>
      <c r="T87" s="23"/>
      <c r="U87" s="23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3"/>
      <c r="AJ87" s="20"/>
      <c r="AK87" s="21"/>
      <c r="AL87" s="199"/>
      <c r="AM87" s="23"/>
      <c r="AN87" s="20"/>
      <c r="AO87" s="21"/>
      <c r="AP87" s="20"/>
      <c r="AQ87" s="23"/>
      <c r="AR87" s="20"/>
      <c r="AS87" s="21"/>
      <c r="AT87" s="199"/>
      <c r="AU87" s="23"/>
      <c r="AV87" s="21"/>
      <c r="AW87" s="21"/>
      <c r="AX87" s="21"/>
      <c r="AY87" s="21"/>
      <c r="AZ87" s="21"/>
      <c r="BA87" s="21"/>
      <c r="BB87" s="21"/>
      <c r="BC87" s="21"/>
      <c r="BD87" s="20"/>
      <c r="BE87" s="21"/>
      <c r="BF87" s="21"/>
      <c r="BG87" s="20"/>
      <c r="BH87" s="20"/>
      <c r="BI87" s="23"/>
      <c r="BJ87" s="20"/>
      <c r="BK87" s="20"/>
      <c r="BL87" s="23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136.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3"/>
      <c r="P88" s="23"/>
      <c r="Q88" s="23"/>
      <c r="R88" s="23"/>
      <c r="S88" s="23"/>
      <c r="T88" s="23"/>
      <c r="U88" s="23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0"/>
      <c r="AJ88" s="20"/>
      <c r="AK88" s="21"/>
      <c r="AL88" s="199"/>
      <c r="AM88" s="20"/>
      <c r="AN88" s="20"/>
      <c r="AO88" s="21"/>
      <c r="AP88" s="21"/>
      <c r="AQ88" s="21"/>
      <c r="AR88" s="21"/>
      <c r="AS88" s="21"/>
      <c r="AT88" s="181"/>
      <c r="AU88" s="21"/>
      <c r="AV88" s="21"/>
      <c r="AW88" s="21"/>
      <c r="AX88" s="21"/>
      <c r="AY88" s="21"/>
      <c r="AZ88" s="21"/>
      <c r="BA88" s="21"/>
      <c r="BB88" s="21"/>
      <c r="BC88" s="21"/>
      <c r="BD88" s="199"/>
      <c r="BE88" s="181"/>
      <c r="BF88" s="21"/>
      <c r="BG88" s="20"/>
      <c r="BH88" s="20"/>
      <c r="BI88" s="23"/>
      <c r="BJ88" s="20"/>
      <c r="BK88" s="20"/>
      <c r="BL88" s="23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136.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3"/>
      <c r="P89" s="23"/>
      <c r="Q89" s="23"/>
      <c r="R89" s="23"/>
      <c r="S89" s="23"/>
      <c r="T89" s="23"/>
      <c r="U89" s="23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0"/>
      <c r="AJ89" s="20"/>
      <c r="AK89" s="21"/>
      <c r="AL89" s="199"/>
      <c r="AM89" s="20"/>
      <c r="AN89" s="20"/>
      <c r="AO89" s="21"/>
      <c r="AP89" s="21"/>
      <c r="AQ89" s="21"/>
      <c r="AR89" s="21"/>
      <c r="AS89" s="21"/>
      <c r="AT89" s="181"/>
      <c r="AU89" s="21"/>
      <c r="AV89" s="21"/>
      <c r="AW89" s="21"/>
      <c r="AX89" s="21"/>
      <c r="AY89" s="21"/>
      <c r="AZ89" s="21"/>
      <c r="BA89" s="21"/>
      <c r="BB89" s="21"/>
      <c r="BC89" s="21"/>
      <c r="BD89" s="199"/>
      <c r="BE89" s="181"/>
      <c r="BF89" s="21"/>
      <c r="BG89" s="20"/>
      <c r="BH89" s="20"/>
      <c r="BI89" s="23"/>
      <c r="BJ89" s="20"/>
      <c r="BK89" s="20"/>
      <c r="BL89" s="23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136.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0"/>
      <c r="P90" s="20"/>
      <c r="Q90" s="20"/>
      <c r="R90" s="20"/>
      <c r="S90" s="20"/>
      <c r="T90" s="20"/>
      <c r="U90" s="23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0"/>
      <c r="AJ90" s="20"/>
      <c r="AK90" s="21"/>
      <c r="AL90" s="199"/>
      <c r="AM90" s="20"/>
      <c r="AN90" s="20"/>
      <c r="AO90" s="21"/>
      <c r="AP90" s="21"/>
      <c r="AQ90" s="21"/>
      <c r="AR90" s="21"/>
      <c r="AS90" s="21"/>
      <c r="AT90" s="181"/>
      <c r="AU90" s="21"/>
      <c r="AV90" s="21"/>
      <c r="AW90" s="21"/>
      <c r="AX90" s="21"/>
      <c r="AY90" s="21"/>
      <c r="AZ90" s="21"/>
      <c r="BA90" s="21"/>
      <c r="BB90" s="21"/>
      <c r="BC90" s="21"/>
      <c r="BD90" s="199"/>
      <c r="BE90" s="181"/>
      <c r="BF90" s="21"/>
      <c r="BG90" s="20"/>
      <c r="BH90" s="20"/>
      <c r="BI90" s="23"/>
      <c r="BJ90" s="20"/>
      <c r="BK90" s="20"/>
      <c r="BL90" s="23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136.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199"/>
      <c r="N91" s="20"/>
      <c r="O91" s="23"/>
      <c r="P91" s="20"/>
      <c r="Q91" s="20"/>
      <c r="R91" s="20"/>
      <c r="S91" s="20"/>
      <c r="T91" s="20"/>
      <c r="U91" s="23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0"/>
      <c r="AJ91" s="20"/>
      <c r="AK91" s="21"/>
      <c r="AL91" s="199"/>
      <c r="AM91" s="20"/>
      <c r="AN91" s="20"/>
      <c r="AO91" s="21"/>
      <c r="AP91" s="21"/>
      <c r="AQ91" s="21"/>
      <c r="AR91" s="21"/>
      <c r="AS91" s="21"/>
      <c r="AT91" s="181"/>
      <c r="AU91" s="21"/>
      <c r="AV91" s="21"/>
      <c r="AW91" s="21"/>
      <c r="AX91" s="21"/>
      <c r="AY91" s="21"/>
      <c r="AZ91" s="21"/>
      <c r="BA91" s="21"/>
      <c r="BB91" s="21"/>
      <c r="BC91" s="21"/>
      <c r="BD91" s="199"/>
      <c r="BE91" s="181"/>
      <c r="BF91" s="21"/>
      <c r="BG91" s="20"/>
      <c r="BH91" s="20"/>
      <c r="BI91" s="23"/>
      <c r="BJ91" s="20"/>
      <c r="BK91" s="20"/>
      <c r="BL91" s="23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209.2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0"/>
      <c r="AJ92" s="20"/>
      <c r="AK92" s="21"/>
      <c r="AL92" s="199"/>
      <c r="AM92" s="20"/>
      <c r="AN92" s="20"/>
      <c r="AO92" s="21"/>
      <c r="AP92" s="21"/>
      <c r="AQ92" s="21"/>
      <c r="AR92" s="21"/>
      <c r="AS92" s="21"/>
      <c r="AT92" s="181"/>
      <c r="AU92" s="21"/>
      <c r="AV92" s="21"/>
      <c r="AW92" s="21"/>
      <c r="AX92" s="21"/>
      <c r="AY92" s="21"/>
      <c r="AZ92" s="21"/>
      <c r="BA92" s="21"/>
      <c r="BB92" s="21"/>
      <c r="BC92" s="21"/>
      <c r="BD92" s="199"/>
      <c r="BE92" s="21"/>
      <c r="BF92" s="20"/>
      <c r="BG92" s="20"/>
      <c r="BH92" s="20"/>
      <c r="BI92" s="23"/>
      <c r="BJ92" s="20"/>
      <c r="BK92" s="20"/>
      <c r="BL92" s="23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154.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199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0"/>
      <c r="AJ93" s="20"/>
      <c r="AK93" s="21"/>
      <c r="AL93" s="199"/>
      <c r="AM93" s="20"/>
      <c r="AN93" s="20"/>
      <c r="AO93" s="21"/>
      <c r="AP93" s="21"/>
      <c r="AQ93" s="21"/>
      <c r="AR93" s="21"/>
      <c r="AS93" s="21"/>
      <c r="AT93" s="181"/>
      <c r="AU93" s="21"/>
      <c r="AV93" s="21"/>
      <c r="AW93" s="21"/>
      <c r="AX93" s="21"/>
      <c r="AY93" s="21"/>
      <c r="AZ93" s="21"/>
      <c r="BA93" s="21"/>
      <c r="BB93" s="21"/>
      <c r="BC93" s="21"/>
      <c r="BD93" s="199"/>
      <c r="BE93" s="199"/>
      <c r="BF93" s="20"/>
      <c r="BG93" s="20"/>
      <c r="BH93" s="20"/>
      <c r="BI93" s="23"/>
      <c r="BJ93" s="20"/>
      <c r="BK93" s="20"/>
      <c r="BL93" s="23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249.7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3"/>
      <c r="P94" s="23"/>
      <c r="Q94" s="23"/>
      <c r="R94" s="23"/>
      <c r="S94" s="23"/>
      <c r="T94" s="23"/>
      <c r="U94" s="23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0"/>
      <c r="AJ94" s="20"/>
      <c r="AK94" s="21"/>
      <c r="AL94" s="199"/>
      <c r="AM94" s="20"/>
      <c r="AN94" s="20"/>
      <c r="AO94" s="21"/>
      <c r="AP94" s="21"/>
      <c r="AQ94" s="21"/>
      <c r="AR94" s="21"/>
      <c r="AS94" s="21"/>
      <c r="AT94" s="181"/>
      <c r="AU94" s="21"/>
      <c r="AV94" s="21"/>
      <c r="AW94" s="21"/>
      <c r="AX94" s="21"/>
      <c r="AY94" s="21"/>
      <c r="AZ94" s="21"/>
      <c r="BA94" s="21"/>
      <c r="BB94" s="21"/>
      <c r="BC94" s="21"/>
      <c r="BD94" s="199"/>
      <c r="BE94" s="23"/>
      <c r="BF94" s="23"/>
      <c r="BG94" s="20"/>
      <c r="BH94" s="20"/>
      <c r="BI94" s="23"/>
      <c r="BJ94" s="20"/>
      <c r="BK94" s="20"/>
      <c r="BL94" s="23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152.2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0"/>
      <c r="AJ95" s="20"/>
      <c r="AK95" s="21"/>
      <c r="AL95" s="199"/>
      <c r="AM95" s="20"/>
      <c r="AN95" s="20"/>
      <c r="AO95" s="21"/>
      <c r="AP95" s="21"/>
      <c r="AQ95" s="21"/>
      <c r="AR95" s="21"/>
      <c r="AS95" s="21"/>
      <c r="AT95" s="181"/>
      <c r="AU95" s="21"/>
      <c r="AV95" s="21"/>
      <c r="AW95" s="21"/>
      <c r="AX95" s="21"/>
      <c r="AY95" s="21"/>
      <c r="AZ95" s="21"/>
      <c r="BA95" s="21"/>
      <c r="BB95" s="21"/>
      <c r="BC95" s="21"/>
      <c r="BD95" s="199"/>
      <c r="BE95" s="21"/>
      <c r="BF95" s="21"/>
      <c r="BG95" s="20"/>
      <c r="BH95" s="20"/>
      <c r="BI95" s="23"/>
      <c r="BJ95" s="20"/>
      <c r="BK95" s="20"/>
      <c r="BL95" s="23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152.25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199"/>
      <c r="O96" s="21"/>
      <c r="P96" s="21"/>
      <c r="Q96" s="21"/>
      <c r="R96" s="21"/>
      <c r="S96" s="21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0"/>
      <c r="AJ96" s="20"/>
      <c r="AK96" s="21"/>
      <c r="AL96" s="199"/>
      <c r="AM96" s="20"/>
      <c r="AN96" s="20"/>
      <c r="AO96" s="21"/>
      <c r="AP96" s="21"/>
      <c r="AQ96" s="21"/>
      <c r="AR96" s="21"/>
      <c r="AS96" s="21"/>
      <c r="AT96" s="181"/>
      <c r="AU96" s="21"/>
      <c r="AV96" s="21"/>
      <c r="AW96" s="21"/>
      <c r="AX96" s="21"/>
      <c r="AY96" s="21"/>
      <c r="AZ96" s="21"/>
      <c r="BA96" s="21"/>
      <c r="BB96" s="21"/>
      <c r="BC96" s="21"/>
      <c r="BD96" s="199"/>
      <c r="BE96" s="199"/>
      <c r="BF96" s="20"/>
      <c r="BG96" s="20"/>
      <c r="BH96" s="20"/>
      <c r="BI96" s="23"/>
      <c r="BJ96" s="20"/>
      <c r="BK96" s="20"/>
      <c r="BL96" s="23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192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0"/>
      <c r="P97" s="20"/>
      <c r="Q97" s="20"/>
      <c r="R97" s="20"/>
      <c r="S97" s="20"/>
      <c r="T97" s="20"/>
      <c r="U97" s="20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1"/>
      <c r="AJ97" s="20"/>
      <c r="AK97" s="21"/>
      <c r="AL97" s="199"/>
      <c r="AM97" s="21"/>
      <c r="AN97" s="20"/>
      <c r="AO97" s="21"/>
      <c r="AP97" s="21"/>
      <c r="AQ97" s="21"/>
      <c r="AR97" s="21"/>
      <c r="AS97" s="21"/>
      <c r="AT97" s="199"/>
      <c r="AU97" s="21"/>
      <c r="AV97" s="21"/>
      <c r="AW97" s="21"/>
      <c r="AX97" s="21"/>
      <c r="AY97" s="21"/>
      <c r="AZ97" s="21"/>
      <c r="BA97" s="21"/>
      <c r="BB97" s="20"/>
      <c r="BC97" s="21"/>
      <c r="BD97" s="20"/>
      <c r="BE97" s="21"/>
      <c r="BF97" s="21"/>
      <c r="BG97" s="20"/>
      <c r="BH97" s="20"/>
      <c r="BI97" s="23"/>
      <c r="BJ97" s="20"/>
      <c r="BK97" s="20"/>
      <c r="BL97" s="23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129.7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0"/>
      <c r="P98" s="20"/>
      <c r="Q98" s="20"/>
      <c r="R98" s="20"/>
      <c r="S98" s="20"/>
      <c r="T98" s="20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1"/>
      <c r="AJ98" s="20"/>
      <c r="AK98" s="21"/>
      <c r="AL98" s="199"/>
      <c r="AM98" s="21"/>
      <c r="AN98" s="20"/>
      <c r="AO98" s="21"/>
      <c r="AP98" s="21"/>
      <c r="AQ98" s="21"/>
      <c r="AR98" s="21"/>
      <c r="AS98" s="21"/>
      <c r="AT98" s="199"/>
      <c r="AU98" s="21"/>
      <c r="AV98" s="21"/>
      <c r="AW98" s="21"/>
      <c r="AX98" s="21"/>
      <c r="AY98" s="21"/>
      <c r="AZ98" s="21"/>
      <c r="BA98" s="21"/>
      <c r="BB98" s="21"/>
      <c r="BC98" s="21"/>
      <c r="BD98" s="199"/>
      <c r="BE98" s="21"/>
      <c r="BF98" s="21"/>
      <c r="BG98" s="20"/>
      <c r="BH98" s="20"/>
      <c r="BI98" s="23"/>
      <c r="BJ98" s="20"/>
      <c r="BK98" s="20"/>
      <c r="BL98" s="23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154.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3"/>
      <c r="AJ99" s="23"/>
      <c r="AK99" s="21"/>
      <c r="AL99" s="199"/>
      <c r="AM99" s="20"/>
      <c r="AN99" s="20"/>
      <c r="AO99" s="21"/>
      <c r="AP99" s="21"/>
      <c r="AQ99" s="21"/>
      <c r="AR99" s="21"/>
      <c r="AS99" s="21"/>
      <c r="AT99" s="199"/>
      <c r="AU99" s="20"/>
      <c r="AV99" s="21"/>
      <c r="AW99" s="21"/>
      <c r="AX99" s="21"/>
      <c r="AY99" s="21"/>
      <c r="AZ99" s="21"/>
      <c r="BA99" s="21"/>
      <c r="BB99" s="21"/>
      <c r="BC99" s="21"/>
      <c r="BD99" s="199"/>
      <c r="BE99" s="23"/>
      <c r="BF99" s="23"/>
      <c r="BG99" s="20"/>
      <c r="BH99" s="20"/>
      <c r="BI99" s="23"/>
      <c r="BJ99" s="20"/>
      <c r="BK99" s="20"/>
      <c r="BL99" s="23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154.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3"/>
      <c r="AJ100" s="23"/>
      <c r="AK100" s="21"/>
      <c r="AL100" s="199"/>
      <c r="AM100" s="20"/>
      <c r="AN100" s="20"/>
      <c r="AO100" s="21"/>
      <c r="AP100" s="21"/>
      <c r="AQ100" s="21"/>
      <c r="AR100" s="21"/>
      <c r="AS100" s="21"/>
      <c r="AT100" s="199"/>
      <c r="AU100" s="20"/>
      <c r="AV100" s="21"/>
      <c r="AW100" s="21"/>
      <c r="AX100" s="21"/>
      <c r="AY100" s="21"/>
      <c r="AZ100" s="21"/>
      <c r="BA100" s="21"/>
      <c r="BB100" s="21"/>
      <c r="BC100" s="21"/>
      <c r="BD100" s="199"/>
      <c r="BE100" s="21"/>
      <c r="BF100" s="20"/>
      <c r="BG100" s="20"/>
      <c r="BH100" s="20"/>
      <c r="BI100" s="23"/>
      <c r="BJ100" s="20"/>
      <c r="BK100" s="20"/>
      <c r="BL100" s="23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154.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3"/>
      <c r="AJ101" s="23"/>
      <c r="AK101" s="21"/>
      <c r="AL101" s="199"/>
      <c r="AM101" s="20"/>
      <c r="AN101" s="20"/>
      <c r="AO101" s="21"/>
      <c r="AP101" s="21"/>
      <c r="AQ101" s="21"/>
      <c r="AR101" s="21"/>
      <c r="AS101" s="21"/>
      <c r="AT101" s="199"/>
      <c r="AU101" s="20"/>
      <c r="AV101" s="21"/>
      <c r="AW101" s="21"/>
      <c r="AX101" s="21"/>
      <c r="AY101" s="21"/>
      <c r="AZ101" s="21"/>
      <c r="BA101" s="21"/>
      <c r="BB101" s="21"/>
      <c r="BC101" s="21"/>
      <c r="BD101" s="199"/>
      <c r="BE101" s="23"/>
      <c r="BF101" s="23"/>
      <c r="BG101" s="20"/>
      <c r="BH101" s="20"/>
      <c r="BI101" s="23"/>
      <c r="BJ101" s="20"/>
      <c r="BK101" s="20"/>
      <c r="BL101" s="23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154.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3"/>
      <c r="AJ102" s="23"/>
      <c r="AK102" s="21"/>
      <c r="AL102" s="199"/>
      <c r="AM102" s="20"/>
      <c r="AN102" s="20"/>
      <c r="AO102" s="21"/>
      <c r="AP102" s="21"/>
      <c r="AQ102" s="21"/>
      <c r="AR102" s="21"/>
      <c r="AS102" s="21"/>
      <c r="AT102" s="199"/>
      <c r="AU102" s="20"/>
      <c r="AV102" s="21"/>
      <c r="AW102" s="21"/>
      <c r="AX102" s="21"/>
      <c r="AY102" s="21"/>
      <c r="AZ102" s="21"/>
      <c r="BA102" s="21"/>
      <c r="BB102" s="21"/>
      <c r="BC102" s="21"/>
      <c r="BD102" s="199"/>
      <c r="BE102" s="21"/>
      <c r="BF102" s="20"/>
      <c r="BG102" s="20"/>
      <c r="BH102" s="20"/>
      <c r="BI102" s="23"/>
      <c r="BJ102" s="20"/>
      <c r="BK102" s="20"/>
      <c r="BL102" s="23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154.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3"/>
      <c r="AJ103" s="23"/>
      <c r="AK103" s="21"/>
      <c r="AL103" s="199"/>
      <c r="AM103" s="20"/>
      <c r="AN103" s="20"/>
      <c r="AO103" s="21"/>
      <c r="AP103" s="21"/>
      <c r="AQ103" s="21"/>
      <c r="AR103" s="21"/>
      <c r="AS103" s="21"/>
      <c r="AT103" s="199"/>
      <c r="AU103" s="20"/>
      <c r="AV103" s="21"/>
      <c r="AW103" s="21"/>
      <c r="AX103" s="21"/>
      <c r="AY103" s="21"/>
      <c r="AZ103" s="21"/>
      <c r="BA103" s="21"/>
      <c r="BB103" s="21"/>
      <c r="BC103" s="21"/>
      <c r="BD103" s="199"/>
      <c r="BE103" s="23"/>
      <c r="BF103" s="23"/>
      <c r="BG103" s="20"/>
      <c r="BH103" s="20"/>
      <c r="BI103" s="23"/>
      <c r="BJ103" s="20"/>
      <c r="BK103" s="20"/>
      <c r="BL103" s="23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154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3"/>
      <c r="AJ104" s="23"/>
      <c r="AK104" s="21"/>
      <c r="AL104" s="199"/>
      <c r="AM104" s="20"/>
      <c r="AN104" s="20"/>
      <c r="AO104" s="21"/>
      <c r="AP104" s="21"/>
      <c r="AQ104" s="21"/>
      <c r="AR104" s="21"/>
      <c r="AS104" s="21"/>
      <c r="AT104" s="199"/>
      <c r="AU104" s="20"/>
      <c r="AV104" s="21"/>
      <c r="AW104" s="21"/>
      <c r="AX104" s="21"/>
      <c r="AY104" s="21"/>
      <c r="AZ104" s="21"/>
      <c r="BA104" s="21"/>
      <c r="BB104" s="21"/>
      <c r="BC104" s="21"/>
      <c r="BD104" s="199"/>
      <c r="BE104" s="21"/>
      <c r="BF104" s="21"/>
      <c r="BG104" s="20"/>
      <c r="BH104" s="20"/>
      <c r="BI104" s="23"/>
      <c r="BJ104" s="20"/>
      <c r="BK104" s="20"/>
      <c r="BL104" s="23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154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3"/>
      <c r="AJ105" s="23"/>
      <c r="AK105" s="21"/>
      <c r="AL105" s="199"/>
      <c r="AM105" s="20"/>
      <c r="AN105" s="20"/>
      <c r="AO105" s="21"/>
      <c r="AP105" s="21"/>
      <c r="AQ105" s="21"/>
      <c r="AR105" s="21"/>
      <c r="AS105" s="21"/>
      <c r="AT105" s="199"/>
      <c r="AU105" s="20"/>
      <c r="AV105" s="21"/>
      <c r="AW105" s="21"/>
      <c r="AX105" s="21"/>
      <c r="AY105" s="21"/>
      <c r="AZ105" s="21"/>
      <c r="BA105" s="21"/>
      <c r="BB105" s="21"/>
      <c r="BC105" s="21"/>
      <c r="BD105" s="199"/>
      <c r="BE105" s="23"/>
      <c r="BF105" s="23"/>
      <c r="BG105" s="20"/>
      <c r="BH105" s="20"/>
      <c r="BI105" s="23"/>
      <c r="BJ105" s="20"/>
      <c r="BK105" s="20"/>
      <c r="BL105" s="23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249.7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3"/>
      <c r="P106" s="23"/>
      <c r="Q106" s="23"/>
      <c r="R106" s="23"/>
      <c r="S106" s="23"/>
      <c r="T106" s="23"/>
      <c r="U106" s="23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3"/>
      <c r="AJ106" s="23"/>
      <c r="AK106" s="21"/>
      <c r="AL106" s="199"/>
      <c r="AM106" s="23"/>
      <c r="AN106" s="23"/>
      <c r="AO106" s="21"/>
      <c r="AP106" s="21"/>
      <c r="AQ106" s="21"/>
      <c r="AR106" s="21"/>
      <c r="AS106" s="21"/>
      <c r="AT106" s="199"/>
      <c r="AU106" s="23"/>
      <c r="AV106" s="21"/>
      <c r="AW106" s="21"/>
      <c r="AX106" s="21"/>
      <c r="AY106" s="21"/>
      <c r="AZ106" s="21"/>
      <c r="BA106" s="21"/>
      <c r="BB106" s="21"/>
      <c r="BC106" s="21"/>
      <c r="BD106" s="199"/>
      <c r="BE106" s="21"/>
      <c r="BF106" s="20"/>
      <c r="BG106" s="21"/>
      <c r="BH106" s="21"/>
      <c r="BI106" s="23"/>
      <c r="BJ106" s="20"/>
      <c r="BK106" s="20"/>
      <c r="BL106" s="23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124.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3"/>
      <c r="P107" s="23"/>
      <c r="Q107" s="23"/>
      <c r="R107" s="23"/>
      <c r="S107" s="23"/>
      <c r="T107" s="23"/>
      <c r="U107" s="23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3"/>
      <c r="AJ107" s="23"/>
      <c r="AK107" s="21"/>
      <c r="AL107" s="199"/>
      <c r="AM107" s="20"/>
      <c r="AN107" s="20"/>
      <c r="AO107" s="21"/>
      <c r="AP107" s="21"/>
      <c r="AQ107" s="21"/>
      <c r="AR107" s="21"/>
      <c r="AS107" s="21"/>
      <c r="AT107" s="199"/>
      <c r="AU107" s="20"/>
      <c r="AV107" s="21"/>
      <c r="AW107" s="21"/>
      <c r="AX107" s="21"/>
      <c r="AY107" s="21"/>
      <c r="AZ107" s="21"/>
      <c r="BA107" s="21"/>
      <c r="BB107" s="21"/>
      <c r="BC107" s="21"/>
      <c r="BD107" s="199"/>
      <c r="BE107" s="21"/>
      <c r="BF107" s="21"/>
      <c r="BG107" s="20"/>
      <c r="BH107" s="20"/>
      <c r="BI107" s="23"/>
      <c r="BJ107" s="20"/>
      <c r="BK107" s="20"/>
      <c r="BL107" s="23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124.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3"/>
      <c r="P108" s="23"/>
      <c r="Q108" s="23"/>
      <c r="R108" s="23"/>
      <c r="S108" s="23"/>
      <c r="T108" s="23"/>
      <c r="U108" s="23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3"/>
      <c r="AJ108" s="23"/>
      <c r="AK108" s="21"/>
      <c r="AL108" s="199"/>
      <c r="AM108" s="20"/>
      <c r="AN108" s="20"/>
      <c r="AO108" s="21"/>
      <c r="AP108" s="21"/>
      <c r="AQ108" s="21"/>
      <c r="AR108" s="21"/>
      <c r="AS108" s="21"/>
      <c r="AT108" s="199"/>
      <c r="AU108" s="20"/>
      <c r="AV108" s="21"/>
      <c r="AW108" s="21"/>
      <c r="AX108" s="21"/>
      <c r="AY108" s="21"/>
      <c r="AZ108" s="21"/>
      <c r="BA108" s="21"/>
      <c r="BB108" s="21"/>
      <c r="BC108" s="21"/>
      <c r="BD108" s="199"/>
      <c r="BE108" s="21"/>
      <c r="BF108" s="21"/>
      <c r="BG108" s="20"/>
      <c r="BH108" s="20"/>
      <c r="BI108" s="23"/>
      <c r="BJ108" s="20"/>
      <c r="BK108" s="20"/>
      <c r="BL108" s="23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124.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3"/>
      <c r="AJ109" s="23"/>
      <c r="AK109" s="21"/>
      <c r="AL109" s="199"/>
      <c r="AM109" s="20"/>
      <c r="AN109" s="20"/>
      <c r="AO109" s="21"/>
      <c r="AP109" s="21"/>
      <c r="AQ109" s="21"/>
      <c r="AR109" s="21"/>
      <c r="AS109" s="21"/>
      <c r="AT109" s="199"/>
      <c r="AU109" s="20"/>
      <c r="AV109" s="21"/>
      <c r="AW109" s="21"/>
      <c r="AX109" s="21"/>
      <c r="AY109" s="21"/>
      <c r="AZ109" s="21"/>
      <c r="BA109" s="21"/>
      <c r="BB109" s="21"/>
      <c r="BC109" s="21"/>
      <c r="BD109" s="199"/>
      <c r="BE109" s="21"/>
      <c r="BF109" s="21"/>
      <c r="BG109" s="20"/>
      <c r="BH109" s="20"/>
      <c r="BI109" s="23"/>
      <c r="BJ109" s="20"/>
      <c r="BK109" s="20"/>
      <c r="BL109" s="23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124.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3"/>
      <c r="AJ110" s="23"/>
      <c r="AK110" s="21"/>
      <c r="AL110" s="199"/>
      <c r="AM110" s="20"/>
      <c r="AN110" s="20"/>
      <c r="AO110" s="21"/>
      <c r="AP110" s="21"/>
      <c r="AQ110" s="21"/>
      <c r="AR110" s="21"/>
      <c r="AS110" s="21"/>
      <c r="AT110" s="199"/>
      <c r="AU110" s="20"/>
      <c r="AV110" s="21"/>
      <c r="AW110" s="21"/>
      <c r="AX110" s="21"/>
      <c r="AY110" s="21"/>
      <c r="AZ110" s="21"/>
      <c r="BA110" s="21"/>
      <c r="BB110" s="21"/>
      <c r="BC110" s="21"/>
      <c r="BD110" s="199"/>
      <c r="BE110" s="21"/>
      <c r="BF110" s="21"/>
      <c r="BG110" s="20"/>
      <c r="BH110" s="20"/>
      <c r="BI110" s="23"/>
      <c r="BJ110" s="20"/>
      <c r="BK110" s="20"/>
      <c r="BL110" s="23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124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3"/>
      <c r="AJ111" s="23"/>
      <c r="AK111" s="21"/>
      <c r="AL111" s="199"/>
      <c r="AM111" s="20"/>
      <c r="AN111" s="20"/>
      <c r="AO111" s="21"/>
      <c r="AP111" s="21"/>
      <c r="AQ111" s="21"/>
      <c r="AR111" s="21"/>
      <c r="AS111" s="21"/>
      <c r="AT111" s="199"/>
      <c r="AU111" s="20"/>
      <c r="AV111" s="21"/>
      <c r="AW111" s="21"/>
      <c r="AX111" s="21"/>
      <c r="AY111" s="21"/>
      <c r="AZ111" s="21"/>
      <c r="BA111" s="21"/>
      <c r="BB111" s="21"/>
      <c r="BC111" s="21"/>
      <c r="BD111" s="199"/>
      <c r="BE111" s="21"/>
      <c r="BF111" s="21"/>
      <c r="BG111" s="20"/>
      <c r="BH111" s="20"/>
      <c r="BI111" s="23"/>
      <c r="BJ111" s="20"/>
      <c r="BK111" s="20"/>
      <c r="BL111" s="23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409.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3"/>
      <c r="AJ112" s="23"/>
      <c r="AK112" s="21"/>
      <c r="AL112" s="199"/>
      <c r="AM112" s="20"/>
      <c r="AN112" s="20"/>
      <c r="AO112" s="21"/>
      <c r="AP112" s="21"/>
      <c r="AQ112" s="21"/>
      <c r="AR112" s="21"/>
      <c r="AS112" s="21"/>
      <c r="AT112" s="199"/>
      <c r="AU112" s="20"/>
      <c r="AV112" s="21"/>
      <c r="AW112" s="21"/>
      <c r="AX112" s="21"/>
      <c r="AY112" s="21"/>
      <c r="AZ112" s="21"/>
      <c r="BA112" s="21"/>
      <c r="BB112" s="21"/>
      <c r="BC112" s="21"/>
      <c r="BD112" s="199"/>
      <c r="BE112" s="23"/>
      <c r="BF112" s="23"/>
      <c r="BG112" s="20"/>
      <c r="BH112" s="20"/>
      <c r="BI112" s="23"/>
      <c r="BJ112" s="20"/>
      <c r="BK112" s="20"/>
      <c r="BL112" s="23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237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1"/>
      <c r="AI113" s="21"/>
      <c r="AJ113" s="21"/>
      <c r="AK113" s="21"/>
      <c r="AL113" s="21"/>
      <c r="AM113" s="21"/>
      <c r="AN113" s="21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199"/>
      <c r="BE113" s="21"/>
      <c r="BF113" s="20"/>
      <c r="BG113" s="20"/>
      <c r="BH113" s="20"/>
      <c r="BI113" s="23"/>
      <c r="BJ113" s="20"/>
      <c r="BK113" s="21"/>
      <c r="BL113" s="20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139.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1"/>
      <c r="AI114" s="21"/>
      <c r="AJ114" s="21"/>
      <c r="AK114" s="21"/>
      <c r="AL114" s="21"/>
      <c r="AM114" s="21"/>
      <c r="AN114" s="21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199"/>
      <c r="BE114" s="23"/>
      <c r="BF114" s="23"/>
      <c r="BG114" s="20"/>
      <c r="BH114" s="20"/>
      <c r="BI114" s="23"/>
      <c r="BJ114" s="20"/>
      <c r="BK114" s="21"/>
      <c r="BL114" s="20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237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3"/>
      <c r="P115" s="23"/>
      <c r="Q115" s="23"/>
      <c r="R115" s="23"/>
      <c r="S115" s="23"/>
      <c r="T115" s="23"/>
      <c r="U115" s="23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3"/>
      <c r="AJ115" s="23"/>
      <c r="AK115" s="21"/>
      <c r="AL115" s="199"/>
      <c r="AM115" s="23"/>
      <c r="AN115" s="23"/>
      <c r="AO115" s="21"/>
      <c r="AP115" s="21"/>
      <c r="AQ115" s="21"/>
      <c r="AR115" s="21"/>
      <c r="AS115" s="21"/>
      <c r="AT115" s="199"/>
      <c r="AU115" s="23"/>
      <c r="AV115" s="21"/>
      <c r="AW115" s="21"/>
      <c r="AX115" s="21"/>
      <c r="AY115" s="21"/>
      <c r="AZ115" s="21"/>
      <c r="BA115" s="21"/>
      <c r="BB115" s="21"/>
      <c r="BC115" s="21"/>
      <c r="BD115" s="199"/>
      <c r="BE115" s="23"/>
      <c r="BF115" s="20"/>
      <c r="BG115" s="21"/>
      <c r="BH115" s="20"/>
      <c r="BI115" s="23"/>
      <c r="BJ115" s="20"/>
      <c r="BK115" s="20"/>
      <c r="BL115" s="23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122.2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3"/>
      <c r="P116" s="23"/>
      <c r="Q116" s="23"/>
      <c r="R116" s="23"/>
      <c r="S116" s="23"/>
      <c r="T116" s="23"/>
      <c r="U116" s="23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1"/>
      <c r="AI116" s="21"/>
      <c r="AJ116" s="21"/>
      <c r="AK116" s="21"/>
      <c r="AL116" s="21"/>
      <c r="AM116" s="21"/>
      <c r="AN116" s="21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199"/>
      <c r="BE116" s="23"/>
      <c r="BF116" s="23"/>
      <c r="BG116" s="20"/>
      <c r="BH116" s="20"/>
      <c r="BI116" s="23"/>
      <c r="BJ116" s="20"/>
      <c r="BK116" s="20"/>
      <c r="BL116" s="23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122.2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3"/>
      <c r="P117" s="23"/>
      <c r="Q117" s="23"/>
      <c r="R117" s="23"/>
      <c r="S117" s="23"/>
      <c r="T117" s="23"/>
      <c r="U117" s="23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1"/>
      <c r="AI117" s="21"/>
      <c r="AJ117" s="21"/>
      <c r="AK117" s="21"/>
      <c r="AL117" s="21"/>
      <c r="AM117" s="21"/>
      <c r="AN117" s="21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199"/>
      <c r="BE117" s="23"/>
      <c r="BF117" s="23"/>
      <c r="BG117" s="20"/>
      <c r="BH117" s="20"/>
      <c r="BI117" s="23"/>
      <c r="BJ117" s="20"/>
      <c r="BK117" s="20"/>
      <c r="BL117" s="23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122.2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3"/>
      <c r="P118" s="23"/>
      <c r="Q118" s="23"/>
      <c r="R118" s="23"/>
      <c r="S118" s="23"/>
      <c r="T118" s="23"/>
      <c r="U118" s="23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1"/>
      <c r="AI118" s="21"/>
      <c r="AJ118" s="21"/>
      <c r="AK118" s="21"/>
      <c r="AL118" s="21"/>
      <c r="AM118" s="21"/>
      <c r="AN118" s="21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199"/>
      <c r="BE118" s="23"/>
      <c r="BF118" s="23"/>
      <c r="BG118" s="20"/>
      <c r="BH118" s="20"/>
      <c r="BI118" s="23"/>
      <c r="BJ118" s="20"/>
      <c r="BK118" s="20"/>
      <c r="BL118" s="23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122.2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3"/>
      <c r="P119" s="23"/>
      <c r="Q119" s="23"/>
      <c r="R119" s="23"/>
      <c r="S119" s="23"/>
      <c r="T119" s="23"/>
      <c r="U119" s="23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1"/>
      <c r="AI119" s="21"/>
      <c r="AJ119" s="21"/>
      <c r="AK119" s="21"/>
      <c r="AL119" s="21"/>
      <c r="AM119" s="21"/>
      <c r="AN119" s="21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199"/>
      <c r="BE119" s="23"/>
      <c r="BF119" s="23"/>
      <c r="BG119" s="20"/>
      <c r="BH119" s="20"/>
      <c r="BI119" s="23"/>
      <c r="BJ119" s="20"/>
      <c r="BK119" s="20"/>
      <c r="BL119" s="23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122.2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1"/>
      <c r="AI120" s="21"/>
      <c r="AJ120" s="21"/>
      <c r="AK120" s="21"/>
      <c r="AL120" s="21"/>
      <c r="AM120" s="21"/>
      <c r="AN120" s="21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199"/>
      <c r="BE120" s="23"/>
      <c r="BF120" s="23"/>
      <c r="BG120" s="20"/>
      <c r="BH120" s="20"/>
      <c r="BI120" s="23"/>
      <c r="BJ120" s="20"/>
      <c r="BK120" s="20"/>
      <c r="BL120" s="23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25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J121" s="21"/>
      <c r="AK121" s="21"/>
      <c r="AL121" s="21"/>
      <c r="AM121" s="21"/>
      <c r="AN121" s="21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199"/>
      <c r="BE121" s="21"/>
      <c r="BF121" s="21"/>
      <c r="BG121" s="20"/>
      <c r="BH121" s="20"/>
      <c r="BI121" s="23"/>
      <c r="BJ121" s="20"/>
      <c r="BK121" s="20"/>
      <c r="BL121" s="23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155.2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1"/>
      <c r="AI122" s="21"/>
      <c r="AJ122" s="21"/>
      <c r="AK122" s="21"/>
      <c r="AL122" s="21"/>
      <c r="AM122" s="21"/>
      <c r="AN122" s="21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199"/>
      <c r="BE122" s="23"/>
      <c r="BF122" s="23"/>
      <c r="BG122" s="20"/>
      <c r="BH122" s="20"/>
      <c r="BI122" s="23"/>
      <c r="BJ122" s="20"/>
      <c r="BK122" s="20"/>
      <c r="BL122" s="23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25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0"/>
      <c r="P123" s="20"/>
      <c r="Q123" s="21"/>
      <c r="R123" s="21"/>
      <c r="S123" s="21"/>
      <c r="T123" s="21"/>
      <c r="U123" s="20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1"/>
      <c r="AI123" s="21"/>
      <c r="AJ123" s="21"/>
      <c r="AK123" s="21"/>
      <c r="AL123" s="21"/>
      <c r="AM123" s="21"/>
      <c r="AN123" s="21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0"/>
      <c r="BC123" s="21"/>
      <c r="BD123" s="199"/>
      <c r="BE123" s="21"/>
      <c r="BF123" s="21"/>
      <c r="BG123" s="20"/>
      <c r="BH123" s="20"/>
      <c r="BI123" s="23"/>
      <c r="BJ123" s="20"/>
      <c r="BK123" s="20"/>
      <c r="BL123" s="23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162.7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0"/>
      <c r="P124" s="20"/>
      <c r="Q124" s="20"/>
      <c r="R124" s="20"/>
      <c r="S124" s="20"/>
      <c r="T124" s="20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1"/>
      <c r="AI124" s="21"/>
      <c r="AJ124" s="21"/>
      <c r="AK124" s="21"/>
      <c r="AL124" s="21"/>
      <c r="AM124" s="21"/>
      <c r="AN124" s="21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199"/>
      <c r="BE124" s="23"/>
      <c r="BF124" s="23"/>
      <c r="BG124" s="20"/>
      <c r="BH124" s="20"/>
      <c r="BI124" s="23"/>
      <c r="BJ124" s="20"/>
      <c r="BK124" s="20"/>
      <c r="BL124" s="23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162.7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1"/>
      <c r="AI125" s="21"/>
      <c r="AJ125" s="21"/>
      <c r="AK125" s="21"/>
      <c r="AL125" s="21"/>
      <c r="AM125" s="21"/>
      <c r="AN125" s="21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199"/>
      <c r="BE125" s="23"/>
      <c r="BF125" s="23"/>
      <c r="BG125" s="20"/>
      <c r="BH125" s="20"/>
      <c r="BI125" s="23"/>
      <c r="BJ125" s="20"/>
      <c r="BK125" s="20"/>
      <c r="BL125" s="23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294.7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3"/>
      <c r="P126" s="23"/>
      <c r="Q126" s="23"/>
      <c r="R126" s="23"/>
      <c r="S126" s="23"/>
      <c r="T126" s="23"/>
      <c r="U126" s="23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3"/>
      <c r="AJ126" s="23"/>
      <c r="AK126" s="21"/>
      <c r="AL126" s="199"/>
      <c r="AM126" s="23"/>
      <c r="AN126" s="23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199"/>
      <c r="BE126" s="23"/>
      <c r="BF126" s="23"/>
      <c r="BG126" s="20"/>
      <c r="BH126" s="20"/>
      <c r="BI126" s="23"/>
      <c r="BJ126" s="20"/>
      <c r="BK126" s="20"/>
      <c r="BL126" s="23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142.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3"/>
      <c r="P127" s="20"/>
      <c r="Q127" s="23"/>
      <c r="R127" s="23"/>
      <c r="S127" s="23"/>
      <c r="T127" s="23"/>
      <c r="U127" s="23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1"/>
      <c r="AI127" s="21"/>
      <c r="AJ127" s="21"/>
      <c r="AK127" s="21"/>
      <c r="AL127" s="21"/>
      <c r="AM127" s="21"/>
      <c r="AN127" s="21"/>
      <c r="AO127" s="21"/>
      <c r="AP127" s="21"/>
      <c r="AQ127" s="21"/>
      <c r="AR127" s="21"/>
      <c r="AS127" s="21"/>
      <c r="AT127" s="21"/>
      <c r="AU127" s="21"/>
      <c r="AV127" s="21"/>
      <c r="AW127" s="21"/>
      <c r="AX127" s="21"/>
      <c r="AY127" s="21"/>
      <c r="AZ127" s="21"/>
      <c r="BA127" s="21"/>
      <c r="BB127" s="21"/>
      <c r="BC127" s="21"/>
      <c r="BD127" s="199"/>
      <c r="BE127" s="23"/>
      <c r="BF127" s="23"/>
      <c r="BG127" s="20"/>
      <c r="BH127" s="20"/>
      <c r="BI127" s="23"/>
      <c r="BJ127" s="20"/>
      <c r="BK127" s="20"/>
      <c r="BL127" s="23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142.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3"/>
      <c r="P128" s="23"/>
      <c r="Q128" s="23"/>
      <c r="R128" s="23"/>
      <c r="S128" s="23"/>
      <c r="T128" s="23"/>
      <c r="U128" s="23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1"/>
      <c r="AI128" s="21"/>
      <c r="AJ128" s="21"/>
      <c r="AK128" s="21"/>
      <c r="AL128" s="21"/>
      <c r="AM128" s="21"/>
      <c r="AN128" s="21"/>
      <c r="AO128" s="21"/>
      <c r="AP128" s="21"/>
      <c r="AQ128" s="21"/>
      <c r="AR128" s="21"/>
      <c r="AS128" s="21"/>
      <c r="AT128" s="21"/>
      <c r="AU128" s="21"/>
      <c r="AV128" s="21"/>
      <c r="AW128" s="21"/>
      <c r="AX128" s="21"/>
      <c r="AY128" s="21"/>
      <c r="AZ128" s="21"/>
      <c r="BA128" s="21"/>
      <c r="BB128" s="21"/>
      <c r="BC128" s="21"/>
      <c r="BD128" s="199"/>
      <c r="BE128" s="23"/>
      <c r="BF128" s="23"/>
      <c r="BG128" s="20"/>
      <c r="BH128" s="20"/>
      <c r="BI128" s="23"/>
      <c r="BJ128" s="20"/>
      <c r="BK128" s="20"/>
      <c r="BL128" s="23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187.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3"/>
      <c r="P129" s="23"/>
      <c r="Q129" s="23"/>
      <c r="R129" s="23"/>
      <c r="S129" s="23"/>
      <c r="T129" s="23"/>
      <c r="U129" s="23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1"/>
      <c r="AI129" s="21"/>
      <c r="AJ129" s="21"/>
      <c r="AK129" s="21"/>
      <c r="AL129" s="21"/>
      <c r="AM129" s="21"/>
      <c r="AN129" s="21"/>
      <c r="AO129" s="21"/>
      <c r="AP129" s="20"/>
      <c r="AQ129" s="23"/>
      <c r="AR129" s="20"/>
      <c r="AS129" s="21"/>
      <c r="AT129" s="21"/>
      <c r="AU129" s="21"/>
      <c r="AV129" s="21"/>
      <c r="AW129" s="21"/>
      <c r="AX129" s="21"/>
      <c r="AY129" s="21"/>
      <c r="AZ129" s="21"/>
      <c r="BA129" s="21"/>
      <c r="BB129" s="20"/>
      <c r="BC129" s="23"/>
      <c r="BD129" s="20"/>
      <c r="BE129" s="23"/>
      <c r="BF129" s="20"/>
      <c r="BG129" s="20"/>
      <c r="BH129" s="20"/>
      <c r="BI129" s="23"/>
      <c r="BJ129" s="20"/>
      <c r="BK129" s="20"/>
      <c r="BL129" s="23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187.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3"/>
      <c r="P130" s="23"/>
      <c r="Q130" s="23"/>
      <c r="R130" s="23"/>
      <c r="S130" s="23"/>
      <c r="T130" s="23"/>
      <c r="U130" s="23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1"/>
      <c r="AI130" s="21"/>
      <c r="AJ130" s="21"/>
      <c r="AK130" s="21"/>
      <c r="AL130" s="21"/>
      <c r="AM130" s="21"/>
      <c r="AN130" s="21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0"/>
      <c r="BC130" s="20"/>
      <c r="BD130" s="199"/>
      <c r="BE130" s="182"/>
      <c r="BF130" s="20"/>
      <c r="BG130" s="20"/>
      <c r="BH130" s="20"/>
      <c r="BI130" s="23"/>
      <c r="BJ130" s="20"/>
      <c r="BK130" s="20"/>
      <c r="BL130" s="23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187.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0"/>
      <c r="P131" s="20"/>
      <c r="Q131" s="20"/>
      <c r="R131" s="20"/>
      <c r="S131" s="20"/>
      <c r="T131" s="20"/>
      <c r="U131" s="23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1"/>
      <c r="AI131" s="21"/>
      <c r="AJ131" s="21"/>
      <c r="AK131" s="21"/>
      <c r="AL131" s="21"/>
      <c r="AM131" s="21"/>
      <c r="AN131" s="21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0"/>
      <c r="BC131" s="20"/>
      <c r="BD131" s="199"/>
      <c r="BE131" s="182"/>
      <c r="BF131" s="20"/>
      <c r="BG131" s="20"/>
      <c r="BH131" s="20"/>
      <c r="BI131" s="23"/>
      <c r="BJ131" s="20"/>
      <c r="BK131" s="20"/>
      <c r="BL131" s="23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187.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3"/>
      <c r="P132" s="20"/>
      <c r="Q132" s="23"/>
      <c r="R132" s="23"/>
      <c r="S132" s="23"/>
      <c r="T132" s="23"/>
      <c r="U132" s="23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1"/>
      <c r="AI132" s="21"/>
      <c r="AJ132" s="21"/>
      <c r="AK132" s="21"/>
      <c r="AL132" s="21"/>
      <c r="AM132" s="21"/>
      <c r="AN132" s="21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1"/>
      <c r="BC132" s="21"/>
      <c r="BD132" s="199"/>
      <c r="BE132" s="23"/>
      <c r="BF132" s="23"/>
      <c r="BG132" s="20"/>
      <c r="BH132" s="20"/>
      <c r="BI132" s="23"/>
      <c r="BJ132" s="20"/>
      <c r="BK132" s="20"/>
      <c r="BL132" s="23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187.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199"/>
      <c r="O133" s="23"/>
      <c r="P133" s="23"/>
      <c r="Q133" s="23"/>
      <c r="R133" s="23"/>
      <c r="S133" s="23"/>
      <c r="T133" s="23"/>
      <c r="U133" s="23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1"/>
      <c r="AI133" s="21"/>
      <c r="AJ133" s="21"/>
      <c r="AK133" s="21"/>
      <c r="AL133" s="21"/>
      <c r="AM133" s="21"/>
      <c r="AN133" s="21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1"/>
      <c r="BC133" s="21"/>
      <c r="BD133" s="199"/>
      <c r="BE133" s="199"/>
      <c r="BF133" s="20"/>
      <c r="BG133" s="20"/>
      <c r="BH133" s="20"/>
      <c r="BI133" s="23"/>
      <c r="BJ133" s="20"/>
      <c r="BK133" s="20"/>
      <c r="BL133" s="23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349.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3"/>
      <c r="P134" s="23"/>
      <c r="Q134" s="23"/>
      <c r="R134" s="23"/>
      <c r="S134" s="23"/>
      <c r="T134" s="23"/>
      <c r="U134" s="23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1"/>
      <c r="AI134" s="21"/>
      <c r="AJ134" s="21"/>
      <c r="AK134" s="21"/>
      <c r="AL134" s="21"/>
      <c r="AM134" s="21"/>
      <c r="AN134" s="21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199"/>
      <c r="BE134" s="199"/>
      <c r="BF134" s="20"/>
      <c r="BG134" s="20"/>
      <c r="BH134" s="20"/>
      <c r="BI134" s="23"/>
      <c r="BJ134" s="23"/>
      <c r="BK134" s="20"/>
      <c r="BL134" s="23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167.2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3"/>
      <c r="P135" s="23"/>
      <c r="Q135" s="23"/>
      <c r="R135" s="23"/>
      <c r="S135" s="23"/>
      <c r="T135" s="23"/>
      <c r="U135" s="23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1"/>
      <c r="AI135" s="21"/>
      <c r="AJ135" s="21"/>
      <c r="AK135" s="21"/>
      <c r="AL135" s="181"/>
      <c r="AM135" s="21"/>
      <c r="AN135" s="21"/>
      <c r="AO135" s="21"/>
      <c r="AP135" s="21"/>
      <c r="AQ135" s="21"/>
      <c r="AR135" s="21"/>
      <c r="AS135" s="21"/>
      <c r="AT135" s="181"/>
      <c r="AU135" s="21"/>
      <c r="AV135" s="21"/>
      <c r="AW135" s="21"/>
      <c r="AX135" s="21"/>
      <c r="AY135" s="21"/>
      <c r="AZ135" s="21"/>
      <c r="BA135" s="21"/>
      <c r="BB135" s="21"/>
      <c r="BC135" s="21"/>
      <c r="BD135" s="199"/>
      <c r="BE135" s="199"/>
      <c r="BF135" s="20"/>
      <c r="BG135" s="20"/>
      <c r="BH135" s="20"/>
      <c r="BI135" s="23"/>
      <c r="BJ135" s="20"/>
      <c r="BK135" s="20"/>
      <c r="BL135" s="23"/>
      <c r="BM135" s="21"/>
      <c r="BN135" s="181"/>
      <c r="BO135" s="24"/>
      <c r="BP135" s="21"/>
      <c r="BQ135" s="21"/>
      <c r="BR135" s="23"/>
      <c r="BS135" s="23"/>
      <c r="BT135" s="24"/>
      <c r="BU135" s="25"/>
    </row>
    <row r="136" spans="1:73" s="22" customFormat="1" ht="409.6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20"/>
      <c r="O136" s="23"/>
      <c r="P136" s="23"/>
      <c r="Q136" s="23"/>
      <c r="R136" s="23"/>
      <c r="S136" s="23"/>
      <c r="T136" s="23"/>
      <c r="U136" s="23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3"/>
      <c r="AJ136" s="20"/>
      <c r="AK136" s="21"/>
      <c r="AL136" s="199"/>
      <c r="AM136" s="23"/>
      <c r="AN136" s="20"/>
      <c r="AO136" s="23"/>
      <c r="AP136" s="20"/>
      <c r="AQ136" s="21"/>
      <c r="AR136" s="21"/>
      <c r="AS136" s="21"/>
      <c r="AT136" s="199"/>
      <c r="AU136" s="23"/>
      <c r="AV136" s="21"/>
      <c r="AW136" s="21"/>
      <c r="AX136" s="21"/>
      <c r="AY136" s="21"/>
      <c r="AZ136" s="21"/>
      <c r="BA136" s="21"/>
      <c r="BB136" s="21"/>
      <c r="BC136" s="21"/>
      <c r="BD136" s="199"/>
      <c r="BE136" s="23"/>
      <c r="BF136" s="20"/>
      <c r="BG136" s="23"/>
      <c r="BH136" s="20"/>
      <c r="BI136" s="23"/>
      <c r="BJ136" s="20"/>
      <c r="BK136" s="23"/>
      <c r="BL136" s="23"/>
      <c r="BM136" s="21"/>
      <c r="BN136" s="181"/>
      <c r="BO136" s="24"/>
      <c r="BP136" s="21"/>
      <c r="BQ136" s="21"/>
      <c r="BR136" s="23"/>
      <c r="BS136" s="23"/>
      <c r="BT136" s="24"/>
      <c r="BU136" s="25"/>
    </row>
    <row r="137" spans="1:73" s="22" customFormat="1" ht="134.2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3"/>
      <c r="P137" s="20"/>
      <c r="Q137" s="23"/>
      <c r="R137" s="23"/>
      <c r="S137" s="23"/>
      <c r="T137" s="23"/>
      <c r="U137" s="23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3"/>
      <c r="AJ137" s="20"/>
      <c r="AK137" s="21"/>
      <c r="AL137" s="199"/>
      <c r="AM137" s="20"/>
      <c r="AN137" s="20"/>
      <c r="AO137" s="21"/>
      <c r="AP137" s="21"/>
      <c r="AQ137" s="21"/>
      <c r="AR137" s="21"/>
      <c r="AS137" s="21"/>
      <c r="AT137" s="199"/>
      <c r="AU137" s="20"/>
      <c r="AV137" s="21"/>
      <c r="AW137" s="21"/>
      <c r="AX137" s="21"/>
      <c r="AY137" s="21"/>
      <c r="AZ137" s="21"/>
      <c r="BA137" s="21"/>
      <c r="BB137" s="21"/>
      <c r="BC137" s="21"/>
      <c r="BD137" s="199"/>
      <c r="BE137" s="23"/>
      <c r="BF137" s="20"/>
      <c r="BG137" s="23"/>
      <c r="BH137" s="20"/>
      <c r="BI137" s="23"/>
      <c r="BJ137" s="20"/>
      <c r="BK137" s="23"/>
      <c r="BL137" s="23"/>
      <c r="BM137" s="21"/>
      <c r="BN137" s="181"/>
      <c r="BO137" s="24"/>
      <c r="BP137" s="21"/>
      <c r="BQ137" s="21"/>
      <c r="BR137" s="23"/>
      <c r="BS137" s="23"/>
      <c r="BT137" s="24"/>
      <c r="BU137" s="25"/>
    </row>
    <row r="138" spans="1:73" s="22" customFormat="1" ht="134.2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3"/>
      <c r="P138" s="23"/>
      <c r="Q138" s="23"/>
      <c r="R138" s="23"/>
      <c r="S138" s="23"/>
      <c r="T138" s="23"/>
      <c r="U138" s="23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3"/>
      <c r="AJ138" s="20"/>
      <c r="AK138" s="21"/>
      <c r="AL138" s="199"/>
      <c r="AM138" s="20"/>
      <c r="AN138" s="20"/>
      <c r="AO138" s="21"/>
      <c r="AP138" s="21"/>
      <c r="AQ138" s="21"/>
      <c r="AR138" s="21"/>
      <c r="AS138" s="21"/>
      <c r="AT138" s="199"/>
      <c r="AU138" s="20"/>
      <c r="AV138" s="21"/>
      <c r="AW138" s="21"/>
      <c r="AX138" s="21"/>
      <c r="AY138" s="21"/>
      <c r="AZ138" s="21"/>
      <c r="BA138" s="21"/>
      <c r="BB138" s="21"/>
      <c r="BC138" s="21"/>
      <c r="BD138" s="199"/>
      <c r="BE138" s="23"/>
      <c r="BF138" s="20"/>
      <c r="BG138" s="23"/>
      <c r="BH138" s="20"/>
      <c r="BI138" s="23"/>
      <c r="BJ138" s="20"/>
      <c r="BK138" s="23"/>
      <c r="BL138" s="23"/>
      <c r="BM138" s="21"/>
      <c r="BN138" s="181"/>
      <c r="BO138" s="24"/>
      <c r="BP138" s="21"/>
      <c r="BQ138" s="21"/>
      <c r="BR138" s="23"/>
      <c r="BS138" s="23"/>
      <c r="BT138" s="24"/>
      <c r="BU138" s="25"/>
    </row>
    <row r="139" spans="1:73" s="22" customFormat="1" ht="134.2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0"/>
      <c r="P139" s="20"/>
      <c r="Q139" s="23"/>
      <c r="R139" s="23"/>
      <c r="S139" s="23"/>
      <c r="T139" s="23"/>
      <c r="U139" s="23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3"/>
      <c r="AJ139" s="20"/>
      <c r="AK139" s="21"/>
      <c r="AL139" s="199"/>
      <c r="AM139" s="20"/>
      <c r="AN139" s="20"/>
      <c r="AO139" s="21"/>
      <c r="AP139" s="21"/>
      <c r="AQ139" s="21"/>
      <c r="AR139" s="21"/>
      <c r="AS139" s="21"/>
      <c r="AT139" s="199"/>
      <c r="AU139" s="20"/>
      <c r="AV139" s="21"/>
      <c r="AW139" s="21"/>
      <c r="AX139" s="21"/>
      <c r="AY139" s="21"/>
      <c r="AZ139" s="21"/>
      <c r="BA139" s="21"/>
      <c r="BB139" s="21"/>
      <c r="BC139" s="21"/>
      <c r="BD139" s="199"/>
      <c r="BE139" s="23"/>
      <c r="BF139" s="20"/>
      <c r="BG139" s="23"/>
      <c r="BH139" s="20"/>
      <c r="BI139" s="23"/>
      <c r="BJ139" s="20"/>
      <c r="BK139" s="23"/>
      <c r="BL139" s="23"/>
      <c r="BM139" s="21"/>
      <c r="BN139" s="181"/>
      <c r="BO139" s="24"/>
      <c r="BP139" s="21"/>
      <c r="BQ139" s="21"/>
      <c r="BR139" s="23"/>
      <c r="BS139" s="23"/>
      <c r="BT139" s="24"/>
      <c r="BU139" s="25"/>
    </row>
    <row r="140" spans="1:73" s="22" customFormat="1" ht="134.2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3"/>
      <c r="P140" s="20"/>
      <c r="Q140" s="20"/>
      <c r="R140" s="20"/>
      <c r="S140" s="20"/>
      <c r="T140" s="20"/>
      <c r="U140" s="23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3"/>
      <c r="AJ140" s="20"/>
      <c r="AK140" s="21"/>
      <c r="AL140" s="199"/>
      <c r="AM140" s="20"/>
      <c r="AN140" s="20"/>
      <c r="AO140" s="21"/>
      <c r="AP140" s="21"/>
      <c r="AQ140" s="21"/>
      <c r="AR140" s="21"/>
      <c r="AS140" s="21"/>
      <c r="AT140" s="199"/>
      <c r="AU140" s="20"/>
      <c r="AV140" s="21"/>
      <c r="AW140" s="21"/>
      <c r="AX140" s="21"/>
      <c r="AY140" s="21"/>
      <c r="AZ140" s="21"/>
      <c r="BA140" s="21"/>
      <c r="BB140" s="21"/>
      <c r="BC140" s="21"/>
      <c r="BD140" s="199"/>
      <c r="BE140" s="23"/>
      <c r="BF140" s="20"/>
      <c r="BG140" s="23"/>
      <c r="BH140" s="20"/>
      <c r="BI140" s="23"/>
      <c r="BJ140" s="20"/>
      <c r="BK140" s="23"/>
      <c r="BL140" s="23"/>
      <c r="BM140" s="21"/>
      <c r="BN140" s="181"/>
      <c r="BO140" s="24"/>
      <c r="BP140" s="21"/>
      <c r="BQ140" s="21"/>
      <c r="BR140" s="23"/>
      <c r="BS140" s="23"/>
      <c r="BT140" s="24"/>
      <c r="BU140" s="25"/>
    </row>
    <row r="141" spans="1:73" s="22" customFormat="1" ht="134.2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3"/>
      <c r="P141" s="20"/>
      <c r="Q141" s="23"/>
      <c r="R141" s="23"/>
      <c r="S141" s="23"/>
      <c r="T141" s="23"/>
      <c r="U141" s="23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3"/>
      <c r="AJ141" s="20"/>
      <c r="AK141" s="21"/>
      <c r="AL141" s="199"/>
      <c r="AM141" s="20"/>
      <c r="AN141" s="20"/>
      <c r="AO141" s="21"/>
      <c r="AP141" s="21"/>
      <c r="AQ141" s="21"/>
      <c r="AR141" s="21"/>
      <c r="AS141" s="21"/>
      <c r="AT141" s="199"/>
      <c r="AU141" s="20"/>
      <c r="AV141" s="21"/>
      <c r="AW141" s="21"/>
      <c r="AX141" s="21"/>
      <c r="AY141" s="21"/>
      <c r="AZ141" s="21"/>
      <c r="BA141" s="21"/>
      <c r="BB141" s="21"/>
      <c r="BC141" s="21"/>
      <c r="BD141" s="199"/>
      <c r="BE141" s="23"/>
      <c r="BF141" s="20"/>
      <c r="BG141" s="23"/>
      <c r="BH141" s="20"/>
      <c r="BI141" s="23"/>
      <c r="BJ141" s="20"/>
      <c r="BK141" s="23"/>
      <c r="BL141" s="23"/>
      <c r="BM141" s="21"/>
      <c r="BN141" s="181"/>
      <c r="BO141" s="24"/>
      <c r="BP141" s="21"/>
      <c r="BQ141" s="21"/>
      <c r="BR141" s="23"/>
      <c r="BS141" s="23"/>
      <c r="BT141" s="24"/>
      <c r="BU141" s="25"/>
    </row>
    <row r="142" spans="1:73" s="22" customFormat="1" ht="409.6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3"/>
      <c r="P142" s="23"/>
      <c r="Q142" s="23"/>
      <c r="R142" s="23"/>
      <c r="S142" s="23"/>
      <c r="T142" s="23"/>
      <c r="U142" s="23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3"/>
      <c r="AJ142" s="23"/>
      <c r="AK142" s="21"/>
      <c r="AL142" s="199"/>
      <c r="AM142" s="23"/>
      <c r="AN142" s="23"/>
      <c r="AO142" s="21"/>
      <c r="AP142" s="21"/>
      <c r="AQ142" s="21"/>
      <c r="AR142" s="21"/>
      <c r="AS142" s="21"/>
      <c r="AT142" s="199"/>
      <c r="AU142" s="23"/>
      <c r="AV142" s="21"/>
      <c r="AW142" s="21"/>
      <c r="AX142" s="21"/>
      <c r="AY142" s="21"/>
      <c r="AZ142" s="21"/>
      <c r="BA142" s="21"/>
      <c r="BB142" s="21"/>
      <c r="BC142" s="21"/>
      <c r="BD142" s="199"/>
      <c r="BE142" s="23"/>
      <c r="BF142" s="23"/>
      <c r="BG142" s="20"/>
      <c r="BH142" s="20"/>
      <c r="BI142" s="23"/>
      <c r="BJ142" s="20"/>
      <c r="BK142" s="20"/>
      <c r="BL142" s="23"/>
      <c r="BM142" s="21"/>
      <c r="BN142" s="181"/>
      <c r="BO142" s="24"/>
      <c r="BP142" s="21"/>
      <c r="BQ142" s="21"/>
      <c r="BR142" s="23"/>
      <c r="BS142" s="23"/>
      <c r="BT142" s="24"/>
      <c r="BU142" s="25"/>
    </row>
    <row r="143" spans="1:73" s="22" customFormat="1" ht="134.2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3"/>
      <c r="P143" s="23"/>
      <c r="Q143" s="23"/>
      <c r="R143" s="23"/>
      <c r="S143" s="23"/>
      <c r="T143" s="23"/>
      <c r="U143" s="23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1"/>
      <c r="AI143" s="21"/>
      <c r="AJ143" s="21"/>
      <c r="AK143" s="21"/>
      <c r="AL143" s="21"/>
      <c r="AM143" s="21"/>
      <c r="AN143" s="21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199"/>
      <c r="BE143" s="199"/>
      <c r="BF143" s="20"/>
      <c r="BG143" s="20"/>
      <c r="BH143" s="20"/>
      <c r="BI143" s="23"/>
      <c r="BJ143" s="20"/>
      <c r="BK143" s="20"/>
      <c r="BL143" s="23"/>
      <c r="BM143" s="21"/>
      <c r="BN143" s="181"/>
      <c r="BO143" s="24"/>
      <c r="BP143" s="21"/>
      <c r="BQ143" s="21"/>
      <c r="BR143" s="23"/>
      <c r="BS143" s="23"/>
      <c r="BT143" s="24"/>
      <c r="BU143" s="25"/>
    </row>
    <row r="144" spans="1:73" s="22" customFormat="1" ht="134.2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3"/>
      <c r="P144" s="23"/>
      <c r="Q144" s="23"/>
      <c r="R144" s="23"/>
      <c r="S144" s="23"/>
      <c r="T144" s="23"/>
      <c r="U144" s="23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1"/>
      <c r="AI144" s="21"/>
      <c r="AJ144" s="21"/>
      <c r="AK144" s="21"/>
      <c r="AL144" s="21"/>
      <c r="AM144" s="21"/>
      <c r="AN144" s="21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199"/>
      <c r="BE144" s="199"/>
      <c r="BF144" s="20"/>
      <c r="BG144" s="20"/>
      <c r="BH144" s="20"/>
      <c r="BI144" s="23"/>
      <c r="BJ144" s="20"/>
      <c r="BK144" s="20"/>
      <c r="BL144" s="23"/>
      <c r="BM144" s="21"/>
      <c r="BN144" s="181"/>
      <c r="BO144" s="24"/>
      <c r="BP144" s="21"/>
      <c r="BQ144" s="21"/>
      <c r="BR144" s="23"/>
      <c r="BS144" s="23"/>
      <c r="BT144" s="24"/>
      <c r="BU144" s="25"/>
    </row>
    <row r="145" spans="1:73" s="22" customFormat="1" ht="134.2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3"/>
      <c r="P145" s="20"/>
      <c r="Q145" s="20"/>
      <c r="R145" s="20"/>
      <c r="S145" s="20"/>
      <c r="T145" s="20"/>
      <c r="U145" s="23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1"/>
      <c r="AI145" s="21"/>
      <c r="AJ145" s="21"/>
      <c r="AK145" s="21"/>
      <c r="AL145" s="21"/>
      <c r="AM145" s="21"/>
      <c r="AN145" s="21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199"/>
      <c r="BE145" s="199"/>
      <c r="BF145" s="20"/>
      <c r="BG145" s="20"/>
      <c r="BH145" s="20"/>
      <c r="BI145" s="23"/>
      <c r="BJ145" s="20"/>
      <c r="BK145" s="20"/>
      <c r="BL145" s="23"/>
      <c r="BM145" s="21"/>
      <c r="BN145" s="181"/>
      <c r="BO145" s="24"/>
      <c r="BP145" s="21"/>
      <c r="BQ145" s="21"/>
      <c r="BR145" s="23"/>
      <c r="BS145" s="23"/>
      <c r="BT145" s="24"/>
      <c r="BU145" s="25"/>
    </row>
    <row r="146" spans="1:73" s="22" customFormat="1" ht="134.2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3"/>
      <c r="P146" s="23"/>
      <c r="Q146" s="23"/>
      <c r="R146" s="23"/>
      <c r="S146" s="23"/>
      <c r="T146" s="23"/>
      <c r="U146" s="23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1"/>
      <c r="AI146" s="21"/>
      <c r="AJ146" s="21"/>
      <c r="AK146" s="21"/>
      <c r="AL146" s="21"/>
      <c r="AM146" s="21"/>
      <c r="AN146" s="21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199"/>
      <c r="BE146" s="199"/>
      <c r="BF146" s="20"/>
      <c r="BG146" s="20"/>
      <c r="BH146" s="20"/>
      <c r="BI146" s="23"/>
      <c r="BJ146" s="20"/>
      <c r="BK146" s="20"/>
      <c r="BL146" s="23"/>
      <c r="BM146" s="21"/>
      <c r="BN146" s="181"/>
      <c r="BO146" s="24"/>
      <c r="BP146" s="21"/>
      <c r="BQ146" s="21"/>
      <c r="BR146" s="23"/>
      <c r="BS146" s="23"/>
      <c r="BT146" s="24"/>
      <c r="BU146" s="25"/>
    </row>
    <row r="147" spans="1:73" s="22" customFormat="1" ht="409.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3"/>
      <c r="P147" s="23"/>
      <c r="Q147" s="23"/>
      <c r="R147" s="23"/>
      <c r="S147" s="23"/>
      <c r="T147" s="23"/>
      <c r="U147" s="23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1"/>
      <c r="AI147" s="21"/>
      <c r="AJ147" s="20"/>
      <c r="AK147" s="23"/>
      <c r="AL147" s="20"/>
      <c r="AM147" s="21"/>
      <c r="AN147" s="21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199"/>
      <c r="BE147" s="23"/>
      <c r="BF147" s="23"/>
      <c r="BG147" s="20"/>
      <c r="BH147" s="20"/>
      <c r="BI147" s="23"/>
      <c r="BJ147" s="20"/>
      <c r="BK147" s="20"/>
      <c r="BL147" s="23"/>
      <c r="BM147" s="21"/>
      <c r="BN147" s="181"/>
      <c r="BO147" s="24"/>
      <c r="BP147" s="21"/>
      <c r="BQ147" s="21"/>
      <c r="BR147" s="23"/>
      <c r="BS147" s="23"/>
      <c r="BT147" s="24"/>
      <c r="BU147" s="25"/>
    </row>
    <row r="148" spans="1:73" s="22" customFormat="1" ht="132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0"/>
      <c r="P148" s="20"/>
      <c r="Q148" s="23"/>
      <c r="R148" s="23"/>
      <c r="S148" s="23"/>
      <c r="T148" s="23"/>
      <c r="U148" s="23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1"/>
      <c r="AI148" s="21"/>
      <c r="AJ148" s="21"/>
      <c r="AK148" s="21"/>
      <c r="AL148" s="21"/>
      <c r="AM148" s="21"/>
      <c r="AN148" s="21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199"/>
      <c r="BE148" s="199"/>
      <c r="BF148" s="20"/>
      <c r="BG148" s="20"/>
      <c r="BH148" s="20"/>
      <c r="BI148" s="23"/>
      <c r="BJ148" s="20"/>
      <c r="BK148" s="20"/>
      <c r="BL148" s="23"/>
      <c r="BM148" s="21"/>
      <c r="BN148" s="181"/>
      <c r="BO148" s="24"/>
      <c r="BP148" s="21"/>
      <c r="BQ148" s="21"/>
      <c r="BR148" s="23"/>
      <c r="BS148" s="23"/>
      <c r="BT148" s="24"/>
      <c r="BU148" s="25"/>
    </row>
    <row r="149" spans="1:73" s="22" customFormat="1" ht="132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3"/>
      <c r="P149" s="23"/>
      <c r="Q149" s="23"/>
      <c r="R149" s="23"/>
      <c r="S149" s="23"/>
      <c r="T149" s="23"/>
      <c r="U149" s="23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1"/>
      <c r="AI149" s="21"/>
      <c r="AJ149" s="21"/>
      <c r="AK149" s="21"/>
      <c r="AL149" s="21"/>
      <c r="AM149" s="21"/>
      <c r="AN149" s="21"/>
      <c r="AO149" s="21"/>
      <c r="AP149" s="21"/>
      <c r="AQ149" s="21"/>
      <c r="AR149" s="21"/>
      <c r="AS149" s="21"/>
      <c r="AT149" s="21"/>
      <c r="AU149" s="21"/>
      <c r="AV149" s="21"/>
      <c r="AW149" s="21"/>
      <c r="AX149" s="21"/>
      <c r="AY149" s="21"/>
      <c r="AZ149" s="21"/>
      <c r="BA149" s="21"/>
      <c r="BB149" s="21"/>
      <c r="BC149" s="21"/>
      <c r="BD149" s="199"/>
      <c r="BE149" s="199"/>
      <c r="BF149" s="20"/>
      <c r="BG149" s="20"/>
      <c r="BH149" s="20"/>
      <c r="BI149" s="23"/>
      <c r="BJ149" s="20"/>
      <c r="BK149" s="20"/>
      <c r="BL149" s="23"/>
      <c r="BM149" s="21"/>
      <c r="BN149" s="181"/>
      <c r="BO149" s="24"/>
      <c r="BP149" s="21"/>
      <c r="BQ149" s="21"/>
      <c r="BR149" s="23"/>
      <c r="BS149" s="23"/>
      <c r="BT149" s="24"/>
      <c r="BU149" s="25"/>
    </row>
    <row r="150" spans="1:73" s="22" customFormat="1" ht="409.6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3"/>
      <c r="P150" s="23"/>
      <c r="Q150" s="23"/>
      <c r="R150" s="23"/>
      <c r="S150" s="23"/>
      <c r="T150" s="23"/>
      <c r="U150" s="23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1"/>
      <c r="AI150" s="21"/>
      <c r="AJ150" s="21"/>
      <c r="AK150" s="21"/>
      <c r="AL150" s="21"/>
      <c r="AM150" s="21"/>
      <c r="AN150" s="21"/>
      <c r="AO150" s="21"/>
      <c r="AP150" s="21"/>
      <c r="AQ150" s="21"/>
      <c r="AR150" s="21"/>
      <c r="AS150" s="21"/>
      <c r="AT150" s="21"/>
      <c r="AU150" s="21"/>
      <c r="AV150" s="21"/>
      <c r="AW150" s="21"/>
      <c r="AX150" s="21"/>
      <c r="AY150" s="21"/>
      <c r="AZ150" s="21"/>
      <c r="BA150" s="21"/>
      <c r="BB150" s="21"/>
      <c r="BC150" s="21"/>
      <c r="BD150" s="199"/>
      <c r="BE150" s="23"/>
      <c r="BF150" s="23"/>
      <c r="BG150" s="20"/>
      <c r="BH150" s="20"/>
      <c r="BI150" s="23"/>
      <c r="BJ150" s="20"/>
      <c r="BK150" s="20"/>
      <c r="BL150" s="23"/>
      <c r="BM150" s="21"/>
      <c r="BN150" s="181"/>
      <c r="BO150" s="24"/>
      <c r="BP150" s="21"/>
      <c r="BQ150" s="21"/>
      <c r="BR150" s="23"/>
      <c r="BS150" s="23"/>
      <c r="BT150" s="24"/>
      <c r="BU150" s="25"/>
    </row>
    <row r="151" spans="1:73" s="22" customFormat="1" ht="169.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3"/>
      <c r="P151" s="23"/>
      <c r="Q151" s="23"/>
      <c r="R151" s="23"/>
      <c r="S151" s="23"/>
      <c r="T151" s="23"/>
      <c r="U151" s="23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1"/>
      <c r="AI151" s="21"/>
      <c r="AJ151" s="21"/>
      <c r="AK151" s="21"/>
      <c r="AL151" s="21"/>
      <c r="AM151" s="21"/>
      <c r="AN151" s="21"/>
      <c r="AO151" s="21"/>
      <c r="AP151" s="21"/>
      <c r="AQ151" s="21"/>
      <c r="AR151" s="21"/>
      <c r="AS151" s="21"/>
      <c r="AT151" s="21"/>
      <c r="AU151" s="21"/>
      <c r="AV151" s="21"/>
      <c r="AW151" s="21"/>
      <c r="AX151" s="21"/>
      <c r="AY151" s="21"/>
      <c r="AZ151" s="21"/>
      <c r="BA151" s="21"/>
      <c r="BB151" s="21"/>
      <c r="BC151" s="21"/>
      <c r="BD151" s="199"/>
      <c r="BE151" s="199"/>
      <c r="BF151" s="20"/>
      <c r="BG151" s="20"/>
      <c r="BH151" s="20"/>
      <c r="BI151" s="23"/>
      <c r="BJ151" s="20"/>
      <c r="BK151" s="20"/>
      <c r="BL151" s="23"/>
      <c r="BM151" s="21"/>
      <c r="BN151" s="181"/>
      <c r="BO151" s="24"/>
      <c r="BP151" s="21"/>
      <c r="BQ151" s="21"/>
      <c r="BR151" s="23"/>
      <c r="BS151" s="23"/>
      <c r="BT151" s="24"/>
      <c r="BU151" s="25"/>
    </row>
    <row r="152" spans="1:73" s="22" customFormat="1" ht="162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3"/>
      <c r="P152" s="23"/>
      <c r="Q152" s="23"/>
      <c r="R152" s="23"/>
      <c r="S152" s="23"/>
      <c r="T152" s="23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1"/>
      <c r="AI152" s="21"/>
      <c r="AJ152" s="21"/>
      <c r="AK152" s="21"/>
      <c r="AL152" s="21"/>
      <c r="AM152" s="21"/>
      <c r="AN152" s="21"/>
      <c r="AO152" s="21"/>
      <c r="AP152" s="21"/>
      <c r="AQ152" s="21"/>
      <c r="AR152" s="21"/>
      <c r="AS152" s="21"/>
      <c r="AT152" s="21"/>
      <c r="AU152" s="21"/>
      <c r="AV152" s="21"/>
      <c r="AW152" s="21"/>
      <c r="AX152" s="21"/>
      <c r="AY152" s="21"/>
      <c r="AZ152" s="21"/>
      <c r="BA152" s="21"/>
      <c r="BB152" s="21"/>
      <c r="BC152" s="21"/>
      <c r="BD152" s="199"/>
      <c r="BE152" s="199"/>
      <c r="BF152" s="20"/>
      <c r="BG152" s="20"/>
      <c r="BH152" s="20"/>
      <c r="BI152" s="23"/>
      <c r="BJ152" s="20"/>
      <c r="BK152" s="23"/>
      <c r="BL152" s="23"/>
      <c r="BM152" s="21"/>
      <c r="BN152" s="181"/>
      <c r="BO152" s="24"/>
      <c r="BP152" s="21"/>
      <c r="BQ152" s="21"/>
      <c r="BR152" s="23"/>
      <c r="BS152" s="23"/>
      <c r="BT152" s="24"/>
      <c r="BU152" s="25"/>
    </row>
    <row r="153" spans="1:73" s="22" customFormat="1" ht="162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3"/>
      <c r="P153" s="20"/>
      <c r="Q153" s="23"/>
      <c r="R153" s="23"/>
      <c r="S153" s="23"/>
      <c r="T153" s="23"/>
      <c r="U153" s="23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199"/>
      <c r="BE153" s="199"/>
      <c r="BF153" s="20"/>
      <c r="BG153" s="20"/>
      <c r="BH153" s="20"/>
      <c r="BI153" s="23"/>
      <c r="BJ153" s="20"/>
      <c r="BK153" s="20"/>
      <c r="BL153" s="23"/>
      <c r="BM153" s="21"/>
      <c r="BN153" s="181"/>
      <c r="BO153" s="24"/>
      <c r="BP153" s="21"/>
      <c r="BQ153" s="21"/>
      <c r="BR153" s="23"/>
      <c r="BS153" s="23"/>
      <c r="BT153" s="24"/>
      <c r="BU153" s="25"/>
    </row>
    <row r="154" spans="1:73" s="22" customFormat="1" ht="409.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3"/>
      <c r="P154" s="23"/>
      <c r="Q154" s="23"/>
      <c r="R154" s="23"/>
      <c r="S154" s="23"/>
      <c r="T154" s="23"/>
      <c r="U154" s="23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199"/>
      <c r="BE154" s="23"/>
      <c r="BF154" s="23"/>
      <c r="BG154" s="20"/>
      <c r="BH154" s="20"/>
      <c r="BI154" s="23"/>
      <c r="BJ154" s="20"/>
      <c r="BK154" s="20"/>
      <c r="BL154" s="23"/>
      <c r="BM154" s="21"/>
      <c r="BN154" s="181"/>
      <c r="BO154" s="24"/>
      <c r="BP154" s="21"/>
      <c r="BQ154" s="21"/>
      <c r="BR154" s="23"/>
      <c r="BS154" s="23"/>
      <c r="BT154" s="24"/>
      <c r="BU154" s="25"/>
    </row>
    <row r="155" spans="1:73" s="22" customFormat="1" ht="154.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3"/>
      <c r="P155" s="23"/>
      <c r="Q155" s="23"/>
      <c r="R155" s="23"/>
      <c r="S155" s="23"/>
      <c r="T155" s="23"/>
      <c r="U155" s="23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1"/>
      <c r="AI155" s="21"/>
      <c r="AJ155" s="21"/>
      <c r="AK155" s="21"/>
      <c r="AL155" s="21"/>
      <c r="AM155" s="21"/>
      <c r="AN155" s="21"/>
      <c r="AO155" s="21"/>
      <c r="AP155" s="21"/>
      <c r="AQ155" s="21"/>
      <c r="AR155" s="21"/>
      <c r="AS155" s="21"/>
      <c r="AT155" s="21"/>
      <c r="AU155" s="21"/>
      <c r="AV155" s="21"/>
      <c r="AW155" s="21"/>
      <c r="AX155" s="21"/>
      <c r="AY155" s="21"/>
      <c r="AZ155" s="21"/>
      <c r="BA155" s="21"/>
      <c r="BB155" s="21"/>
      <c r="BC155" s="21"/>
      <c r="BD155" s="199"/>
      <c r="BE155" s="199"/>
      <c r="BF155" s="20"/>
      <c r="BG155" s="20"/>
      <c r="BH155" s="20"/>
      <c r="BI155" s="23"/>
      <c r="BJ155" s="20"/>
      <c r="BK155" s="20"/>
      <c r="BL155" s="23"/>
      <c r="BM155" s="21"/>
      <c r="BN155" s="181"/>
      <c r="BO155" s="24"/>
      <c r="BP155" s="21"/>
      <c r="BQ155" s="21"/>
      <c r="BR155" s="23"/>
      <c r="BS155" s="23"/>
      <c r="BT155" s="24"/>
      <c r="BU155" s="25"/>
    </row>
    <row r="156" spans="1:73" s="22" customFormat="1" ht="186.7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3"/>
      <c r="P156" s="23"/>
      <c r="Q156" s="23"/>
      <c r="R156" s="23"/>
      <c r="S156" s="23"/>
      <c r="T156" s="23"/>
      <c r="U156" s="23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199"/>
      <c r="BE156" s="199"/>
      <c r="BF156" s="20"/>
      <c r="BG156" s="20"/>
      <c r="BH156" s="20"/>
      <c r="BI156" s="23"/>
      <c r="BJ156" s="20"/>
      <c r="BK156" s="20"/>
      <c r="BL156" s="23"/>
      <c r="BM156" s="21"/>
      <c r="BN156" s="181"/>
      <c r="BO156" s="24"/>
      <c r="BP156" s="21"/>
      <c r="BQ156" s="21"/>
      <c r="BR156" s="23"/>
      <c r="BS156" s="23"/>
      <c r="BT156" s="24"/>
      <c r="BU156" s="25"/>
    </row>
    <row r="157" spans="1:73" s="22" customFormat="1" ht="177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3"/>
      <c r="P157" s="23"/>
      <c r="Q157" s="23"/>
      <c r="R157" s="23"/>
      <c r="S157" s="23"/>
      <c r="T157" s="23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199"/>
      <c r="BE157" s="23"/>
      <c r="BF157" s="23"/>
      <c r="BG157" s="20"/>
      <c r="BH157" s="20"/>
      <c r="BI157" s="23"/>
      <c r="BJ157" s="20"/>
      <c r="BK157" s="20"/>
      <c r="BL157" s="23"/>
      <c r="BM157" s="21"/>
      <c r="BN157" s="181"/>
      <c r="BO157" s="24"/>
      <c r="BP157" s="21"/>
      <c r="BQ157" s="21"/>
      <c r="BR157" s="23"/>
      <c r="BS157" s="23"/>
      <c r="BT157" s="24"/>
      <c r="BU157" s="25"/>
    </row>
    <row r="158" spans="1:73" s="22" customFormat="1" ht="177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3"/>
      <c r="P158" s="23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199"/>
      <c r="BE158" s="182"/>
      <c r="BF158" s="23"/>
      <c r="BG158" s="20"/>
      <c r="BH158" s="20"/>
      <c r="BI158" s="23"/>
      <c r="BJ158" s="20"/>
      <c r="BK158" s="20"/>
      <c r="BL158" s="23"/>
      <c r="BM158" s="21"/>
      <c r="BN158" s="181"/>
      <c r="BO158" s="24"/>
      <c r="BP158" s="21"/>
      <c r="BQ158" s="21"/>
      <c r="BR158" s="23"/>
      <c r="BS158" s="23"/>
      <c r="BT158" s="24"/>
      <c r="BU158" s="25"/>
    </row>
    <row r="159" spans="1:73" s="22" customFormat="1" ht="244.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3"/>
      <c r="P159" s="23"/>
      <c r="Q159" s="23"/>
      <c r="R159" s="23"/>
      <c r="S159" s="23"/>
      <c r="T159" s="23"/>
      <c r="U159" s="23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183"/>
      <c r="BE159" s="23"/>
      <c r="BF159" s="23"/>
      <c r="BG159" s="20"/>
      <c r="BH159" s="20"/>
      <c r="BI159" s="23"/>
      <c r="BJ159" s="20"/>
      <c r="BK159" s="20"/>
      <c r="BL159" s="23"/>
      <c r="BM159" s="21"/>
      <c r="BN159" s="181"/>
      <c r="BO159" s="24"/>
      <c r="BP159" s="21"/>
      <c r="BQ159" s="21"/>
      <c r="BR159" s="23"/>
      <c r="BS159" s="23"/>
      <c r="BT159" s="24"/>
      <c r="BU159" s="25"/>
    </row>
    <row r="160" spans="1:73" s="22" customFormat="1" ht="244.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3"/>
      <c r="P160" s="20"/>
      <c r="Q160" s="23"/>
      <c r="R160" s="23"/>
      <c r="S160" s="23"/>
      <c r="T160" s="23"/>
      <c r="U160" s="23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199"/>
      <c r="BE160" s="182"/>
      <c r="BF160" s="23"/>
      <c r="BG160" s="20"/>
      <c r="BH160" s="20"/>
      <c r="BI160" s="23"/>
      <c r="BJ160" s="20"/>
      <c r="BK160" s="20"/>
      <c r="BL160" s="23"/>
      <c r="BM160" s="21"/>
      <c r="BN160" s="181"/>
      <c r="BO160" s="24"/>
      <c r="BP160" s="21"/>
      <c r="BQ160" s="21"/>
      <c r="BR160" s="23"/>
      <c r="BS160" s="23"/>
      <c r="BT160" s="24"/>
      <c r="BU160" s="25"/>
    </row>
    <row r="161" spans="1:73" s="22" customFormat="1" ht="231.7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3"/>
      <c r="P161" s="23"/>
      <c r="Q161" s="23"/>
      <c r="R161" s="23"/>
      <c r="S161" s="23"/>
      <c r="T161" s="23"/>
      <c r="U161" s="23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199"/>
      <c r="BE161" s="23"/>
      <c r="BF161" s="23"/>
      <c r="BG161" s="20"/>
      <c r="BH161" s="20"/>
      <c r="BI161" s="23"/>
      <c r="BJ161" s="20"/>
      <c r="BK161" s="20"/>
      <c r="BL161" s="23"/>
      <c r="BM161" s="21"/>
      <c r="BN161" s="181"/>
      <c r="BO161" s="24"/>
      <c r="BP161" s="21"/>
      <c r="BQ161" s="21"/>
      <c r="BR161" s="23"/>
      <c r="BS161" s="23"/>
      <c r="BT161" s="24"/>
      <c r="BU161" s="25"/>
    </row>
    <row r="162" spans="1:73" s="22" customFormat="1" ht="231.7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0"/>
      <c r="P162" s="20"/>
      <c r="Q162" s="20"/>
      <c r="R162" s="21"/>
      <c r="S162" s="20"/>
      <c r="T162" s="21"/>
      <c r="U162" s="20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0"/>
      <c r="AQ162" s="20"/>
      <c r="AR162" s="20"/>
      <c r="AS162" s="21"/>
      <c r="AT162" s="21"/>
      <c r="AU162" s="21"/>
      <c r="AV162" s="21"/>
      <c r="AW162" s="21"/>
      <c r="AX162" s="21"/>
      <c r="AY162" s="21"/>
      <c r="AZ162" s="21"/>
      <c r="BA162" s="21"/>
      <c r="BB162" s="20"/>
      <c r="BC162" s="20"/>
      <c r="BD162" s="20"/>
      <c r="BE162" s="199"/>
      <c r="BF162" s="20"/>
      <c r="BG162" s="20"/>
      <c r="BH162" s="20"/>
      <c r="BI162" s="23"/>
      <c r="BJ162" s="20"/>
      <c r="BK162" s="20"/>
      <c r="BL162" s="23"/>
      <c r="BM162" s="21"/>
      <c r="BN162" s="181"/>
      <c r="BO162" s="24"/>
      <c r="BP162" s="21"/>
      <c r="BQ162" s="21"/>
      <c r="BR162" s="23"/>
      <c r="BS162" s="23"/>
      <c r="BT162" s="24"/>
      <c r="BU162" s="25"/>
    </row>
    <row r="163" spans="1:73" s="22" customFormat="1" ht="159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0"/>
      <c r="P163" s="20"/>
      <c r="Q163" s="20"/>
      <c r="R163" s="21"/>
      <c r="S163" s="20"/>
      <c r="T163" s="21"/>
      <c r="U163" s="20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1"/>
      <c r="BC163" s="21"/>
      <c r="BD163" s="199"/>
      <c r="BE163" s="199"/>
      <c r="BF163" s="20"/>
      <c r="BG163" s="20"/>
      <c r="BH163" s="20"/>
      <c r="BI163" s="23"/>
      <c r="BJ163" s="20"/>
      <c r="BK163" s="20"/>
      <c r="BL163" s="23"/>
      <c r="BM163" s="21"/>
      <c r="BN163" s="181"/>
      <c r="BO163" s="24"/>
      <c r="BP163" s="21"/>
      <c r="BQ163" s="21"/>
      <c r="BR163" s="23"/>
      <c r="BS163" s="23"/>
      <c r="BT163" s="24"/>
      <c r="BU163" s="25"/>
    </row>
    <row r="164" spans="1:73" s="22" customFormat="1" ht="159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0"/>
      <c r="P164" s="20"/>
      <c r="Q164" s="20"/>
      <c r="R164" s="20"/>
      <c r="S164" s="20"/>
      <c r="T164" s="20"/>
      <c r="U164" s="20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199"/>
      <c r="BE164" s="199"/>
      <c r="BF164" s="20"/>
      <c r="BG164" s="20"/>
      <c r="BH164" s="20"/>
      <c r="BI164" s="23"/>
      <c r="BJ164" s="20"/>
      <c r="BK164" s="20"/>
      <c r="BL164" s="23"/>
      <c r="BM164" s="21"/>
      <c r="BN164" s="181"/>
      <c r="BO164" s="24"/>
      <c r="BP164" s="21"/>
      <c r="BQ164" s="21"/>
      <c r="BR164" s="23"/>
      <c r="BS164" s="23"/>
      <c r="BT164" s="24"/>
      <c r="BU164" s="25"/>
    </row>
    <row r="165" spans="1:73" s="22" customFormat="1" ht="408.7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0"/>
      <c r="P165" s="20"/>
      <c r="Q165" s="20"/>
      <c r="R165" s="20"/>
      <c r="S165" s="20"/>
      <c r="T165" s="20"/>
      <c r="U165" s="20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0"/>
      <c r="AI165" s="20"/>
      <c r="AJ165" s="20"/>
      <c r="AK165" s="21"/>
      <c r="AL165" s="199"/>
      <c r="AM165" s="21"/>
      <c r="AN165" s="20"/>
      <c r="AO165" s="21"/>
      <c r="AP165" s="20"/>
      <c r="AQ165" s="21"/>
      <c r="AR165" s="21"/>
      <c r="AS165" s="21"/>
      <c r="AT165" s="199"/>
      <c r="AU165" s="21"/>
      <c r="AV165" s="21"/>
      <c r="AW165" s="21"/>
      <c r="AX165" s="21"/>
      <c r="AY165" s="21"/>
      <c r="AZ165" s="21"/>
      <c r="BA165" s="21"/>
      <c r="BB165" s="21"/>
      <c r="BC165" s="21"/>
      <c r="BD165" s="199"/>
      <c r="BE165" s="21"/>
      <c r="BF165" s="20"/>
      <c r="BG165" s="20"/>
      <c r="BH165" s="20"/>
      <c r="BI165" s="23"/>
      <c r="BJ165" s="20"/>
      <c r="BK165" s="20"/>
      <c r="BL165" s="23"/>
      <c r="BM165" s="21"/>
      <c r="BN165" s="181"/>
      <c r="BO165" s="24"/>
      <c r="BP165" s="21"/>
      <c r="BQ165" s="21"/>
      <c r="BR165" s="23"/>
      <c r="BS165" s="23"/>
      <c r="BT165" s="24"/>
      <c r="BU165" s="25"/>
    </row>
    <row r="166" spans="1:73" s="22" customFormat="1" ht="138.7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0"/>
      <c r="P166" s="20"/>
      <c r="Q166" s="21"/>
      <c r="R166" s="21"/>
      <c r="S166" s="21"/>
      <c r="T166" s="21"/>
      <c r="U166" s="20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1"/>
      <c r="AI166" s="21"/>
      <c r="AJ166" s="21"/>
      <c r="AK166" s="21"/>
      <c r="AL166" s="181"/>
      <c r="AM166" s="21"/>
      <c r="AN166" s="21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199"/>
      <c r="BE166" s="199"/>
      <c r="BF166" s="20"/>
      <c r="BG166" s="20"/>
      <c r="BH166" s="20"/>
      <c r="BI166" s="23"/>
      <c r="BJ166" s="20"/>
      <c r="BK166" s="20"/>
      <c r="BL166" s="23"/>
      <c r="BM166" s="21"/>
      <c r="BN166" s="181"/>
      <c r="BO166" s="24"/>
      <c r="BP166" s="21"/>
      <c r="BQ166" s="21"/>
      <c r="BR166" s="23"/>
      <c r="BS166" s="23"/>
      <c r="BT166" s="24"/>
      <c r="BU166" s="25"/>
    </row>
    <row r="167" spans="1:73" s="22" customFormat="1" ht="138.7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18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9"/>
      <c r="BE167" s="199"/>
      <c r="BF167" s="20"/>
      <c r="BG167" s="20"/>
      <c r="BH167" s="20"/>
      <c r="BI167" s="23"/>
      <c r="BJ167" s="20"/>
      <c r="BK167" s="20"/>
      <c r="BL167" s="23"/>
      <c r="BM167" s="21"/>
      <c r="BN167" s="181"/>
      <c r="BO167" s="24"/>
      <c r="BP167" s="21"/>
      <c r="BQ167" s="21"/>
      <c r="BR167" s="23"/>
      <c r="BS167" s="23"/>
      <c r="BT167" s="24"/>
      <c r="BU167" s="25"/>
    </row>
    <row r="168" spans="1:73" s="22" customFormat="1" ht="138.7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18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199"/>
      <c r="BE168" s="199"/>
      <c r="BF168" s="20"/>
      <c r="BG168" s="20"/>
      <c r="BH168" s="20"/>
      <c r="BI168" s="23"/>
      <c r="BJ168" s="20"/>
      <c r="BK168" s="20"/>
      <c r="BL168" s="23"/>
      <c r="BM168" s="21"/>
      <c r="BN168" s="181"/>
      <c r="BO168" s="24"/>
      <c r="BP168" s="21"/>
      <c r="BQ168" s="21"/>
      <c r="BR168" s="23"/>
      <c r="BS168" s="23"/>
      <c r="BT168" s="24"/>
      <c r="BU168" s="25"/>
    </row>
    <row r="169" spans="1:73" s="22" customFormat="1" ht="138.7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181"/>
      <c r="AM169" s="21"/>
      <c r="AN169" s="21"/>
      <c r="AO169" s="21"/>
      <c r="AP169" s="21"/>
      <c r="AQ169" s="21"/>
      <c r="AR169" s="21"/>
      <c r="AS169" s="21"/>
      <c r="AT169" s="21"/>
      <c r="AU169" s="21"/>
      <c r="AV169" s="21"/>
      <c r="AW169" s="21"/>
      <c r="AX169" s="21"/>
      <c r="AY169" s="21"/>
      <c r="AZ169" s="21"/>
      <c r="BA169" s="21"/>
      <c r="BB169" s="21"/>
      <c r="BC169" s="21"/>
      <c r="BD169" s="199"/>
      <c r="BE169" s="199"/>
      <c r="BF169" s="20"/>
      <c r="BG169" s="20"/>
      <c r="BH169" s="20"/>
      <c r="BI169" s="23"/>
      <c r="BJ169" s="20"/>
      <c r="BK169" s="20"/>
      <c r="BL169" s="23"/>
      <c r="BM169" s="21"/>
      <c r="BN169" s="181"/>
      <c r="BO169" s="24"/>
      <c r="BP169" s="21"/>
      <c r="BQ169" s="21"/>
      <c r="BR169" s="23"/>
      <c r="BS169" s="23"/>
      <c r="BT169" s="24"/>
      <c r="BU169" s="25"/>
    </row>
    <row r="170" spans="1:73" s="22" customFormat="1" ht="138.7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1"/>
      <c r="P170" s="21"/>
      <c r="Q170" s="21"/>
      <c r="R170" s="21"/>
      <c r="S170" s="21"/>
      <c r="T170" s="21"/>
      <c r="U170" s="21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18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1"/>
      <c r="BC170" s="21"/>
      <c r="BD170" s="199"/>
      <c r="BE170" s="199"/>
      <c r="BF170" s="20"/>
      <c r="BG170" s="20"/>
      <c r="BH170" s="20"/>
      <c r="BI170" s="23"/>
      <c r="BJ170" s="20"/>
      <c r="BK170" s="20"/>
      <c r="BL170" s="23"/>
      <c r="BM170" s="21"/>
      <c r="BN170" s="181"/>
      <c r="BO170" s="24"/>
      <c r="BP170" s="21"/>
      <c r="BQ170" s="21"/>
      <c r="BR170" s="23"/>
      <c r="BS170" s="23"/>
      <c r="BT170" s="24"/>
      <c r="BU170" s="25"/>
    </row>
    <row r="171" spans="1:73" s="22" customFormat="1" ht="282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1"/>
      <c r="P171" s="21"/>
      <c r="Q171" s="21"/>
      <c r="R171" s="21"/>
      <c r="S171" s="21"/>
      <c r="T171" s="21"/>
      <c r="U171" s="21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0"/>
      <c r="AI171" s="21"/>
      <c r="AJ171" s="20"/>
      <c r="AK171" s="21"/>
      <c r="AL171" s="199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0"/>
      <c r="BC171" s="20"/>
      <c r="BD171" s="20"/>
      <c r="BE171" s="23"/>
      <c r="BF171" s="23"/>
      <c r="BG171" s="20"/>
      <c r="BH171" s="20"/>
      <c r="BI171" s="21"/>
      <c r="BJ171" s="20"/>
      <c r="BK171" s="23"/>
      <c r="BL171" s="23"/>
      <c r="BM171" s="21"/>
      <c r="BN171" s="21"/>
      <c r="BO171" s="24"/>
      <c r="BP171" s="21"/>
      <c r="BQ171" s="21"/>
      <c r="BR171" s="23"/>
      <c r="BS171" s="23"/>
      <c r="BT171" s="24"/>
      <c r="BU171" s="25"/>
    </row>
    <row r="172" spans="1:73" s="22" customFormat="1" ht="137.2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1"/>
      <c r="P172" s="21"/>
      <c r="Q172" s="21"/>
      <c r="R172" s="21"/>
      <c r="S172" s="21"/>
      <c r="T172" s="21"/>
      <c r="U172" s="21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9"/>
      <c r="BE172" s="23"/>
      <c r="BF172" s="23"/>
      <c r="BG172" s="20"/>
      <c r="BH172" s="20"/>
      <c r="BI172" s="23"/>
      <c r="BJ172" s="20"/>
      <c r="BK172" s="23"/>
      <c r="BL172" s="23"/>
      <c r="BM172" s="21"/>
      <c r="BN172" s="21"/>
      <c r="BO172" s="24"/>
      <c r="BP172" s="21"/>
      <c r="BQ172" s="21"/>
      <c r="BR172" s="23"/>
      <c r="BS172" s="23"/>
      <c r="BT172" s="24"/>
      <c r="BU172" s="25"/>
    </row>
    <row r="173" spans="1:73" s="22" customFormat="1" ht="122.2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99"/>
      <c r="BE173" s="23"/>
      <c r="BF173" s="23"/>
      <c r="BG173" s="20"/>
      <c r="BH173" s="20"/>
      <c r="BI173" s="23"/>
      <c r="BJ173" s="20"/>
      <c r="BK173" s="23"/>
      <c r="BL173" s="23"/>
      <c r="BM173" s="21"/>
      <c r="BN173" s="21"/>
      <c r="BO173" s="24"/>
      <c r="BP173" s="21"/>
      <c r="BQ173" s="21"/>
      <c r="BR173" s="23"/>
      <c r="BS173" s="23"/>
      <c r="BT173" s="24"/>
      <c r="BU173" s="25"/>
    </row>
    <row r="174" spans="1:73" s="22" customFormat="1" ht="122.2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198"/>
      <c r="N174" s="20"/>
      <c r="O174" s="20"/>
      <c r="P174" s="20"/>
      <c r="Q174" s="20"/>
      <c r="R174" s="20"/>
      <c r="S174" s="20"/>
      <c r="T174" s="20"/>
      <c r="U174" s="20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199"/>
      <c r="BE174" s="23"/>
      <c r="BF174" s="23"/>
      <c r="BG174" s="20"/>
      <c r="BH174" s="20"/>
      <c r="BI174" s="23"/>
      <c r="BJ174" s="20"/>
      <c r="BK174" s="23"/>
      <c r="BL174" s="23"/>
      <c r="BM174" s="21"/>
      <c r="BN174" s="21"/>
      <c r="BO174" s="24"/>
      <c r="BP174" s="21"/>
      <c r="BQ174" s="21"/>
      <c r="BR174" s="23"/>
      <c r="BS174" s="23"/>
      <c r="BT174" s="24"/>
      <c r="BU174" s="25"/>
    </row>
    <row r="175" spans="1:73" s="22" customFormat="1" ht="122.2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21"/>
      <c r="AM175" s="21"/>
      <c r="AN175" s="21"/>
      <c r="AO175" s="21"/>
      <c r="AP175" s="21"/>
      <c r="AQ175" s="21"/>
      <c r="AR175" s="21"/>
      <c r="AS175" s="21"/>
      <c r="AT175" s="21"/>
      <c r="AU175" s="21"/>
      <c r="AV175" s="21"/>
      <c r="AW175" s="21"/>
      <c r="AX175" s="21"/>
      <c r="AY175" s="21"/>
      <c r="AZ175" s="21"/>
      <c r="BA175" s="21"/>
      <c r="BB175" s="21"/>
      <c r="BC175" s="21"/>
      <c r="BD175" s="199"/>
      <c r="BE175" s="23"/>
      <c r="BF175" s="23"/>
      <c r="BG175" s="20"/>
      <c r="BH175" s="20"/>
      <c r="BI175" s="23"/>
      <c r="BJ175" s="20"/>
      <c r="BK175" s="23"/>
      <c r="BL175" s="23"/>
      <c r="BM175" s="21"/>
      <c r="BN175" s="21"/>
      <c r="BO175" s="24"/>
      <c r="BP175" s="21"/>
      <c r="BQ175" s="21"/>
      <c r="BR175" s="23"/>
      <c r="BS175" s="23"/>
      <c r="BT175" s="24"/>
      <c r="BU175" s="25"/>
    </row>
    <row r="176" spans="1:73" s="22" customFormat="1" ht="184.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1"/>
      <c r="AI176" s="21"/>
      <c r="AJ176" s="21"/>
      <c r="AK176" s="21"/>
      <c r="AL176" s="21"/>
      <c r="AM176" s="21"/>
      <c r="AN176" s="21"/>
      <c r="AO176" s="21"/>
      <c r="AP176" s="21"/>
      <c r="AQ176" s="21"/>
      <c r="AR176" s="21"/>
      <c r="AS176" s="21"/>
      <c r="AT176" s="21"/>
      <c r="AU176" s="21"/>
      <c r="AV176" s="21"/>
      <c r="AW176" s="21"/>
      <c r="AX176" s="21"/>
      <c r="AY176" s="21"/>
      <c r="AZ176" s="21"/>
      <c r="BA176" s="21"/>
      <c r="BB176" s="21"/>
      <c r="BC176" s="21"/>
      <c r="BD176" s="199"/>
      <c r="BE176" s="21"/>
      <c r="BF176" s="21"/>
      <c r="BG176" s="20"/>
      <c r="BH176" s="20"/>
      <c r="BI176" s="23"/>
      <c r="BJ176" s="20"/>
      <c r="BK176" s="23"/>
      <c r="BL176" s="23"/>
      <c r="BM176" s="21"/>
      <c r="BN176" s="21"/>
      <c r="BO176" s="24"/>
      <c r="BP176" s="21"/>
      <c r="BQ176" s="21"/>
      <c r="BR176" s="23"/>
      <c r="BS176" s="23"/>
      <c r="BT176" s="24"/>
      <c r="BU176" s="25"/>
    </row>
    <row r="177" spans="1:73" s="22" customFormat="1" ht="184.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99"/>
      <c r="BE177" s="23"/>
      <c r="BF177" s="23"/>
      <c r="BG177" s="20"/>
      <c r="BH177" s="20"/>
      <c r="BI177" s="23"/>
      <c r="BJ177" s="20"/>
      <c r="BK177" s="23"/>
      <c r="BL177" s="23"/>
      <c r="BM177" s="21"/>
      <c r="BN177" s="21"/>
      <c r="BO177" s="24"/>
      <c r="BP177" s="21"/>
      <c r="BQ177" s="21"/>
      <c r="BR177" s="23"/>
      <c r="BS177" s="23"/>
      <c r="BT177" s="24"/>
      <c r="BU177" s="25"/>
    </row>
    <row r="178" spans="1:73" s="22" customFormat="1" ht="409.6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3"/>
      <c r="P178" s="23"/>
      <c r="Q178" s="23"/>
      <c r="R178" s="23"/>
      <c r="S178" s="23"/>
      <c r="T178" s="23"/>
      <c r="U178" s="23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199"/>
      <c r="BE178" s="23"/>
      <c r="BF178" s="23"/>
      <c r="BG178" s="20"/>
      <c r="BH178" s="20"/>
      <c r="BI178" s="23"/>
      <c r="BJ178" s="20"/>
      <c r="BK178" s="20"/>
      <c r="BL178" s="23"/>
      <c r="BM178" s="21"/>
      <c r="BN178" s="21"/>
      <c r="BO178" s="24"/>
      <c r="BP178" s="21"/>
      <c r="BQ178" s="21"/>
      <c r="BR178" s="23"/>
      <c r="BS178" s="23"/>
      <c r="BT178" s="24"/>
      <c r="BU178" s="25"/>
    </row>
    <row r="179" spans="1:73" s="22" customFormat="1" ht="204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3"/>
      <c r="P179" s="20"/>
      <c r="Q179" s="23"/>
      <c r="R179" s="23"/>
      <c r="S179" s="23"/>
      <c r="T179" s="23"/>
      <c r="U179" s="23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1"/>
      <c r="AI179" s="21"/>
      <c r="AJ179" s="21"/>
      <c r="AK179" s="21"/>
      <c r="AL179" s="21"/>
      <c r="AM179" s="21"/>
      <c r="AN179" s="21"/>
      <c r="AO179" s="21"/>
      <c r="AP179" s="21"/>
      <c r="AQ179" s="21"/>
      <c r="AR179" s="21"/>
      <c r="AS179" s="21"/>
      <c r="AT179" s="21"/>
      <c r="AU179" s="21"/>
      <c r="AV179" s="21"/>
      <c r="AW179" s="21"/>
      <c r="AX179" s="21"/>
      <c r="AY179" s="21"/>
      <c r="AZ179" s="21"/>
      <c r="BA179" s="21"/>
      <c r="BB179" s="21"/>
      <c r="BC179" s="21"/>
      <c r="BD179" s="199"/>
      <c r="BE179" s="20"/>
      <c r="BF179" s="20"/>
      <c r="BG179" s="20"/>
      <c r="BH179" s="20"/>
      <c r="BI179" s="23"/>
      <c r="BJ179" s="20"/>
      <c r="BK179" s="20"/>
      <c r="BL179" s="23"/>
      <c r="BM179" s="21"/>
      <c r="BN179" s="21"/>
      <c r="BO179" s="24"/>
      <c r="BP179" s="21"/>
      <c r="BQ179" s="21"/>
      <c r="BR179" s="23"/>
      <c r="BS179" s="23"/>
      <c r="BT179" s="24"/>
      <c r="BU179" s="25"/>
    </row>
    <row r="180" spans="1:73" s="22" customFormat="1" ht="201.7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3"/>
      <c r="P180" s="23"/>
      <c r="Q180" s="23"/>
      <c r="R180" s="23"/>
      <c r="S180" s="23"/>
      <c r="T180" s="23"/>
      <c r="U180" s="23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181"/>
      <c r="AM180" s="21"/>
      <c r="AN180" s="21"/>
      <c r="AO180" s="21"/>
      <c r="AP180" s="21"/>
      <c r="AQ180" s="21"/>
      <c r="AR180" s="21"/>
      <c r="AS180" s="21"/>
      <c r="AT180" s="181"/>
      <c r="AU180" s="21"/>
      <c r="AV180" s="181"/>
      <c r="AW180" s="21"/>
      <c r="AX180" s="21"/>
      <c r="AY180" s="21"/>
      <c r="AZ180" s="21"/>
      <c r="BA180" s="21"/>
      <c r="BB180" s="21"/>
      <c r="BC180" s="21"/>
      <c r="BD180" s="199"/>
      <c r="BE180" s="23"/>
      <c r="BF180" s="23"/>
      <c r="BG180" s="20"/>
      <c r="BH180" s="20"/>
      <c r="BI180" s="23"/>
      <c r="BJ180" s="20"/>
      <c r="BK180" s="20"/>
      <c r="BL180" s="23"/>
      <c r="BM180" s="21"/>
      <c r="BN180" s="21"/>
      <c r="BO180" s="24"/>
      <c r="BP180" s="21"/>
      <c r="BQ180" s="21"/>
      <c r="BR180" s="23"/>
      <c r="BS180" s="23"/>
      <c r="BT180" s="24"/>
      <c r="BU180" s="25"/>
    </row>
    <row r="181" spans="1:73" s="22" customFormat="1" ht="409.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1"/>
      <c r="P181" s="21"/>
      <c r="Q181" s="21"/>
      <c r="R181" s="21"/>
      <c r="S181" s="21"/>
      <c r="T181" s="21"/>
      <c r="U181" s="21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0"/>
      <c r="AI181" s="21"/>
      <c r="AJ181" s="21"/>
      <c r="AK181" s="21"/>
      <c r="AL181" s="199"/>
      <c r="AM181" s="21"/>
      <c r="AN181" s="20"/>
      <c r="AO181" s="21"/>
      <c r="AP181" s="21"/>
      <c r="AQ181" s="21"/>
      <c r="AR181" s="21"/>
      <c r="AS181" s="21"/>
      <c r="AT181" s="199"/>
      <c r="AU181" s="21"/>
      <c r="AV181" s="181"/>
      <c r="AW181" s="21"/>
      <c r="AX181" s="21"/>
      <c r="AY181" s="21"/>
      <c r="AZ181" s="21"/>
      <c r="BA181" s="21"/>
      <c r="BB181" s="21"/>
      <c r="BC181" s="21"/>
      <c r="BD181" s="199"/>
      <c r="BE181" s="21"/>
      <c r="BF181" s="21"/>
      <c r="BG181" s="20"/>
      <c r="BH181" s="20"/>
      <c r="BI181" s="23"/>
      <c r="BJ181" s="20"/>
      <c r="BK181" s="20"/>
      <c r="BL181" s="23"/>
      <c r="BM181" s="21"/>
      <c r="BN181" s="21"/>
      <c r="BO181" s="24"/>
      <c r="BP181" s="21"/>
      <c r="BQ181" s="21"/>
      <c r="BR181" s="23"/>
      <c r="BS181" s="23"/>
      <c r="BT181" s="24"/>
      <c r="BU181" s="25"/>
    </row>
    <row r="182" spans="1:73" s="22" customFormat="1" ht="152.2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1"/>
      <c r="P182" s="21"/>
      <c r="Q182" s="21"/>
      <c r="R182" s="21"/>
      <c r="S182" s="21"/>
      <c r="T182" s="21"/>
      <c r="U182" s="21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181"/>
      <c r="AM182" s="21"/>
      <c r="AN182" s="21"/>
      <c r="AO182" s="21"/>
      <c r="AP182" s="21"/>
      <c r="AQ182" s="21"/>
      <c r="AR182" s="21"/>
      <c r="AS182" s="21"/>
      <c r="AT182" s="181"/>
      <c r="AU182" s="21"/>
      <c r="AV182" s="181"/>
      <c r="AW182" s="21"/>
      <c r="AX182" s="21"/>
      <c r="AY182" s="21"/>
      <c r="AZ182" s="21"/>
      <c r="BA182" s="21"/>
      <c r="BB182" s="21"/>
      <c r="BC182" s="21"/>
      <c r="BD182" s="199"/>
      <c r="BE182" s="182"/>
      <c r="BF182" s="23"/>
      <c r="BG182" s="20"/>
      <c r="BH182" s="20"/>
      <c r="BI182" s="23"/>
      <c r="BJ182" s="20"/>
      <c r="BK182" s="20"/>
      <c r="BL182" s="23"/>
      <c r="BM182" s="21"/>
      <c r="BN182" s="21"/>
      <c r="BO182" s="24"/>
      <c r="BP182" s="21"/>
      <c r="BQ182" s="21"/>
      <c r="BR182" s="23"/>
      <c r="BS182" s="23"/>
      <c r="BT182" s="24"/>
      <c r="BU182" s="25"/>
    </row>
    <row r="183" spans="1:73" s="22" customFormat="1" ht="152.2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1"/>
      <c r="P183" s="21"/>
      <c r="Q183" s="21"/>
      <c r="R183" s="21"/>
      <c r="S183" s="21"/>
      <c r="T183" s="21"/>
      <c r="U183" s="21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181"/>
      <c r="AM183" s="21"/>
      <c r="AN183" s="21"/>
      <c r="AO183" s="21"/>
      <c r="AP183" s="21"/>
      <c r="AQ183" s="21"/>
      <c r="AR183" s="21"/>
      <c r="AS183" s="21"/>
      <c r="AT183" s="181"/>
      <c r="AU183" s="21"/>
      <c r="AV183" s="181"/>
      <c r="AW183" s="21"/>
      <c r="AX183" s="21"/>
      <c r="AY183" s="21"/>
      <c r="AZ183" s="21"/>
      <c r="BA183" s="21"/>
      <c r="BB183" s="21"/>
      <c r="BC183" s="21"/>
      <c r="BD183" s="199"/>
      <c r="BE183" s="182"/>
      <c r="BF183" s="23"/>
      <c r="BG183" s="20"/>
      <c r="BH183" s="20"/>
      <c r="BI183" s="23"/>
      <c r="BJ183" s="20"/>
      <c r="BK183" s="20"/>
      <c r="BL183" s="23"/>
      <c r="BM183" s="21"/>
      <c r="BN183" s="21"/>
      <c r="BO183" s="24"/>
      <c r="BP183" s="21"/>
      <c r="BQ183" s="21"/>
      <c r="BR183" s="23"/>
      <c r="BS183" s="23"/>
      <c r="BT183" s="24"/>
      <c r="BU183" s="25"/>
    </row>
    <row r="184" spans="1:73" s="22" customFormat="1" ht="152.2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181"/>
      <c r="AM184" s="21"/>
      <c r="AN184" s="21"/>
      <c r="AO184" s="21"/>
      <c r="AP184" s="21"/>
      <c r="AQ184" s="21"/>
      <c r="AR184" s="21"/>
      <c r="AS184" s="21"/>
      <c r="AT184" s="181"/>
      <c r="AU184" s="21"/>
      <c r="AV184" s="181"/>
      <c r="AW184" s="21"/>
      <c r="AX184" s="21"/>
      <c r="AY184" s="21"/>
      <c r="AZ184" s="21"/>
      <c r="BA184" s="21"/>
      <c r="BB184" s="21"/>
      <c r="BC184" s="21"/>
      <c r="BD184" s="199"/>
      <c r="BE184" s="182"/>
      <c r="BF184" s="23"/>
      <c r="BG184" s="20"/>
      <c r="BH184" s="20"/>
      <c r="BI184" s="23"/>
      <c r="BJ184" s="20"/>
      <c r="BK184" s="20"/>
      <c r="BL184" s="23"/>
      <c r="BM184" s="21"/>
      <c r="BN184" s="21"/>
      <c r="BO184" s="24"/>
      <c r="BP184" s="21"/>
      <c r="BQ184" s="21"/>
      <c r="BR184" s="23"/>
      <c r="BS184" s="23"/>
      <c r="BT184" s="24"/>
      <c r="BU184" s="25"/>
    </row>
    <row r="185" spans="1:73" s="22" customFormat="1" ht="152.2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181"/>
      <c r="AM185" s="21"/>
      <c r="AN185" s="21"/>
      <c r="AO185" s="21"/>
      <c r="AP185" s="21"/>
      <c r="AQ185" s="21"/>
      <c r="AR185" s="21"/>
      <c r="AS185" s="21"/>
      <c r="AT185" s="181"/>
      <c r="AU185" s="21"/>
      <c r="AV185" s="181"/>
      <c r="AW185" s="21"/>
      <c r="AX185" s="21"/>
      <c r="AY185" s="21"/>
      <c r="AZ185" s="21"/>
      <c r="BA185" s="21"/>
      <c r="BB185" s="21"/>
      <c r="BC185" s="21"/>
      <c r="BD185" s="199"/>
      <c r="BE185" s="182"/>
      <c r="BF185" s="23"/>
      <c r="BG185" s="20"/>
      <c r="BH185" s="20"/>
      <c r="BI185" s="23"/>
      <c r="BJ185" s="20"/>
      <c r="BK185" s="20"/>
      <c r="BL185" s="23"/>
      <c r="BM185" s="21"/>
      <c r="BN185" s="21"/>
      <c r="BO185" s="24"/>
      <c r="BP185" s="21"/>
      <c r="BQ185" s="21"/>
      <c r="BR185" s="23"/>
      <c r="BS185" s="23"/>
      <c r="BT185" s="24"/>
      <c r="BU185" s="25"/>
    </row>
    <row r="186" spans="1:73" s="22" customFormat="1" ht="152.2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181"/>
      <c r="AM186" s="21"/>
      <c r="AN186" s="21"/>
      <c r="AO186" s="21"/>
      <c r="AP186" s="21"/>
      <c r="AQ186" s="21"/>
      <c r="AR186" s="21"/>
      <c r="AS186" s="21"/>
      <c r="AT186" s="181"/>
      <c r="AU186" s="21"/>
      <c r="AV186" s="181"/>
      <c r="AW186" s="21"/>
      <c r="AX186" s="21"/>
      <c r="AY186" s="21"/>
      <c r="AZ186" s="21"/>
      <c r="BA186" s="21"/>
      <c r="BB186" s="21"/>
      <c r="BC186" s="21"/>
      <c r="BD186" s="199"/>
      <c r="BE186" s="182"/>
      <c r="BF186" s="23"/>
      <c r="BG186" s="20"/>
      <c r="BH186" s="20"/>
      <c r="BI186" s="23"/>
      <c r="BJ186" s="20"/>
      <c r="BK186" s="20"/>
      <c r="BL186" s="23"/>
      <c r="BM186" s="21"/>
      <c r="BN186" s="21"/>
      <c r="BO186" s="24"/>
      <c r="BP186" s="21"/>
      <c r="BQ186" s="21"/>
      <c r="BR186" s="23"/>
      <c r="BS186" s="23"/>
      <c r="BT186" s="24"/>
      <c r="BU186" s="25"/>
    </row>
    <row r="187" spans="1:73" s="22" customFormat="1" ht="409.6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1"/>
      <c r="P187" s="21"/>
      <c r="Q187" s="21"/>
      <c r="R187" s="21"/>
      <c r="S187" s="21"/>
      <c r="T187" s="21"/>
      <c r="U187" s="21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0"/>
      <c r="AI187" s="21"/>
      <c r="AJ187" s="21"/>
      <c r="AK187" s="21"/>
      <c r="AL187" s="199"/>
      <c r="AM187" s="21"/>
      <c r="AN187" s="21"/>
      <c r="AO187" s="21"/>
      <c r="AP187" s="21"/>
      <c r="AQ187" s="21"/>
      <c r="AR187" s="21"/>
      <c r="AS187" s="21"/>
      <c r="AT187" s="199"/>
      <c r="AU187" s="21"/>
      <c r="AV187" s="199"/>
      <c r="AW187" s="23"/>
      <c r="AX187" s="21"/>
      <c r="AY187" s="21"/>
      <c r="AZ187" s="21"/>
      <c r="BA187" s="21"/>
      <c r="BB187" s="21"/>
      <c r="BC187" s="21"/>
      <c r="BD187" s="199"/>
      <c r="BE187" s="21"/>
      <c r="BF187" s="21"/>
      <c r="BG187" s="20"/>
      <c r="BH187" s="20"/>
      <c r="BI187" s="23"/>
      <c r="BJ187" s="20"/>
      <c r="BK187" s="20"/>
      <c r="BL187" s="23"/>
      <c r="BM187" s="21"/>
      <c r="BN187" s="21"/>
      <c r="BO187" s="24"/>
      <c r="BP187" s="21"/>
      <c r="BQ187" s="21"/>
      <c r="BR187" s="23"/>
      <c r="BS187" s="23"/>
      <c r="BT187" s="24"/>
      <c r="BU187" s="25"/>
    </row>
    <row r="188" spans="1:73" s="22" customFormat="1" ht="152.2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1"/>
      <c r="P188" s="21"/>
      <c r="Q188" s="21"/>
      <c r="R188" s="21"/>
      <c r="S188" s="21"/>
      <c r="T188" s="21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0"/>
      <c r="AI188" s="23"/>
      <c r="AJ188" s="20"/>
      <c r="AK188" s="21"/>
      <c r="AL188" s="199"/>
      <c r="AM188" s="23"/>
      <c r="AN188" s="20"/>
      <c r="AO188" s="21"/>
      <c r="AP188" s="21"/>
      <c r="AQ188" s="21"/>
      <c r="AR188" s="21"/>
      <c r="AS188" s="21"/>
      <c r="AT188" s="199"/>
      <c r="AU188" s="23"/>
      <c r="AV188" s="199"/>
      <c r="AW188" s="23"/>
      <c r="AX188" s="21"/>
      <c r="AY188" s="21"/>
      <c r="AZ188" s="21"/>
      <c r="BA188" s="21"/>
      <c r="BB188" s="21"/>
      <c r="BC188" s="21"/>
      <c r="BD188" s="199"/>
      <c r="BE188" s="23"/>
      <c r="BF188" s="23"/>
      <c r="BG188" s="20"/>
      <c r="BH188" s="20"/>
      <c r="BI188" s="23"/>
      <c r="BJ188" s="20"/>
      <c r="BK188" s="20"/>
      <c r="BL188" s="23"/>
      <c r="BM188" s="21"/>
      <c r="BN188" s="21"/>
      <c r="BO188" s="24"/>
      <c r="BP188" s="21"/>
      <c r="BQ188" s="21"/>
      <c r="BR188" s="23"/>
      <c r="BS188" s="23"/>
      <c r="BT188" s="24"/>
      <c r="BU188" s="25"/>
    </row>
    <row r="189" spans="1:73" s="22" customFormat="1" ht="152.2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0"/>
      <c r="AI189" s="23"/>
      <c r="AJ189" s="20"/>
      <c r="AK189" s="21"/>
      <c r="AL189" s="199"/>
      <c r="AM189" s="23"/>
      <c r="AN189" s="20"/>
      <c r="AO189" s="21"/>
      <c r="AP189" s="21"/>
      <c r="AQ189" s="21"/>
      <c r="AR189" s="21"/>
      <c r="AS189" s="21"/>
      <c r="AT189" s="199"/>
      <c r="AU189" s="23"/>
      <c r="AV189" s="199"/>
      <c r="AW189" s="23"/>
      <c r="AX189" s="21"/>
      <c r="AY189" s="21"/>
      <c r="AZ189" s="21"/>
      <c r="BA189" s="21"/>
      <c r="BB189" s="21"/>
      <c r="BC189" s="21"/>
      <c r="BD189" s="199"/>
      <c r="BE189" s="23"/>
      <c r="BF189" s="23"/>
      <c r="BG189" s="20"/>
      <c r="BH189" s="20"/>
      <c r="BI189" s="23"/>
      <c r="BJ189" s="20"/>
      <c r="BK189" s="20"/>
      <c r="BL189" s="23"/>
      <c r="BM189" s="21"/>
      <c r="BN189" s="21"/>
      <c r="BO189" s="24"/>
      <c r="BP189" s="21"/>
      <c r="BQ189" s="21"/>
      <c r="BR189" s="23"/>
      <c r="BS189" s="23"/>
      <c r="BT189" s="24"/>
      <c r="BU189" s="25"/>
    </row>
    <row r="190" spans="1:73" s="22" customFormat="1" ht="152.2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1"/>
      <c r="P190" s="21"/>
      <c r="Q190" s="21"/>
      <c r="R190" s="21"/>
      <c r="S190" s="21"/>
      <c r="T190" s="21"/>
      <c r="U190" s="21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0"/>
      <c r="AI190" s="23"/>
      <c r="AJ190" s="20"/>
      <c r="AK190" s="21"/>
      <c r="AL190" s="199"/>
      <c r="AM190" s="23"/>
      <c r="AN190" s="20"/>
      <c r="AO190" s="21"/>
      <c r="AP190" s="21"/>
      <c r="AQ190" s="21"/>
      <c r="AR190" s="21"/>
      <c r="AS190" s="21"/>
      <c r="AT190" s="199"/>
      <c r="AU190" s="23"/>
      <c r="AV190" s="199"/>
      <c r="AW190" s="23"/>
      <c r="AX190" s="21"/>
      <c r="AY190" s="21"/>
      <c r="AZ190" s="21"/>
      <c r="BA190" s="21"/>
      <c r="BB190" s="21"/>
      <c r="BC190" s="21"/>
      <c r="BD190" s="199"/>
      <c r="BE190" s="23"/>
      <c r="BF190" s="23"/>
      <c r="BG190" s="20"/>
      <c r="BH190" s="20"/>
      <c r="BI190" s="23"/>
      <c r="BJ190" s="20"/>
      <c r="BK190" s="20"/>
      <c r="BL190" s="23"/>
      <c r="BM190" s="21"/>
      <c r="BN190" s="21"/>
      <c r="BO190" s="24"/>
      <c r="BP190" s="21"/>
      <c r="BQ190" s="21"/>
      <c r="BR190" s="23"/>
      <c r="BS190" s="23"/>
      <c r="BT190" s="24"/>
      <c r="BU190" s="25"/>
    </row>
    <row r="191" spans="1:73" s="22" customFormat="1" ht="152.2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1"/>
      <c r="P191" s="21"/>
      <c r="Q191" s="21"/>
      <c r="R191" s="21"/>
      <c r="S191" s="21"/>
      <c r="T191" s="21"/>
      <c r="U191" s="21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0"/>
      <c r="AI191" s="23"/>
      <c r="AJ191" s="20"/>
      <c r="AK191" s="21"/>
      <c r="AL191" s="199"/>
      <c r="AM191" s="23"/>
      <c r="AN191" s="20"/>
      <c r="AO191" s="21"/>
      <c r="AP191" s="21"/>
      <c r="AQ191" s="21"/>
      <c r="AR191" s="21"/>
      <c r="AS191" s="21"/>
      <c r="AT191" s="199"/>
      <c r="AU191" s="23"/>
      <c r="AV191" s="199"/>
      <c r="AW191" s="23"/>
      <c r="AX191" s="21"/>
      <c r="AY191" s="21"/>
      <c r="AZ191" s="21"/>
      <c r="BA191" s="21"/>
      <c r="BB191" s="21"/>
      <c r="BC191" s="21"/>
      <c r="BD191" s="199"/>
      <c r="BE191" s="23"/>
      <c r="BF191" s="23"/>
      <c r="BG191" s="20"/>
      <c r="BH191" s="20"/>
      <c r="BI191" s="23"/>
      <c r="BJ191" s="20"/>
      <c r="BK191" s="20"/>
      <c r="BL191" s="23"/>
      <c r="BM191" s="21"/>
      <c r="BN191" s="21"/>
      <c r="BO191" s="24"/>
      <c r="BP191" s="21"/>
      <c r="BQ191" s="21"/>
      <c r="BR191" s="23"/>
      <c r="BS191" s="23"/>
      <c r="BT191" s="24"/>
      <c r="BU191" s="25"/>
    </row>
    <row r="192" spans="1:73" s="22" customFormat="1" ht="349.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3"/>
      <c r="P192" s="20"/>
      <c r="Q192" s="23"/>
      <c r="R192" s="23"/>
      <c r="S192" s="23"/>
      <c r="T192" s="23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0"/>
      <c r="AI192" s="23"/>
      <c r="AJ192" s="23"/>
      <c r="AK192" s="21"/>
      <c r="AL192" s="199"/>
      <c r="AM192" s="20"/>
      <c r="AN192" s="20"/>
      <c r="AO192" s="21"/>
      <c r="AP192" s="21"/>
      <c r="AQ192" s="21"/>
      <c r="AR192" s="21"/>
      <c r="AS192" s="21"/>
      <c r="AT192" s="199"/>
      <c r="AU192" s="23"/>
      <c r="AV192" s="199"/>
      <c r="AW192" s="20"/>
      <c r="AX192" s="21"/>
      <c r="AY192" s="21"/>
      <c r="AZ192" s="21"/>
      <c r="BA192" s="21"/>
      <c r="BB192" s="21"/>
      <c r="BC192" s="21"/>
      <c r="BD192" s="199"/>
      <c r="BE192" s="23"/>
      <c r="BF192" s="23"/>
      <c r="BG192" s="20"/>
      <c r="BH192" s="20"/>
      <c r="BI192" s="23"/>
      <c r="BJ192" s="20"/>
      <c r="BK192" s="20"/>
      <c r="BL192" s="23"/>
      <c r="BM192" s="21"/>
      <c r="BN192" s="21"/>
      <c r="BO192" s="24"/>
      <c r="BP192" s="21"/>
      <c r="BQ192" s="21"/>
      <c r="BR192" s="23"/>
      <c r="BS192" s="23"/>
      <c r="BT192" s="24"/>
      <c r="BU192" s="25"/>
    </row>
    <row r="193" spans="1:73" s="22" customFormat="1" ht="237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0"/>
      <c r="P193" s="20"/>
      <c r="Q193" s="23"/>
      <c r="R193" s="23"/>
      <c r="S193" s="20"/>
      <c r="T193" s="23"/>
      <c r="U193" s="23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199"/>
      <c r="BE193" s="182"/>
      <c r="BF193" s="23"/>
      <c r="BG193" s="20"/>
      <c r="BH193" s="20"/>
      <c r="BI193" s="23"/>
      <c r="BJ193" s="20"/>
      <c r="BK193" s="20"/>
      <c r="BL193" s="23"/>
      <c r="BM193" s="21"/>
      <c r="BN193" s="21"/>
      <c r="BO193" s="24"/>
      <c r="BP193" s="21"/>
      <c r="BQ193" s="21"/>
      <c r="BR193" s="23"/>
      <c r="BS193" s="23"/>
      <c r="BT193" s="24"/>
      <c r="BU193" s="25"/>
    </row>
    <row r="194" spans="1:73" s="22" customFormat="1" ht="409.6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3"/>
      <c r="P194" s="23"/>
      <c r="Q194" s="23"/>
      <c r="R194" s="23"/>
      <c r="S194" s="23"/>
      <c r="T194" s="23"/>
      <c r="U194" s="23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0"/>
      <c r="BC194" s="20"/>
      <c r="BD194" s="199"/>
      <c r="BE194" s="23"/>
      <c r="BF194" s="23"/>
      <c r="BG194" s="20"/>
      <c r="BH194" s="20"/>
      <c r="BI194" s="23"/>
      <c r="BJ194" s="20"/>
      <c r="BK194" s="20"/>
      <c r="BL194" s="23"/>
      <c r="BM194" s="21"/>
      <c r="BN194" s="21"/>
      <c r="BO194" s="24"/>
      <c r="BP194" s="21"/>
      <c r="BQ194" s="21"/>
      <c r="BR194" s="23"/>
      <c r="BS194" s="23"/>
      <c r="BT194" s="24"/>
      <c r="BU194" s="25"/>
    </row>
    <row r="195" spans="1:73" s="22" customFormat="1" ht="180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1"/>
      <c r="P195" s="21"/>
      <c r="Q195" s="21"/>
      <c r="R195" s="21"/>
      <c r="S195" s="21"/>
      <c r="T195" s="21"/>
      <c r="U195" s="21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199"/>
      <c r="BE195" s="21"/>
      <c r="BF195" s="21"/>
      <c r="BG195" s="20"/>
      <c r="BH195" s="20"/>
      <c r="BI195" s="23"/>
      <c r="BJ195" s="20"/>
      <c r="BK195" s="20"/>
      <c r="BL195" s="23"/>
      <c r="BM195" s="21"/>
      <c r="BN195" s="21"/>
      <c r="BO195" s="24"/>
      <c r="BP195" s="21"/>
      <c r="BQ195" s="21"/>
      <c r="BR195" s="23"/>
      <c r="BS195" s="23"/>
      <c r="BT195" s="24"/>
      <c r="BU195" s="25"/>
    </row>
    <row r="196" spans="1:73" s="22" customFormat="1" ht="180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1"/>
      <c r="P196" s="21"/>
      <c r="Q196" s="21"/>
      <c r="R196" s="21"/>
      <c r="S196" s="21"/>
      <c r="T196" s="21"/>
      <c r="U196" s="21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199"/>
      <c r="BE196" s="182"/>
      <c r="BF196" s="23"/>
      <c r="BG196" s="20"/>
      <c r="BH196" s="20"/>
      <c r="BI196" s="23"/>
      <c r="BJ196" s="20"/>
      <c r="BK196" s="20"/>
      <c r="BL196" s="23"/>
      <c r="BM196" s="21"/>
      <c r="BN196" s="21"/>
      <c r="BO196" s="24"/>
      <c r="BP196" s="21"/>
      <c r="BQ196" s="21"/>
      <c r="BR196" s="23"/>
      <c r="BS196" s="23"/>
      <c r="BT196" s="24"/>
      <c r="BU196" s="25"/>
    </row>
    <row r="197" spans="1:73" s="22" customFormat="1" ht="180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1"/>
      <c r="P197" s="21"/>
      <c r="Q197" s="21"/>
      <c r="R197" s="21"/>
      <c r="S197" s="21"/>
      <c r="T197" s="21"/>
      <c r="U197" s="21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199"/>
      <c r="BE197" s="21"/>
      <c r="BF197" s="20"/>
      <c r="BG197" s="20"/>
      <c r="BH197" s="20"/>
      <c r="BI197" s="23"/>
      <c r="BJ197" s="20"/>
      <c r="BK197" s="20"/>
      <c r="BL197" s="23"/>
      <c r="BM197" s="21"/>
      <c r="BN197" s="21"/>
      <c r="BO197" s="24"/>
      <c r="BP197" s="21"/>
      <c r="BQ197" s="21"/>
      <c r="BR197" s="23"/>
      <c r="BS197" s="23"/>
      <c r="BT197" s="24"/>
      <c r="BU197" s="25"/>
    </row>
    <row r="198" spans="1:73" s="22" customFormat="1" ht="180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1"/>
      <c r="P198" s="21"/>
      <c r="Q198" s="21"/>
      <c r="R198" s="21"/>
      <c r="S198" s="21"/>
      <c r="T198" s="21"/>
      <c r="U198" s="21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9"/>
      <c r="BE198" s="182"/>
      <c r="BF198" s="23"/>
      <c r="BG198" s="20"/>
      <c r="BH198" s="20"/>
      <c r="BI198" s="23"/>
      <c r="BJ198" s="20"/>
      <c r="BK198" s="20"/>
      <c r="BL198" s="23"/>
      <c r="BM198" s="21"/>
      <c r="BN198" s="21"/>
      <c r="BO198" s="24"/>
      <c r="BP198" s="21"/>
      <c r="BQ198" s="21"/>
      <c r="BR198" s="23"/>
      <c r="BS198" s="23"/>
      <c r="BT198" s="24"/>
      <c r="BU198" s="25"/>
    </row>
    <row r="199" spans="1:73" s="22" customFormat="1" ht="409.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1"/>
      <c r="P199" s="21"/>
      <c r="Q199" s="21"/>
      <c r="R199" s="21"/>
      <c r="S199" s="21"/>
      <c r="T199" s="21"/>
      <c r="U199" s="21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99"/>
      <c r="BE199" s="21"/>
      <c r="BF199" s="21"/>
      <c r="BG199" s="20"/>
      <c r="BH199" s="20"/>
      <c r="BI199" s="23"/>
      <c r="BJ199" s="20"/>
      <c r="BK199" s="20"/>
      <c r="BL199" s="23"/>
      <c r="BM199" s="21"/>
      <c r="BN199" s="21"/>
      <c r="BO199" s="24"/>
      <c r="BP199" s="21"/>
      <c r="BQ199" s="21"/>
      <c r="BR199" s="23"/>
      <c r="BS199" s="23"/>
      <c r="BT199" s="24"/>
      <c r="BU199" s="25"/>
    </row>
    <row r="200" spans="1:73" s="22" customFormat="1" ht="144.7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1"/>
      <c r="P200" s="21"/>
      <c r="Q200" s="21"/>
      <c r="R200" s="21"/>
      <c r="S200" s="21"/>
      <c r="T200" s="21"/>
      <c r="U200" s="21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199"/>
      <c r="BE200" s="182"/>
      <c r="BF200" s="23"/>
      <c r="BG200" s="20"/>
      <c r="BH200" s="20"/>
      <c r="BI200" s="23"/>
      <c r="BJ200" s="20"/>
      <c r="BK200" s="20"/>
      <c r="BL200" s="23"/>
      <c r="BM200" s="21"/>
      <c r="BN200" s="21"/>
      <c r="BO200" s="24"/>
      <c r="BP200" s="21"/>
      <c r="BQ200" s="21"/>
      <c r="BR200" s="23"/>
      <c r="BS200" s="23"/>
      <c r="BT200" s="24"/>
      <c r="BU200" s="25"/>
    </row>
    <row r="201" spans="1:73" s="22" customFormat="1" ht="336.7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0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199"/>
      <c r="BE201" s="182"/>
      <c r="BF201" s="23"/>
      <c r="BG201" s="20"/>
      <c r="BH201" s="20"/>
      <c r="BI201" s="23"/>
      <c r="BJ201" s="20"/>
      <c r="BK201" s="20"/>
      <c r="BL201" s="23"/>
      <c r="BM201" s="21"/>
      <c r="BN201" s="21"/>
      <c r="BO201" s="24"/>
      <c r="BP201" s="21"/>
      <c r="BQ201" s="21"/>
      <c r="BR201" s="23"/>
      <c r="BS201" s="23"/>
      <c r="BT201" s="24"/>
      <c r="BU201" s="25"/>
    </row>
    <row r="202" spans="1:73" s="22" customFormat="1" ht="22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0"/>
      <c r="P202" s="20"/>
      <c r="Q202" s="20"/>
      <c r="R202" s="20"/>
      <c r="S202" s="20"/>
      <c r="T202" s="20"/>
      <c r="U202" s="20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1"/>
      <c r="AQ202" s="21"/>
      <c r="AR202" s="21"/>
      <c r="AS202" s="21"/>
      <c r="AT202" s="21"/>
      <c r="AU202" s="21"/>
      <c r="AV202" s="21"/>
      <c r="AW202" s="21"/>
      <c r="AX202" s="21"/>
      <c r="AY202" s="21"/>
      <c r="AZ202" s="21"/>
      <c r="BA202" s="21"/>
      <c r="BB202" s="20"/>
      <c r="BC202" s="20"/>
      <c r="BD202" s="20"/>
      <c r="BE202" s="182"/>
      <c r="BF202" s="23"/>
      <c r="BG202" s="20"/>
      <c r="BH202" s="20"/>
      <c r="BI202" s="23"/>
      <c r="BJ202" s="20"/>
      <c r="BK202" s="20"/>
      <c r="BL202" s="23"/>
      <c r="BM202" s="21"/>
      <c r="BN202" s="21"/>
      <c r="BO202" s="24"/>
      <c r="BP202" s="21"/>
      <c r="BQ202" s="21"/>
      <c r="BR202" s="23"/>
      <c r="BS202" s="23"/>
      <c r="BT202" s="24"/>
      <c r="BU202" s="25"/>
    </row>
    <row r="203" spans="1:73" s="22" customFormat="1" ht="22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0"/>
      <c r="P203" s="20"/>
      <c r="Q203" s="20"/>
      <c r="R203" s="20"/>
      <c r="S203" s="20"/>
      <c r="T203" s="20"/>
      <c r="U203" s="20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199"/>
      <c r="BE203" s="182"/>
      <c r="BF203" s="23"/>
      <c r="BG203" s="20"/>
      <c r="BH203" s="20"/>
      <c r="BI203" s="23"/>
      <c r="BJ203" s="20"/>
      <c r="BK203" s="20"/>
      <c r="BL203" s="23"/>
      <c r="BM203" s="21"/>
      <c r="BN203" s="21"/>
      <c r="BO203" s="24"/>
      <c r="BP203" s="21"/>
      <c r="BQ203" s="21"/>
      <c r="BR203" s="23"/>
      <c r="BS203" s="23"/>
      <c r="BT203" s="24"/>
      <c r="BU203" s="25"/>
    </row>
    <row r="204" spans="1:73" s="22" customFormat="1" ht="229.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1"/>
      <c r="P204" s="21"/>
      <c r="Q204" s="21"/>
      <c r="R204" s="21"/>
      <c r="S204" s="21"/>
      <c r="T204" s="21"/>
      <c r="U204" s="21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199"/>
      <c r="BE204" s="21"/>
      <c r="BF204" s="21"/>
      <c r="BG204" s="20"/>
      <c r="BH204" s="20"/>
      <c r="BI204" s="23"/>
      <c r="BJ204" s="20"/>
      <c r="BK204" s="20"/>
      <c r="BL204" s="23"/>
      <c r="BM204" s="21"/>
      <c r="BN204" s="21"/>
      <c r="BO204" s="24"/>
      <c r="BP204" s="21"/>
      <c r="BQ204" s="21"/>
      <c r="BR204" s="23"/>
      <c r="BS204" s="23"/>
      <c r="BT204" s="24"/>
      <c r="BU204" s="25"/>
    </row>
    <row r="205" spans="1:73" s="22" customFormat="1" ht="152.2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1"/>
      <c r="P205" s="21"/>
      <c r="Q205" s="21"/>
      <c r="R205" s="21"/>
      <c r="S205" s="21"/>
      <c r="T205" s="21"/>
      <c r="U205" s="21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1"/>
      <c r="AI205" s="21"/>
      <c r="AJ205" s="21"/>
      <c r="AK205" s="21"/>
      <c r="AL205" s="181"/>
      <c r="AM205" s="21"/>
      <c r="AN205" s="21"/>
      <c r="AO205" s="21"/>
      <c r="AP205" s="21"/>
      <c r="AQ205" s="21"/>
      <c r="AR205" s="21"/>
      <c r="AS205" s="21"/>
      <c r="AT205" s="181"/>
      <c r="AU205" s="21"/>
      <c r="AV205" s="21"/>
      <c r="AW205" s="21"/>
      <c r="AX205" s="21"/>
      <c r="AY205" s="21"/>
      <c r="AZ205" s="21"/>
      <c r="BA205" s="21"/>
      <c r="BB205" s="21"/>
      <c r="BC205" s="21"/>
      <c r="BD205" s="199"/>
      <c r="BE205" s="182"/>
      <c r="BF205" s="23"/>
      <c r="BG205" s="20"/>
      <c r="BH205" s="20"/>
      <c r="BI205" s="23"/>
      <c r="BJ205" s="20"/>
      <c r="BK205" s="20"/>
      <c r="BL205" s="23"/>
      <c r="BM205" s="21"/>
      <c r="BN205" s="21"/>
      <c r="BO205" s="24"/>
      <c r="BP205" s="21"/>
      <c r="BQ205" s="21"/>
      <c r="BR205" s="23"/>
      <c r="BS205" s="23"/>
      <c r="BT205" s="24"/>
      <c r="BU205" s="25"/>
    </row>
    <row r="206" spans="1:73" s="22" customFormat="1" ht="249.7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1"/>
      <c r="P206" s="21"/>
      <c r="Q206" s="21"/>
      <c r="R206" s="21"/>
      <c r="S206" s="21"/>
      <c r="T206" s="21"/>
      <c r="U206" s="21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0"/>
      <c r="AI206" s="23"/>
      <c r="AJ206" s="23"/>
      <c r="AK206" s="21"/>
      <c r="AL206" s="199"/>
      <c r="AM206" s="23"/>
      <c r="AN206" s="20"/>
      <c r="AO206" s="21"/>
      <c r="AP206" s="21"/>
      <c r="AQ206" s="21"/>
      <c r="AR206" s="21"/>
      <c r="AS206" s="21"/>
      <c r="AT206" s="199"/>
      <c r="AU206" s="23"/>
      <c r="AV206" s="21"/>
      <c r="AW206" s="21"/>
      <c r="AX206" s="21"/>
      <c r="AY206" s="21"/>
      <c r="AZ206" s="21"/>
      <c r="BA206" s="21"/>
      <c r="BB206" s="21"/>
      <c r="BC206" s="21"/>
      <c r="BD206" s="199"/>
      <c r="BE206" s="21"/>
      <c r="BF206" s="21"/>
      <c r="BG206" s="20"/>
      <c r="BH206" s="20"/>
      <c r="BI206" s="23"/>
      <c r="BJ206" s="20"/>
      <c r="BK206" s="20"/>
      <c r="BL206" s="23"/>
      <c r="BM206" s="21"/>
      <c r="BN206" s="21"/>
      <c r="BO206" s="24"/>
      <c r="BP206" s="21"/>
      <c r="BQ206" s="21"/>
      <c r="BR206" s="23"/>
      <c r="BS206" s="23"/>
      <c r="BT206" s="24"/>
      <c r="BU206" s="25"/>
    </row>
    <row r="207" spans="1:73" s="22" customFormat="1" ht="249.7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0"/>
      <c r="AI207" s="23"/>
      <c r="AJ207" s="23"/>
      <c r="AK207" s="21"/>
      <c r="AL207" s="199"/>
      <c r="AM207" s="23"/>
      <c r="AN207" s="20"/>
      <c r="AO207" s="21"/>
      <c r="AP207" s="21"/>
      <c r="AQ207" s="21"/>
      <c r="AR207" s="21"/>
      <c r="AS207" s="21"/>
      <c r="AT207" s="199"/>
      <c r="AU207" s="23"/>
      <c r="AV207" s="21"/>
      <c r="AW207" s="21"/>
      <c r="AX207" s="21"/>
      <c r="AY207" s="21"/>
      <c r="AZ207" s="21"/>
      <c r="BA207" s="21"/>
      <c r="BB207" s="21"/>
      <c r="BC207" s="21"/>
      <c r="BD207" s="199"/>
      <c r="BE207" s="182"/>
      <c r="BF207" s="23"/>
      <c r="BG207" s="20"/>
      <c r="BH207" s="20"/>
      <c r="BI207" s="23"/>
      <c r="BJ207" s="20"/>
      <c r="BK207" s="20"/>
      <c r="BL207" s="23"/>
      <c r="BM207" s="21"/>
      <c r="BN207" s="21"/>
      <c r="BO207" s="24"/>
      <c r="BP207" s="21"/>
      <c r="BQ207" s="21"/>
      <c r="BR207" s="23"/>
      <c r="BS207" s="23"/>
      <c r="BT207" s="24"/>
      <c r="BU207" s="25"/>
    </row>
    <row r="208" spans="1:73" s="22" customFormat="1" ht="234.7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199"/>
      <c r="BE208" s="21"/>
      <c r="BF208" s="21"/>
      <c r="BG208" s="20"/>
      <c r="BH208" s="20"/>
      <c r="BI208" s="23"/>
      <c r="BJ208" s="20"/>
      <c r="BK208" s="20"/>
      <c r="BL208" s="23"/>
      <c r="BM208" s="21"/>
      <c r="BN208" s="21"/>
      <c r="BO208" s="24"/>
      <c r="BP208" s="21"/>
      <c r="BQ208" s="21"/>
      <c r="BR208" s="23"/>
      <c r="BS208" s="23"/>
      <c r="BT208" s="24"/>
      <c r="BU208" s="25"/>
    </row>
    <row r="209" spans="1:73" s="22" customFormat="1" ht="147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199"/>
      <c r="BE209" s="182"/>
      <c r="BF209" s="23"/>
      <c r="BG209" s="20"/>
      <c r="BH209" s="20"/>
      <c r="BI209" s="23"/>
      <c r="BJ209" s="20"/>
      <c r="BK209" s="20"/>
      <c r="BL209" s="23"/>
      <c r="BM209" s="21"/>
      <c r="BN209" s="21"/>
      <c r="BO209" s="24"/>
      <c r="BP209" s="21"/>
      <c r="BQ209" s="21"/>
      <c r="BR209" s="23"/>
      <c r="BS209" s="23"/>
      <c r="BT209" s="24"/>
      <c r="BU209" s="25"/>
    </row>
    <row r="210" spans="1:73" s="22" customFormat="1" ht="409.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199"/>
      <c r="BE210" s="21"/>
      <c r="BF210" s="21"/>
      <c r="BG210" s="20"/>
      <c r="BH210" s="20"/>
      <c r="BI210" s="23"/>
      <c r="BJ210" s="20"/>
      <c r="BK210" s="20"/>
      <c r="BL210" s="23"/>
      <c r="BM210" s="21"/>
      <c r="BN210" s="21"/>
      <c r="BO210" s="24"/>
      <c r="BP210" s="21"/>
      <c r="BQ210" s="21"/>
      <c r="BR210" s="23"/>
      <c r="BS210" s="23"/>
      <c r="BT210" s="24"/>
      <c r="BU210" s="25"/>
    </row>
    <row r="211" spans="1:73" s="22" customFormat="1" ht="152.2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1"/>
      <c r="AK211" s="21"/>
      <c r="AL211" s="21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199"/>
      <c r="BE211" s="182"/>
      <c r="BF211" s="23"/>
      <c r="BG211" s="20"/>
      <c r="BH211" s="20"/>
      <c r="BI211" s="23"/>
      <c r="BJ211" s="20"/>
      <c r="BK211" s="20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409.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199"/>
      <c r="BE212" s="21"/>
      <c r="BF212" s="21"/>
      <c r="BG212" s="20"/>
      <c r="BH212" s="20"/>
      <c r="BI212" s="23"/>
      <c r="BJ212" s="20"/>
      <c r="BK212" s="20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144.7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199"/>
      <c r="BE213" s="182"/>
      <c r="BF213" s="23"/>
      <c r="BG213" s="20"/>
      <c r="BH213" s="20"/>
      <c r="BI213" s="23"/>
      <c r="BJ213" s="20"/>
      <c r="BK213" s="20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41.7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1"/>
      <c r="P214" s="21"/>
      <c r="Q214" s="21"/>
      <c r="R214" s="21"/>
      <c r="S214" s="21"/>
      <c r="T214" s="21"/>
      <c r="U214" s="21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199"/>
      <c r="BE214" s="21"/>
      <c r="BF214" s="20"/>
      <c r="BG214" s="20"/>
      <c r="BH214" s="20"/>
      <c r="BI214" s="23"/>
      <c r="BJ214" s="20"/>
      <c r="BK214" s="20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141.7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199"/>
      <c r="BE215" s="182"/>
      <c r="BF215" s="23"/>
      <c r="BG215" s="20"/>
      <c r="BH215" s="20"/>
      <c r="BI215" s="23"/>
      <c r="BJ215" s="20"/>
      <c r="BK215" s="20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201.7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0"/>
      <c r="BC216" s="20"/>
      <c r="BD216" s="199"/>
      <c r="BE216" s="21"/>
      <c r="BF216" s="21"/>
      <c r="BG216" s="20"/>
      <c r="BH216" s="20"/>
      <c r="BI216" s="23"/>
      <c r="BJ216" s="20"/>
      <c r="BK216" s="20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124.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0"/>
      <c r="P217" s="20"/>
      <c r="Q217" s="20"/>
      <c r="R217" s="20"/>
      <c r="S217" s="20"/>
      <c r="T217" s="20"/>
      <c r="U217" s="20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199"/>
      <c r="BE217" s="182"/>
      <c r="BF217" s="23"/>
      <c r="BG217" s="20"/>
      <c r="BH217" s="20"/>
      <c r="BI217" s="23"/>
      <c r="BJ217" s="20"/>
      <c r="BK217" s="20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124.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1"/>
      <c r="P218" s="21"/>
      <c r="Q218" s="21"/>
      <c r="R218" s="21"/>
      <c r="S218" s="21"/>
      <c r="T218" s="21"/>
      <c r="U218" s="21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199"/>
      <c r="BE218" s="182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159.7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1"/>
      <c r="P219" s="21"/>
      <c r="Q219" s="21"/>
      <c r="R219" s="21"/>
      <c r="S219" s="21"/>
      <c r="T219" s="21"/>
      <c r="U219" s="21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9"/>
      <c r="BE219" s="21"/>
      <c r="BF219" s="21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159.7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1"/>
      <c r="P220" s="21"/>
      <c r="Q220" s="21"/>
      <c r="R220" s="21"/>
      <c r="S220" s="21"/>
      <c r="T220" s="21"/>
      <c r="U220" s="21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199"/>
      <c r="BE220" s="182"/>
      <c r="BF220" s="23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409.6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199"/>
      <c r="BE221" s="21"/>
      <c r="BF221" s="21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41.7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199"/>
      <c r="BE222" s="182"/>
      <c r="BF222" s="23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237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199"/>
      <c r="BE223" s="21"/>
      <c r="BF223" s="21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174.7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199"/>
      <c r="BE224" s="182"/>
      <c r="BF224" s="20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59.7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0"/>
      <c r="BC225" s="20"/>
      <c r="BD225" s="199"/>
      <c r="BE225" s="21"/>
      <c r="BF225" s="21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59.7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0"/>
      <c r="P226" s="20"/>
      <c r="Q226" s="20"/>
      <c r="R226" s="20"/>
      <c r="S226" s="20"/>
      <c r="T226" s="20"/>
      <c r="U226" s="20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1"/>
      <c r="AQ226" s="21"/>
      <c r="AR226" s="21"/>
      <c r="AS226" s="21"/>
      <c r="AT226" s="21"/>
      <c r="AU226" s="21"/>
      <c r="AV226" s="21"/>
      <c r="AW226" s="21"/>
      <c r="AX226" s="21"/>
      <c r="AY226" s="21"/>
      <c r="AZ226" s="21"/>
      <c r="BA226" s="21"/>
      <c r="BB226" s="21"/>
      <c r="BC226" s="21"/>
      <c r="BD226" s="199"/>
      <c r="BE226" s="182"/>
      <c r="BF226" s="23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159.75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9"/>
      <c r="BE227" s="182"/>
      <c r="BF227" s="23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249.7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3"/>
      <c r="P228" s="23"/>
      <c r="Q228" s="23"/>
      <c r="R228" s="23"/>
      <c r="S228" s="23"/>
      <c r="T228" s="23"/>
      <c r="U228" s="23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199"/>
      <c r="BE228" s="23"/>
      <c r="BF228" s="23"/>
      <c r="BG228" s="20"/>
      <c r="BH228" s="20"/>
      <c r="BI228" s="23"/>
      <c r="BJ228" s="20"/>
      <c r="BK228" s="23"/>
      <c r="BL228" s="20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227.2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1"/>
      <c r="AI229" s="21"/>
      <c r="AJ229" s="21"/>
      <c r="AK229" s="21"/>
      <c r="AL229" s="21"/>
      <c r="AM229" s="21"/>
      <c r="AN229" s="21"/>
      <c r="AO229" s="21"/>
      <c r="AP229" s="20"/>
      <c r="AQ229" s="23"/>
      <c r="AR229" s="20"/>
      <c r="AS229" s="21"/>
      <c r="AT229" s="21"/>
      <c r="AU229" s="21"/>
      <c r="AV229" s="21"/>
      <c r="AW229" s="21"/>
      <c r="AX229" s="21"/>
      <c r="AY229" s="21"/>
      <c r="AZ229" s="21"/>
      <c r="BA229" s="21"/>
      <c r="BB229" s="20"/>
      <c r="BC229" s="21"/>
      <c r="BD229" s="199"/>
      <c r="BE229" s="21"/>
      <c r="BF229" s="21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150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0"/>
      <c r="P230" s="20"/>
      <c r="Q230" s="20"/>
      <c r="R230" s="20"/>
      <c r="S230" s="20"/>
      <c r="T230" s="20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21"/>
      <c r="AM230" s="21"/>
      <c r="AN230" s="21"/>
      <c r="AO230" s="21"/>
      <c r="AP230" s="20"/>
      <c r="AQ230" s="23"/>
      <c r="AR230" s="20"/>
      <c r="AS230" s="21"/>
      <c r="AT230" s="21"/>
      <c r="AU230" s="21"/>
      <c r="AV230" s="21"/>
      <c r="AW230" s="21"/>
      <c r="AX230" s="21"/>
      <c r="AY230" s="21"/>
      <c r="AZ230" s="21"/>
      <c r="BA230" s="21"/>
      <c r="BB230" s="20"/>
      <c r="BC230" s="20"/>
      <c r="BD230" s="199"/>
      <c r="BE230" s="182"/>
      <c r="BF230" s="23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42.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21"/>
      <c r="AM231" s="21"/>
      <c r="AN231" s="21"/>
      <c r="AO231" s="21"/>
      <c r="AP231" s="20"/>
      <c r="AQ231" s="23"/>
      <c r="AR231" s="20"/>
      <c r="AS231" s="21"/>
      <c r="AT231" s="21"/>
      <c r="AU231" s="21"/>
      <c r="AV231" s="21"/>
      <c r="AW231" s="21"/>
      <c r="AX231" s="21"/>
      <c r="AY231" s="21"/>
      <c r="AZ231" s="21"/>
      <c r="BA231" s="21"/>
      <c r="BB231" s="20"/>
      <c r="BC231" s="20"/>
      <c r="BD231" s="199"/>
      <c r="BE231" s="182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159.7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0"/>
      <c r="P232" s="20"/>
      <c r="Q232" s="20"/>
      <c r="R232" s="20"/>
      <c r="S232" s="20"/>
      <c r="T232" s="20"/>
      <c r="U232" s="20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21"/>
      <c r="AM232" s="21"/>
      <c r="AN232" s="21"/>
      <c r="AO232" s="21"/>
      <c r="AP232" s="21"/>
      <c r="AQ232" s="21"/>
      <c r="AR232" s="21"/>
      <c r="AS232" s="21"/>
      <c r="AT232" s="199"/>
      <c r="AU232" s="20"/>
      <c r="AV232" s="21"/>
      <c r="AW232" s="21"/>
      <c r="AX232" s="21"/>
      <c r="AY232" s="21"/>
      <c r="AZ232" s="21"/>
      <c r="BA232" s="21"/>
      <c r="BB232" s="21"/>
      <c r="BC232" s="21"/>
      <c r="BD232" s="199"/>
      <c r="BE232" s="182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159.7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40"/>
      <c r="N233" s="20"/>
      <c r="O233" s="20"/>
      <c r="P233" s="20"/>
      <c r="Q233" s="20"/>
      <c r="R233" s="20"/>
      <c r="S233" s="20"/>
      <c r="T233" s="20"/>
      <c r="U233" s="20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199"/>
      <c r="BE233" s="182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159.7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41"/>
      <c r="N234" s="20"/>
      <c r="O234" s="20"/>
      <c r="P234" s="20"/>
      <c r="Q234" s="20"/>
      <c r="R234" s="20"/>
      <c r="S234" s="20"/>
      <c r="T234" s="20"/>
      <c r="U234" s="20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199"/>
      <c r="BE234" s="182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409.5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199"/>
      <c r="BE235" s="21"/>
      <c r="BF235" s="21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56.7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199"/>
      <c r="BE236" s="182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409.6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199"/>
      <c r="BE237" s="21"/>
      <c r="BF237" s="21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52.2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199"/>
      <c r="BE238" s="182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209.2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199"/>
      <c r="BE239" s="21"/>
      <c r="BF239" s="21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209.2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181"/>
      <c r="AM240" s="21"/>
      <c r="AN240" s="21"/>
      <c r="AO240" s="21"/>
      <c r="AP240" s="21"/>
      <c r="AQ240" s="21"/>
      <c r="AR240" s="21"/>
      <c r="AS240" s="21"/>
      <c r="AT240" s="181"/>
      <c r="AU240" s="21"/>
      <c r="AV240" s="21"/>
      <c r="AW240" s="21"/>
      <c r="AX240" s="21"/>
      <c r="AY240" s="21"/>
      <c r="AZ240" s="21"/>
      <c r="BA240" s="21"/>
      <c r="BB240" s="21"/>
      <c r="BC240" s="21"/>
      <c r="BD240" s="199"/>
      <c r="BE240" s="182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89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0"/>
      <c r="AI241" s="23"/>
      <c r="AJ241" s="23"/>
      <c r="AK241" s="21"/>
      <c r="AL241" s="199"/>
      <c r="AM241" s="20"/>
      <c r="AN241" s="20"/>
      <c r="AO241" s="21"/>
      <c r="AP241" s="21"/>
      <c r="AQ241" s="21"/>
      <c r="AR241" s="21"/>
      <c r="AS241" s="21"/>
      <c r="AT241" s="199"/>
      <c r="AU241" s="23"/>
      <c r="AV241" s="21"/>
      <c r="AW241" s="21"/>
      <c r="AX241" s="21"/>
      <c r="AY241" s="21"/>
      <c r="AZ241" s="21"/>
      <c r="BA241" s="21"/>
      <c r="BB241" s="21"/>
      <c r="BC241" s="21"/>
      <c r="BD241" s="199"/>
      <c r="BE241" s="21"/>
      <c r="BF241" s="21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189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1"/>
      <c r="P242" s="21"/>
      <c r="Q242" s="21"/>
      <c r="R242" s="21"/>
      <c r="S242" s="21"/>
      <c r="T242" s="21"/>
      <c r="U242" s="21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0"/>
      <c r="AI242" s="23"/>
      <c r="AJ242" s="23"/>
      <c r="AK242" s="21"/>
      <c r="AL242" s="199"/>
      <c r="AM242" s="20"/>
      <c r="AN242" s="20"/>
      <c r="AO242" s="21"/>
      <c r="AP242" s="21"/>
      <c r="AQ242" s="21"/>
      <c r="AR242" s="21"/>
      <c r="AS242" s="21"/>
      <c r="AT242" s="199"/>
      <c r="AU242" s="23"/>
      <c r="AV242" s="21"/>
      <c r="AW242" s="21"/>
      <c r="AX242" s="21"/>
      <c r="AY242" s="21"/>
      <c r="AZ242" s="21"/>
      <c r="BA242" s="21"/>
      <c r="BB242" s="21"/>
      <c r="BC242" s="21"/>
      <c r="BD242" s="199"/>
      <c r="BE242" s="23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204.7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1"/>
      <c r="P243" s="21"/>
      <c r="Q243" s="21"/>
      <c r="R243" s="21"/>
      <c r="S243" s="21"/>
      <c r="T243" s="21"/>
      <c r="U243" s="21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199"/>
      <c r="BE243" s="21"/>
      <c r="BF243" s="21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147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199"/>
      <c r="BE244" s="182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52.2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3"/>
      <c r="P245" s="20"/>
      <c r="Q245" s="23"/>
      <c r="R245" s="23"/>
      <c r="S245" s="23"/>
      <c r="T245" s="23"/>
      <c r="U245" s="23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21"/>
      <c r="AM245" s="21"/>
      <c r="AN245" s="21"/>
      <c r="AO245" s="21"/>
      <c r="AP245" s="21"/>
      <c r="AQ245" s="21"/>
      <c r="AR245" s="21"/>
      <c r="AS245" s="21"/>
      <c r="AT245" s="21"/>
      <c r="AU245" s="21"/>
      <c r="AV245" s="21"/>
      <c r="AW245" s="21"/>
      <c r="AX245" s="21"/>
      <c r="AY245" s="21"/>
      <c r="AZ245" s="21"/>
      <c r="BA245" s="21"/>
      <c r="BB245" s="21"/>
      <c r="BC245" s="21"/>
      <c r="BD245" s="199"/>
      <c r="BE245" s="182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92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199"/>
      <c r="O246" s="20"/>
      <c r="P246" s="20"/>
      <c r="Q246" s="20"/>
      <c r="R246" s="20"/>
      <c r="S246" s="20"/>
      <c r="T246" s="20"/>
      <c r="U246" s="20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21"/>
      <c r="AM246" s="21"/>
      <c r="AN246" s="21"/>
      <c r="AO246" s="21"/>
      <c r="AP246" s="21"/>
      <c r="AQ246" s="21"/>
      <c r="AR246" s="21"/>
      <c r="AS246" s="21"/>
      <c r="AT246" s="21"/>
      <c r="AU246" s="21"/>
      <c r="AV246" s="21"/>
      <c r="AW246" s="21"/>
      <c r="AX246" s="21"/>
      <c r="AY246" s="21"/>
      <c r="AZ246" s="21"/>
      <c r="BA246" s="21"/>
      <c r="BB246" s="21"/>
      <c r="BC246" s="21"/>
      <c r="BD246" s="199"/>
      <c r="BE246" s="182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92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199"/>
      <c r="O247" s="20"/>
      <c r="P247" s="20"/>
      <c r="Q247" s="20"/>
      <c r="R247" s="20"/>
      <c r="S247" s="20"/>
      <c r="T247" s="20"/>
      <c r="U247" s="20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21"/>
      <c r="AM247" s="21"/>
      <c r="AN247" s="21"/>
      <c r="AO247" s="21"/>
      <c r="AP247" s="21"/>
      <c r="AQ247" s="21"/>
      <c r="AR247" s="21"/>
      <c r="AS247" s="21"/>
      <c r="AT247" s="21"/>
      <c r="AU247" s="21"/>
      <c r="AV247" s="21"/>
      <c r="AW247" s="21"/>
      <c r="AX247" s="21"/>
      <c r="AY247" s="21"/>
      <c r="AZ247" s="21"/>
      <c r="BA247" s="21"/>
      <c r="BB247" s="21"/>
      <c r="BC247" s="21"/>
      <c r="BD247" s="199"/>
      <c r="BE247" s="182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409.6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0"/>
      <c r="AI248" s="21"/>
      <c r="AJ248" s="21"/>
      <c r="AK248" s="21"/>
      <c r="AL248" s="199"/>
      <c r="AM248" s="21"/>
      <c r="AN248" s="21"/>
      <c r="AO248" s="21"/>
      <c r="AP248" s="21"/>
      <c r="AQ248" s="21"/>
      <c r="AR248" s="21"/>
      <c r="AS248" s="21"/>
      <c r="AT248" s="199"/>
      <c r="AU248" s="21"/>
      <c r="AV248" s="21"/>
      <c r="AW248" s="21"/>
      <c r="AX248" s="21"/>
      <c r="AY248" s="21"/>
      <c r="AZ248" s="21"/>
      <c r="BA248" s="21"/>
      <c r="BB248" s="21"/>
      <c r="BC248" s="21"/>
      <c r="BD248" s="199"/>
      <c r="BE248" s="21"/>
      <c r="BF248" s="21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92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199"/>
      <c r="BE249" s="182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92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199"/>
      <c r="BE250" s="182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92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199"/>
      <c r="BE251" s="182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92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199"/>
      <c r="BE252" s="182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92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199"/>
      <c r="BE253" s="21"/>
      <c r="BF253" s="21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92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199"/>
      <c r="BE254" s="182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92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199"/>
      <c r="O255" s="20"/>
      <c r="P255" s="20"/>
      <c r="Q255" s="20"/>
      <c r="R255" s="20"/>
      <c r="S255" s="20"/>
      <c r="T255" s="20"/>
      <c r="U255" s="20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199"/>
      <c r="BE255" s="182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192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1"/>
      <c r="BC256" s="21"/>
      <c r="BD256" s="199"/>
      <c r="BE256" s="21"/>
      <c r="BF256" s="20"/>
      <c r="BG256" s="20"/>
      <c r="BH256" s="20"/>
      <c r="BI256" s="23"/>
      <c r="BJ256" s="20"/>
      <c r="BK256" s="21"/>
      <c r="BL256" s="21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92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1"/>
      <c r="P257" s="21"/>
      <c r="Q257" s="21"/>
      <c r="R257" s="21"/>
      <c r="S257" s="21"/>
      <c r="T257" s="21"/>
      <c r="U257" s="21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199"/>
      <c r="BE257" s="182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92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0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199"/>
      <c r="BE258" s="182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409.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0"/>
      <c r="AI259" s="21"/>
      <c r="AJ259" s="21"/>
      <c r="AK259" s="21"/>
      <c r="AL259" s="199"/>
      <c r="AM259" s="21"/>
      <c r="AN259" s="20"/>
      <c r="AO259" s="21"/>
      <c r="AP259" s="21"/>
      <c r="AQ259" s="21"/>
      <c r="AR259" s="21"/>
      <c r="AS259" s="21"/>
      <c r="AT259" s="199"/>
      <c r="AU259" s="21"/>
      <c r="AV259" s="21"/>
      <c r="AW259" s="21"/>
      <c r="AX259" s="21"/>
      <c r="AY259" s="21"/>
      <c r="AZ259" s="21"/>
      <c r="BA259" s="21"/>
      <c r="BB259" s="21"/>
      <c r="BC259" s="21"/>
      <c r="BD259" s="199"/>
      <c r="BE259" s="21"/>
      <c r="BF259" s="21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92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199"/>
      <c r="BE260" s="182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92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199"/>
      <c r="BE261" s="182"/>
      <c r="BF261" s="23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92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199"/>
      <c r="BE262" s="182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192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199"/>
      <c r="BE263" s="182"/>
      <c r="BF263" s="23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92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199"/>
      <c r="O264" s="20"/>
      <c r="P264" s="20"/>
      <c r="Q264" s="20"/>
      <c r="R264" s="20"/>
      <c r="S264" s="20"/>
      <c r="T264" s="20"/>
      <c r="U264" s="20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199"/>
      <c r="BE264" s="182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92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199"/>
      <c r="O265" s="20"/>
      <c r="P265" s="20"/>
      <c r="Q265" s="20"/>
      <c r="R265" s="20"/>
      <c r="S265" s="20"/>
      <c r="T265" s="20"/>
      <c r="U265" s="20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199"/>
      <c r="BE265" s="182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92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1"/>
      <c r="P266" s="21"/>
      <c r="Q266" s="21"/>
      <c r="R266" s="21"/>
      <c r="S266" s="21"/>
      <c r="T266" s="21"/>
      <c r="U266" s="21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199"/>
      <c r="AM266" s="21"/>
      <c r="AN266" s="20"/>
      <c r="AO266" s="21"/>
      <c r="AP266" s="21"/>
      <c r="AQ266" s="21"/>
      <c r="AR266" s="21"/>
      <c r="AS266" s="21"/>
      <c r="AT266" s="199"/>
      <c r="AU266" s="21"/>
      <c r="AV266" s="21"/>
      <c r="AW266" s="21"/>
      <c r="AX266" s="21"/>
      <c r="AY266" s="21"/>
      <c r="AZ266" s="21"/>
      <c r="BA266" s="21"/>
      <c r="BB266" s="21"/>
      <c r="BC266" s="21"/>
      <c r="BD266" s="199"/>
      <c r="BE266" s="21"/>
      <c r="BF266" s="21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92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199"/>
      <c r="BE267" s="182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192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0"/>
      <c r="P268" s="20"/>
      <c r="Q268" s="20"/>
      <c r="R268" s="20"/>
      <c r="S268" s="20"/>
      <c r="T268" s="20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199"/>
      <c r="BE268" s="182"/>
      <c r="BF268" s="23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92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1"/>
      <c r="AQ269" s="21"/>
      <c r="AR269" s="21"/>
      <c r="AS269" s="21"/>
      <c r="AT269" s="21"/>
      <c r="AU269" s="21"/>
      <c r="AV269" s="21"/>
      <c r="AW269" s="21"/>
      <c r="AX269" s="21"/>
      <c r="AY269" s="21"/>
      <c r="AZ269" s="21"/>
      <c r="BA269" s="21"/>
      <c r="BB269" s="21"/>
      <c r="BC269" s="21"/>
      <c r="BD269" s="199"/>
      <c r="BE269" s="182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92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199"/>
      <c r="O270" s="20"/>
      <c r="P270" s="20"/>
      <c r="Q270" s="20"/>
      <c r="R270" s="20"/>
      <c r="S270" s="20"/>
      <c r="T270" s="20"/>
      <c r="U270" s="20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1"/>
      <c r="AQ270" s="21"/>
      <c r="AR270" s="21"/>
      <c r="AS270" s="21"/>
      <c r="AT270" s="21"/>
      <c r="AU270" s="21"/>
      <c r="AV270" s="21"/>
      <c r="AW270" s="21"/>
      <c r="AX270" s="21"/>
      <c r="AY270" s="21"/>
      <c r="AZ270" s="21"/>
      <c r="BA270" s="21"/>
      <c r="BB270" s="21"/>
      <c r="BC270" s="21"/>
      <c r="BD270" s="199"/>
      <c r="BE270" s="182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92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199"/>
      <c r="O271" s="20"/>
      <c r="P271" s="20"/>
      <c r="Q271" s="20"/>
      <c r="R271" s="20"/>
      <c r="S271" s="20"/>
      <c r="T271" s="20"/>
      <c r="U271" s="20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1"/>
      <c r="AQ271" s="21"/>
      <c r="AR271" s="21"/>
      <c r="AS271" s="21"/>
      <c r="AT271" s="21"/>
      <c r="AU271" s="21"/>
      <c r="AV271" s="21"/>
      <c r="AW271" s="21"/>
      <c r="AX271" s="21"/>
      <c r="AY271" s="21"/>
      <c r="AZ271" s="21"/>
      <c r="BA271" s="21"/>
      <c r="BB271" s="21"/>
      <c r="BC271" s="21"/>
      <c r="BD271" s="199"/>
      <c r="BE271" s="182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92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199"/>
      <c r="O272" s="20"/>
      <c r="P272" s="20"/>
      <c r="Q272" s="20"/>
      <c r="R272" s="20"/>
      <c r="S272" s="20"/>
      <c r="T272" s="20"/>
      <c r="U272" s="20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199"/>
      <c r="BE272" s="182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209.2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3"/>
      <c r="P273" s="23"/>
      <c r="Q273" s="23"/>
      <c r="R273" s="23"/>
      <c r="S273" s="23"/>
      <c r="T273" s="23"/>
      <c r="U273" s="23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199"/>
      <c r="BE273" s="23"/>
      <c r="BF273" s="23"/>
      <c r="BG273" s="20"/>
      <c r="BH273" s="20"/>
      <c r="BI273" s="23"/>
      <c r="BJ273" s="20"/>
      <c r="BK273" s="23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62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3"/>
      <c r="P274" s="20"/>
      <c r="Q274" s="23"/>
      <c r="R274" s="23"/>
      <c r="S274" s="23"/>
      <c r="T274" s="23"/>
      <c r="U274" s="23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199"/>
      <c r="BE274" s="23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51.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3"/>
      <c r="P275" s="20"/>
      <c r="Q275" s="23"/>
      <c r="R275" s="23"/>
      <c r="S275" s="23"/>
      <c r="T275" s="23"/>
      <c r="U275" s="23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199"/>
      <c r="BE275" s="23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214.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3"/>
      <c r="P276" s="23"/>
      <c r="Q276" s="23"/>
      <c r="R276" s="23"/>
      <c r="S276" s="23"/>
      <c r="T276" s="23"/>
      <c r="U276" s="23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199"/>
      <c r="BE276" s="23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409.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3"/>
      <c r="P277" s="23"/>
      <c r="Q277" s="23"/>
      <c r="R277" s="23"/>
      <c r="S277" s="23"/>
      <c r="T277" s="23"/>
      <c r="U277" s="23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0"/>
      <c r="AI277" s="23"/>
      <c r="AJ277" s="20"/>
      <c r="AK277" s="21"/>
      <c r="AL277" s="199"/>
      <c r="AM277" s="23"/>
      <c r="AN277" s="20"/>
      <c r="AO277" s="21"/>
      <c r="AP277" s="21"/>
      <c r="AQ277" s="21"/>
      <c r="AR277" s="21"/>
      <c r="AS277" s="21"/>
      <c r="AT277" s="199"/>
      <c r="AU277" s="23"/>
      <c r="AV277" s="21"/>
      <c r="AW277" s="21"/>
      <c r="AX277" s="21"/>
      <c r="AY277" s="21"/>
      <c r="AZ277" s="21"/>
      <c r="BA277" s="21"/>
      <c r="BB277" s="21"/>
      <c r="BC277" s="21"/>
      <c r="BD277" s="199"/>
      <c r="BE277" s="23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26.7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3"/>
      <c r="P278" s="23"/>
      <c r="Q278" s="23"/>
      <c r="R278" s="23"/>
      <c r="S278" s="23"/>
      <c r="T278" s="23"/>
      <c r="U278" s="23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199"/>
      <c r="BE278" s="182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26.7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3"/>
      <c r="P279" s="23"/>
      <c r="Q279" s="23"/>
      <c r="R279" s="23"/>
      <c r="S279" s="23"/>
      <c r="T279" s="23"/>
      <c r="U279" s="23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199"/>
      <c r="BE279" s="182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126.7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66"/>
      <c r="M280" s="66"/>
      <c r="N280" s="66"/>
      <c r="O280" s="28"/>
      <c r="P280" s="66"/>
      <c r="Q280" s="66"/>
      <c r="R280" s="66"/>
      <c r="S280" s="66"/>
      <c r="T280" s="66"/>
      <c r="U280" s="28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1"/>
      <c r="BC280" s="21"/>
      <c r="BD280" s="199"/>
      <c r="BE280" s="182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26.7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3"/>
      <c r="P281" s="23"/>
      <c r="Q281" s="23"/>
      <c r="R281" s="23"/>
      <c r="S281" s="23"/>
      <c r="T281" s="23"/>
      <c r="U281" s="23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199"/>
      <c r="BE281" s="182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239.2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3"/>
      <c r="P282" s="23"/>
      <c r="Q282" s="23"/>
      <c r="R282" s="23"/>
      <c r="S282" s="23"/>
      <c r="T282" s="23"/>
      <c r="U282" s="23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199"/>
      <c r="BE282" s="23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54.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3"/>
      <c r="P283" s="20"/>
      <c r="Q283" s="23"/>
      <c r="R283" s="23"/>
      <c r="S283" s="23"/>
      <c r="T283" s="23"/>
      <c r="U283" s="23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181"/>
      <c r="AM283" s="21"/>
      <c r="AN283" s="21"/>
      <c r="AO283" s="21"/>
      <c r="AP283" s="21"/>
      <c r="AQ283" s="21"/>
      <c r="AR283" s="21"/>
      <c r="AS283" s="21"/>
      <c r="AT283" s="181"/>
      <c r="AU283" s="21"/>
      <c r="AV283" s="21"/>
      <c r="AW283" s="21"/>
      <c r="AX283" s="21"/>
      <c r="AY283" s="21"/>
      <c r="AZ283" s="21"/>
      <c r="BA283" s="21"/>
      <c r="BB283" s="21"/>
      <c r="BC283" s="21"/>
      <c r="BD283" s="199"/>
      <c r="BE283" s="182"/>
      <c r="BF283" s="23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219.7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3"/>
      <c r="P284" s="20"/>
      <c r="Q284" s="23"/>
      <c r="R284" s="23"/>
      <c r="S284" s="23"/>
      <c r="T284" s="23"/>
      <c r="U284" s="23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0"/>
      <c r="AI284" s="23"/>
      <c r="AJ284" s="23"/>
      <c r="AK284" s="21"/>
      <c r="AL284" s="199"/>
      <c r="AM284" s="20"/>
      <c r="AN284" s="20"/>
      <c r="AO284" s="21"/>
      <c r="AP284" s="21"/>
      <c r="AQ284" s="21"/>
      <c r="AR284" s="21"/>
      <c r="AS284" s="21"/>
      <c r="AT284" s="199"/>
      <c r="AU284" s="23"/>
      <c r="AV284" s="21"/>
      <c r="AW284" s="21"/>
      <c r="AX284" s="21"/>
      <c r="AY284" s="21"/>
      <c r="AZ284" s="21"/>
      <c r="BA284" s="21"/>
      <c r="BB284" s="21"/>
      <c r="BC284" s="21"/>
      <c r="BD284" s="199"/>
      <c r="BE284" s="23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409.6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0"/>
      <c r="AI285" s="21"/>
      <c r="AJ285" s="21"/>
      <c r="AK285" s="21"/>
      <c r="AL285" s="199"/>
      <c r="AM285" s="21"/>
      <c r="AN285" s="21"/>
      <c r="AO285" s="21"/>
      <c r="AP285" s="21"/>
      <c r="AQ285" s="21"/>
      <c r="AR285" s="21"/>
      <c r="AS285" s="21"/>
      <c r="AT285" s="199"/>
      <c r="AU285" s="21"/>
      <c r="AV285" s="21"/>
      <c r="AW285" s="21"/>
      <c r="AX285" s="21"/>
      <c r="AY285" s="21"/>
      <c r="AZ285" s="21"/>
      <c r="BA285" s="21"/>
      <c r="BB285" s="21"/>
      <c r="BC285" s="21"/>
      <c r="BD285" s="199"/>
      <c r="BE285" s="21"/>
      <c r="BF285" s="21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62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199"/>
      <c r="BE286" s="23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51.5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199"/>
      <c r="BE287" s="182"/>
      <c r="BF287" s="23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36.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199"/>
      <c r="BE288" s="23"/>
      <c r="BF288" s="23"/>
      <c r="BG288" s="20"/>
      <c r="BH288" s="20"/>
      <c r="BI288" s="23"/>
      <c r="BJ288" s="20"/>
      <c r="BK288" s="23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49.2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199"/>
      <c r="BE289" s="182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211.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3"/>
      <c r="P290" s="20"/>
      <c r="Q290" s="23"/>
      <c r="R290" s="23"/>
      <c r="S290" s="23"/>
      <c r="T290" s="23"/>
      <c r="U290" s="23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199"/>
      <c r="BE290" s="182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214.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199"/>
      <c r="O291" s="23"/>
      <c r="P291" s="20"/>
      <c r="Q291" s="23"/>
      <c r="R291" s="23"/>
      <c r="S291" s="23"/>
      <c r="T291" s="23"/>
      <c r="U291" s="23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199"/>
      <c r="BE291" s="182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89.7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3"/>
      <c r="P292" s="23"/>
      <c r="Q292" s="23"/>
      <c r="R292" s="23"/>
      <c r="S292" s="23"/>
      <c r="T292" s="23"/>
      <c r="U292" s="23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0"/>
      <c r="BC292" s="20"/>
      <c r="BD292" s="199"/>
      <c r="BE292" s="23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94.2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0"/>
      <c r="P293" s="20"/>
      <c r="Q293" s="20"/>
      <c r="R293" s="20"/>
      <c r="S293" s="20"/>
      <c r="T293" s="20"/>
      <c r="U293" s="20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199"/>
      <c r="AU293" s="20"/>
      <c r="AV293" s="21"/>
      <c r="AW293" s="21"/>
      <c r="AX293" s="21"/>
      <c r="AY293" s="21"/>
      <c r="AZ293" s="21"/>
      <c r="BA293" s="21"/>
      <c r="BB293" s="21"/>
      <c r="BC293" s="21"/>
      <c r="BD293" s="199"/>
      <c r="BE293" s="182"/>
      <c r="BF293" s="23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94.25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3"/>
      <c r="P294" s="23"/>
      <c r="Q294" s="23"/>
      <c r="R294" s="23"/>
      <c r="S294" s="23"/>
      <c r="T294" s="23"/>
      <c r="U294" s="23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199"/>
      <c r="AU294" s="20"/>
      <c r="AV294" s="21"/>
      <c r="AW294" s="21"/>
      <c r="AX294" s="21"/>
      <c r="AY294" s="21"/>
      <c r="AZ294" s="21"/>
      <c r="BA294" s="21"/>
      <c r="BB294" s="21"/>
      <c r="BC294" s="21"/>
      <c r="BD294" s="199"/>
      <c r="BE294" s="182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64.2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199"/>
      <c r="BE295" s="182"/>
      <c r="BF295" s="23"/>
      <c r="BG295" s="20"/>
      <c r="BH295" s="20"/>
      <c r="BI295" s="23"/>
      <c r="BJ295" s="20"/>
      <c r="BK295" s="21"/>
      <c r="BL295" s="20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94.2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199"/>
      <c r="AU296" s="20"/>
      <c r="AV296" s="21"/>
      <c r="AW296" s="21"/>
      <c r="AX296" s="21"/>
      <c r="AY296" s="21"/>
      <c r="AZ296" s="21"/>
      <c r="BA296" s="21"/>
      <c r="BB296" s="21"/>
      <c r="BC296" s="21"/>
      <c r="BD296" s="199"/>
      <c r="BE296" s="182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94.2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0"/>
      <c r="P297" s="20"/>
      <c r="Q297" s="20"/>
      <c r="R297" s="20"/>
      <c r="S297" s="20"/>
      <c r="T297" s="20"/>
      <c r="U297" s="20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199"/>
      <c r="BE297" s="182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231.7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0"/>
      <c r="P298" s="20"/>
      <c r="Q298" s="20"/>
      <c r="R298" s="20"/>
      <c r="S298" s="20"/>
      <c r="T298" s="20"/>
      <c r="U298" s="20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0"/>
      <c r="BC298" s="20"/>
      <c r="BD298" s="20"/>
      <c r="BE298" s="182"/>
      <c r="BF298" s="23"/>
      <c r="BG298" s="20"/>
      <c r="BH298" s="20"/>
      <c r="BI298" s="29"/>
      <c r="BJ298" s="20"/>
      <c r="BK298" s="29"/>
      <c r="BL298" s="20"/>
      <c r="BM298" s="20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231.7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0"/>
      <c r="P299" s="20"/>
      <c r="Q299" s="20"/>
      <c r="R299" s="20"/>
      <c r="S299" s="20"/>
      <c r="T299" s="20"/>
      <c r="U299" s="20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199"/>
      <c r="BE299" s="182"/>
      <c r="BF299" s="23"/>
      <c r="BG299" s="20"/>
      <c r="BH299" s="20"/>
      <c r="BI299" s="29"/>
      <c r="BJ299" s="20"/>
      <c r="BK299" s="29"/>
      <c r="BL299" s="20"/>
      <c r="BM299" s="20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82.2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3"/>
      <c r="P300" s="23"/>
      <c r="Q300" s="23"/>
      <c r="R300" s="23"/>
      <c r="S300" s="23"/>
      <c r="T300" s="23"/>
      <c r="U300" s="23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0"/>
      <c r="BC300" s="20"/>
      <c r="BD300" s="199"/>
      <c r="BE300" s="23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82.25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3"/>
      <c r="P301" s="23"/>
      <c r="Q301" s="23"/>
      <c r="R301" s="23"/>
      <c r="S301" s="23"/>
      <c r="T301" s="23"/>
      <c r="U301" s="23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18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0"/>
      <c r="BC301" s="20"/>
      <c r="BD301" s="199"/>
      <c r="BE301" s="182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77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3"/>
      <c r="P302" s="23"/>
      <c r="Q302" s="23"/>
      <c r="R302" s="23"/>
      <c r="S302" s="23"/>
      <c r="T302" s="23"/>
      <c r="U302" s="23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18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0"/>
      <c r="BC302" s="20"/>
      <c r="BD302" s="199"/>
      <c r="BE302" s="23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77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0"/>
      <c r="P303" s="20"/>
      <c r="Q303" s="20"/>
      <c r="R303" s="20"/>
      <c r="S303" s="20"/>
      <c r="T303" s="20"/>
      <c r="U303" s="20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18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199"/>
      <c r="BE303" s="182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77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3"/>
      <c r="P304" s="23"/>
      <c r="Q304" s="23"/>
      <c r="R304" s="23"/>
      <c r="S304" s="23"/>
      <c r="T304" s="23"/>
      <c r="U304" s="23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18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199"/>
      <c r="BE304" s="182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67.25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3"/>
      <c r="P305" s="23"/>
      <c r="Q305" s="23"/>
      <c r="R305" s="23"/>
      <c r="S305" s="23"/>
      <c r="T305" s="23"/>
      <c r="U305" s="23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18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0"/>
      <c r="BC305" s="20"/>
      <c r="BD305" s="199"/>
      <c r="BE305" s="23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67.25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0"/>
      <c r="P306" s="20"/>
      <c r="Q306" s="20"/>
      <c r="R306" s="20"/>
      <c r="S306" s="20"/>
      <c r="T306" s="20"/>
      <c r="U306" s="20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181"/>
      <c r="AM306" s="21"/>
      <c r="AN306" s="21"/>
      <c r="AO306" s="21"/>
      <c r="AP306" s="21"/>
      <c r="AQ306" s="21"/>
      <c r="AR306" s="21"/>
      <c r="AS306" s="21"/>
      <c r="AT306" s="21"/>
      <c r="AU306" s="21"/>
      <c r="AV306" s="21"/>
      <c r="AW306" s="21"/>
      <c r="AX306" s="21"/>
      <c r="AY306" s="21"/>
      <c r="AZ306" s="21"/>
      <c r="BA306" s="21"/>
      <c r="BB306" s="21"/>
      <c r="BC306" s="21"/>
      <c r="BD306" s="199"/>
      <c r="BE306" s="182"/>
      <c r="BF306" s="23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67.2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3"/>
      <c r="P307" s="23"/>
      <c r="Q307" s="23"/>
      <c r="R307" s="23"/>
      <c r="S307" s="23"/>
      <c r="T307" s="23"/>
      <c r="U307" s="23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18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199"/>
      <c r="BE307" s="182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408.75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3"/>
      <c r="P308" s="20"/>
      <c r="Q308" s="23"/>
      <c r="R308" s="23"/>
      <c r="S308" s="23"/>
      <c r="T308" s="23"/>
      <c r="U308" s="23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0"/>
      <c r="AI308" s="20"/>
      <c r="AJ308" s="20"/>
      <c r="AK308" s="21"/>
      <c r="AL308" s="199"/>
      <c r="AM308" s="20"/>
      <c r="AN308" s="20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199"/>
      <c r="BE308" s="23"/>
      <c r="BF308" s="20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238.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3"/>
      <c r="P309" s="23"/>
      <c r="Q309" s="23"/>
      <c r="R309" s="23"/>
      <c r="S309" s="23"/>
      <c r="T309" s="23"/>
      <c r="U309" s="23"/>
      <c r="V309" s="21"/>
      <c r="W309" s="21"/>
      <c r="X309" s="21"/>
      <c r="Y309" s="21"/>
      <c r="Z309" s="21"/>
      <c r="AA309" s="21"/>
      <c r="AB309" s="21"/>
      <c r="AC309" s="21"/>
      <c r="AD309" s="181"/>
      <c r="AE309" s="21"/>
      <c r="AF309" s="21"/>
      <c r="AG309" s="21"/>
      <c r="AH309" s="20"/>
      <c r="AI309" s="20"/>
      <c r="AJ309" s="20"/>
      <c r="AK309" s="21"/>
      <c r="AL309" s="199"/>
      <c r="AM309" s="20"/>
      <c r="AN309" s="20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199"/>
      <c r="BE309" s="23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53.75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20"/>
      <c r="O310" s="23"/>
      <c r="P310" s="20"/>
      <c r="Q310" s="23"/>
      <c r="R310" s="23"/>
      <c r="S310" s="23"/>
      <c r="T310" s="23"/>
      <c r="U310" s="23"/>
      <c r="V310" s="21"/>
      <c r="W310" s="21"/>
      <c r="X310" s="21"/>
      <c r="Y310" s="21"/>
      <c r="Z310" s="21"/>
      <c r="AA310" s="21"/>
      <c r="AB310" s="21"/>
      <c r="AC310" s="21"/>
      <c r="AD310" s="181"/>
      <c r="AE310" s="21"/>
      <c r="AF310" s="21"/>
      <c r="AG310" s="21"/>
      <c r="AH310" s="20"/>
      <c r="AI310" s="20"/>
      <c r="AJ310" s="20"/>
      <c r="AK310" s="21"/>
      <c r="AL310" s="199"/>
      <c r="AM310" s="20"/>
      <c r="AN310" s="20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199"/>
      <c r="BE310" s="182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408.75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199"/>
      <c r="O311" s="20"/>
      <c r="P311" s="20"/>
      <c r="Q311" s="20"/>
      <c r="R311" s="20"/>
      <c r="S311" s="20"/>
      <c r="T311" s="20"/>
      <c r="U311" s="20"/>
      <c r="V311" s="21"/>
      <c r="W311" s="21"/>
      <c r="X311" s="21"/>
      <c r="Y311" s="21"/>
      <c r="Z311" s="21"/>
      <c r="AA311" s="21"/>
      <c r="AB311" s="21"/>
      <c r="AC311" s="21"/>
      <c r="AD311" s="181"/>
      <c r="AE311" s="21"/>
      <c r="AF311" s="21"/>
      <c r="AG311" s="21"/>
      <c r="AH311" s="21"/>
      <c r="AI311" s="21"/>
      <c r="AJ311" s="21"/>
      <c r="AK311" s="21"/>
      <c r="AL311" s="18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199"/>
      <c r="BE311" s="182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408.75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199"/>
      <c r="O312" s="23"/>
      <c r="P312" s="20"/>
      <c r="Q312" s="23"/>
      <c r="R312" s="23"/>
      <c r="S312" s="23"/>
      <c r="T312" s="23"/>
      <c r="U312" s="23"/>
      <c r="V312" s="21"/>
      <c r="W312" s="21"/>
      <c r="X312" s="21"/>
      <c r="Y312" s="21"/>
      <c r="Z312" s="21"/>
      <c r="AA312" s="21"/>
      <c r="AB312" s="21"/>
      <c r="AC312" s="21"/>
      <c r="AD312" s="199"/>
      <c r="AE312" s="23"/>
      <c r="AF312" s="23"/>
      <c r="AG312" s="23"/>
      <c r="AH312" s="20"/>
      <c r="AI312" s="21"/>
      <c r="AJ312" s="21"/>
      <c r="AK312" s="21"/>
      <c r="AL312" s="199"/>
      <c r="AM312" s="20"/>
      <c r="AN312" s="20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199"/>
      <c r="BE312" s="182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408.7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3"/>
      <c r="P313" s="23"/>
      <c r="Q313" s="23"/>
      <c r="R313" s="23"/>
      <c r="S313" s="23"/>
      <c r="T313" s="23"/>
      <c r="U313" s="23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0"/>
      <c r="BC313" s="20"/>
      <c r="BD313" s="199"/>
      <c r="BE313" s="23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59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0"/>
      <c r="P314" s="20"/>
      <c r="Q314" s="20"/>
      <c r="R314" s="20"/>
      <c r="S314" s="20"/>
      <c r="T314" s="20"/>
      <c r="U314" s="20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199"/>
      <c r="BE314" s="182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59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3"/>
      <c r="P315" s="23"/>
      <c r="Q315" s="23"/>
      <c r="R315" s="23"/>
      <c r="S315" s="23"/>
      <c r="T315" s="23"/>
      <c r="U315" s="23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199"/>
      <c r="BE315" s="182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241.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0"/>
      <c r="P316" s="20"/>
      <c r="Q316" s="20"/>
      <c r="R316" s="20"/>
      <c r="S316" s="20"/>
      <c r="T316" s="20"/>
      <c r="U316" s="20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199"/>
      <c r="BE316" s="182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408.7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3"/>
      <c r="P317" s="20"/>
      <c r="Q317" s="23"/>
      <c r="R317" s="23"/>
      <c r="S317" s="23"/>
      <c r="T317" s="23"/>
      <c r="U317" s="23"/>
      <c r="V317" s="21"/>
      <c r="W317" s="21"/>
      <c r="X317" s="21"/>
      <c r="Y317" s="21"/>
      <c r="Z317" s="21"/>
      <c r="AA317" s="21"/>
      <c r="AB317" s="21"/>
      <c r="AC317" s="21"/>
      <c r="AD317" s="199"/>
      <c r="AE317" s="23"/>
      <c r="AF317" s="23"/>
      <c r="AG317" s="23"/>
      <c r="AH317" s="23"/>
      <c r="AI317" s="21"/>
      <c r="AJ317" s="21"/>
      <c r="AK317" s="21"/>
      <c r="AL317" s="199"/>
      <c r="AM317" s="20"/>
      <c r="AN317" s="20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199"/>
      <c r="BE317" s="23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63.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199"/>
      <c r="O318" s="23"/>
      <c r="P318" s="20"/>
      <c r="Q318" s="23"/>
      <c r="R318" s="23"/>
      <c r="S318" s="23"/>
      <c r="T318" s="23"/>
      <c r="U318" s="23"/>
      <c r="V318" s="21"/>
      <c r="W318" s="21"/>
      <c r="X318" s="21"/>
      <c r="Y318" s="21"/>
      <c r="Z318" s="21"/>
      <c r="AA318" s="21"/>
      <c r="AB318" s="21"/>
      <c r="AC318" s="21"/>
      <c r="AD318" s="199"/>
      <c r="AE318" s="23"/>
      <c r="AF318" s="23"/>
      <c r="AG318" s="23"/>
      <c r="AH318" s="23"/>
      <c r="AI318" s="21"/>
      <c r="AJ318" s="21"/>
      <c r="AK318" s="21"/>
      <c r="AL318" s="199"/>
      <c r="AM318" s="20"/>
      <c r="AN318" s="20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199"/>
      <c r="BE318" s="20"/>
      <c r="BF318" s="20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409.6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3"/>
      <c r="P319" s="23"/>
      <c r="Q319" s="23"/>
      <c r="R319" s="23"/>
      <c r="S319" s="23"/>
      <c r="T319" s="23"/>
      <c r="U319" s="23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0"/>
      <c r="AI319" s="23"/>
      <c r="AJ319" s="23"/>
      <c r="AK319" s="21"/>
      <c r="AL319" s="199"/>
      <c r="AM319" s="23"/>
      <c r="AN319" s="23"/>
      <c r="AO319" s="21"/>
      <c r="AP319" s="21"/>
      <c r="AQ319" s="21"/>
      <c r="AR319" s="21"/>
      <c r="AS319" s="21"/>
      <c r="AT319" s="199"/>
      <c r="AU319" s="23"/>
      <c r="AV319" s="21"/>
      <c r="AW319" s="21"/>
      <c r="AX319" s="21"/>
      <c r="AY319" s="21"/>
      <c r="AZ319" s="21"/>
      <c r="BA319" s="21"/>
      <c r="BB319" s="21"/>
      <c r="BC319" s="21"/>
      <c r="BD319" s="199"/>
      <c r="BE319" s="20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32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3"/>
      <c r="P320" s="20"/>
      <c r="Q320" s="23"/>
      <c r="R320" s="23"/>
      <c r="S320" s="23"/>
      <c r="T320" s="23"/>
      <c r="U320" s="23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199"/>
      <c r="BE320" s="20"/>
      <c r="BF320" s="20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32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3"/>
      <c r="P321" s="23"/>
      <c r="Q321" s="23"/>
      <c r="R321" s="23"/>
      <c r="S321" s="23"/>
      <c r="T321" s="23"/>
      <c r="U321" s="23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199"/>
      <c r="BE321" s="20"/>
      <c r="BF321" s="20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32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3"/>
      <c r="P322" s="23"/>
      <c r="Q322" s="23"/>
      <c r="R322" s="23"/>
      <c r="S322" s="23"/>
      <c r="T322" s="23"/>
      <c r="U322" s="23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199"/>
      <c r="BE322" s="20"/>
      <c r="BF322" s="20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32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3"/>
      <c r="P323" s="23"/>
      <c r="Q323" s="23"/>
      <c r="R323" s="23"/>
      <c r="S323" s="23"/>
      <c r="T323" s="23"/>
      <c r="U323" s="23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21"/>
      <c r="AM323" s="21"/>
      <c r="AN323" s="21"/>
      <c r="AO323" s="21"/>
      <c r="AP323" s="21"/>
      <c r="AQ323" s="21"/>
      <c r="AR323" s="21"/>
      <c r="AS323" s="21"/>
      <c r="AT323" s="21"/>
      <c r="AU323" s="21"/>
      <c r="AV323" s="21"/>
      <c r="AW323" s="21"/>
      <c r="AX323" s="21"/>
      <c r="AY323" s="21"/>
      <c r="AZ323" s="21"/>
      <c r="BA323" s="21"/>
      <c r="BB323" s="21"/>
      <c r="BC323" s="21"/>
      <c r="BD323" s="199"/>
      <c r="BE323" s="20"/>
      <c r="BF323" s="20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254.2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3"/>
      <c r="P324" s="23"/>
      <c r="Q324" s="23"/>
      <c r="R324" s="23"/>
      <c r="S324" s="23"/>
      <c r="T324" s="23"/>
      <c r="U324" s="23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199"/>
      <c r="BE324" s="23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219.75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3"/>
      <c r="P325" s="20"/>
      <c r="Q325" s="23"/>
      <c r="R325" s="23"/>
      <c r="S325" s="23"/>
      <c r="T325" s="23"/>
      <c r="U325" s="23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199"/>
      <c r="BE325" s="20"/>
      <c r="BF325" s="20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231.75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3"/>
      <c r="P326" s="23"/>
      <c r="Q326" s="23"/>
      <c r="R326" s="23"/>
      <c r="S326" s="23"/>
      <c r="T326" s="23"/>
      <c r="U326" s="23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199"/>
      <c r="BE326" s="23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49.2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3"/>
      <c r="P327" s="20"/>
      <c r="Q327" s="23"/>
      <c r="R327" s="23"/>
      <c r="S327" s="23"/>
      <c r="T327" s="23"/>
      <c r="U327" s="23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199"/>
      <c r="BE327" s="23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252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3"/>
      <c r="P328" s="23"/>
      <c r="Q328" s="23"/>
      <c r="R328" s="23"/>
      <c r="S328" s="23"/>
      <c r="T328" s="23"/>
      <c r="U328" s="23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199"/>
      <c r="BE328" s="23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71.7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3"/>
      <c r="P329" s="20"/>
      <c r="Q329" s="23"/>
      <c r="R329" s="23"/>
      <c r="S329" s="23"/>
      <c r="T329" s="23"/>
      <c r="U329" s="23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199"/>
      <c r="BE329" s="20"/>
      <c r="BF329" s="20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409.6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3"/>
      <c r="P330" s="23"/>
      <c r="Q330" s="23"/>
      <c r="R330" s="23"/>
      <c r="S330" s="23"/>
      <c r="T330" s="23"/>
      <c r="U330" s="23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199"/>
      <c r="BE330" s="23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69.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3"/>
      <c r="P331" s="20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181"/>
      <c r="AM331" s="21"/>
      <c r="AN331" s="21"/>
      <c r="AO331" s="21"/>
      <c r="AP331" s="21"/>
      <c r="AQ331" s="21"/>
      <c r="AR331" s="21"/>
      <c r="AS331" s="21"/>
      <c r="AT331" s="181"/>
      <c r="AU331" s="21"/>
      <c r="AV331" s="181"/>
      <c r="AW331" s="21"/>
      <c r="AX331" s="21"/>
      <c r="AY331" s="21"/>
      <c r="AZ331" s="21"/>
      <c r="BA331" s="21"/>
      <c r="BB331" s="21"/>
      <c r="BC331" s="21"/>
      <c r="BD331" s="199"/>
      <c r="BE331" s="182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234.7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3"/>
      <c r="P332" s="23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181"/>
      <c r="AM332" s="21"/>
      <c r="AN332" s="21"/>
      <c r="AO332" s="21"/>
      <c r="AP332" s="21"/>
      <c r="AQ332" s="21"/>
      <c r="AR332" s="21"/>
      <c r="AS332" s="21"/>
      <c r="AT332" s="181"/>
      <c r="AU332" s="21"/>
      <c r="AV332" s="181"/>
      <c r="AW332" s="21"/>
      <c r="AX332" s="21"/>
      <c r="AY332" s="21"/>
      <c r="AZ332" s="21"/>
      <c r="BA332" s="21"/>
      <c r="BB332" s="21"/>
      <c r="BC332" s="21"/>
      <c r="BD332" s="199"/>
      <c r="BE332" s="23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82.2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3"/>
      <c r="P333" s="20"/>
      <c r="Q333" s="23"/>
      <c r="R333" s="23"/>
      <c r="S333" s="23"/>
      <c r="T333" s="23"/>
      <c r="U333" s="23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181"/>
      <c r="AM333" s="21"/>
      <c r="AN333" s="21"/>
      <c r="AO333" s="21"/>
      <c r="AP333" s="21"/>
      <c r="AQ333" s="21"/>
      <c r="AR333" s="21"/>
      <c r="AS333" s="21"/>
      <c r="AT333" s="181"/>
      <c r="AU333" s="21"/>
      <c r="AV333" s="181"/>
      <c r="AW333" s="21"/>
      <c r="AX333" s="21"/>
      <c r="AY333" s="21"/>
      <c r="AZ333" s="21"/>
      <c r="BA333" s="21"/>
      <c r="BB333" s="21"/>
      <c r="BC333" s="21"/>
      <c r="BD333" s="199"/>
      <c r="BE333" s="199"/>
      <c r="BF333" s="20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257.2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3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181"/>
      <c r="AM334" s="21"/>
      <c r="AN334" s="21"/>
      <c r="AO334" s="21"/>
      <c r="AP334" s="21"/>
      <c r="AQ334" s="21"/>
      <c r="AR334" s="21"/>
      <c r="AS334" s="21"/>
      <c r="AT334" s="181"/>
      <c r="AU334" s="21"/>
      <c r="AV334" s="181"/>
      <c r="AW334" s="21"/>
      <c r="AX334" s="21"/>
      <c r="AY334" s="21"/>
      <c r="AZ334" s="21"/>
      <c r="BA334" s="21"/>
      <c r="BB334" s="20"/>
      <c r="BC334" s="20"/>
      <c r="BD334" s="199"/>
      <c r="BE334" s="23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44.7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3"/>
      <c r="P335" s="20"/>
      <c r="Q335" s="23"/>
      <c r="R335" s="23"/>
      <c r="S335" s="23"/>
      <c r="T335" s="23"/>
      <c r="U335" s="23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181"/>
      <c r="AM335" s="21"/>
      <c r="AN335" s="21"/>
      <c r="AO335" s="21"/>
      <c r="AP335" s="21"/>
      <c r="AQ335" s="21"/>
      <c r="AR335" s="21"/>
      <c r="AS335" s="21"/>
      <c r="AT335" s="181"/>
      <c r="AU335" s="21"/>
      <c r="AV335" s="181"/>
      <c r="AW335" s="21"/>
      <c r="AX335" s="21"/>
      <c r="AY335" s="21"/>
      <c r="AZ335" s="21"/>
      <c r="BA335" s="21"/>
      <c r="BB335" s="20"/>
      <c r="BC335" s="20"/>
      <c r="BD335" s="199"/>
      <c r="BE335" s="199"/>
      <c r="BF335" s="20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252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3"/>
      <c r="P336" s="23"/>
      <c r="Q336" s="23"/>
      <c r="R336" s="23"/>
      <c r="S336" s="23"/>
      <c r="T336" s="23"/>
      <c r="U336" s="23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181"/>
      <c r="AM336" s="21"/>
      <c r="AN336" s="21"/>
      <c r="AO336" s="21"/>
      <c r="AP336" s="21"/>
      <c r="AQ336" s="21"/>
      <c r="AR336" s="21"/>
      <c r="AS336" s="21"/>
      <c r="AT336" s="181"/>
      <c r="AU336" s="21"/>
      <c r="AV336" s="181"/>
      <c r="AW336" s="21"/>
      <c r="AX336" s="21"/>
      <c r="AY336" s="21"/>
      <c r="AZ336" s="21"/>
      <c r="BA336" s="21"/>
      <c r="BB336" s="21"/>
      <c r="BC336" s="21"/>
      <c r="BD336" s="199"/>
      <c r="BE336" s="23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62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0"/>
      <c r="Q337" s="23"/>
      <c r="R337" s="23"/>
      <c r="S337" s="23"/>
      <c r="T337" s="23"/>
      <c r="U337" s="23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181"/>
      <c r="AM337" s="21"/>
      <c r="AN337" s="21"/>
      <c r="AO337" s="21"/>
      <c r="AP337" s="21"/>
      <c r="AQ337" s="21"/>
      <c r="AR337" s="21"/>
      <c r="AS337" s="21"/>
      <c r="AT337" s="181"/>
      <c r="AU337" s="21"/>
      <c r="AV337" s="181"/>
      <c r="AW337" s="21"/>
      <c r="AX337" s="21"/>
      <c r="AY337" s="21"/>
      <c r="AZ337" s="21"/>
      <c r="BA337" s="21"/>
      <c r="BB337" s="21"/>
      <c r="BC337" s="21"/>
      <c r="BD337" s="199"/>
      <c r="BE337" s="182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254.2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3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181"/>
      <c r="AM338" s="21"/>
      <c r="AN338" s="21"/>
      <c r="AO338" s="21"/>
      <c r="AP338" s="21"/>
      <c r="AQ338" s="21"/>
      <c r="AR338" s="21"/>
      <c r="AS338" s="21"/>
      <c r="AT338" s="181"/>
      <c r="AU338" s="21"/>
      <c r="AV338" s="181"/>
      <c r="AW338" s="21"/>
      <c r="AX338" s="21"/>
      <c r="AY338" s="21"/>
      <c r="AZ338" s="21"/>
      <c r="BA338" s="21"/>
      <c r="BB338" s="21"/>
      <c r="BC338" s="21"/>
      <c r="BD338" s="199"/>
      <c r="BE338" s="23"/>
      <c r="BF338" s="20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66.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0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181"/>
      <c r="AM339" s="21"/>
      <c r="AN339" s="21"/>
      <c r="AO339" s="21"/>
      <c r="AP339" s="21"/>
      <c r="AQ339" s="21"/>
      <c r="AR339" s="21"/>
      <c r="AS339" s="21"/>
      <c r="AT339" s="181"/>
      <c r="AU339" s="21"/>
      <c r="AV339" s="181"/>
      <c r="AW339" s="21"/>
      <c r="AX339" s="21"/>
      <c r="AY339" s="21"/>
      <c r="AZ339" s="21"/>
      <c r="BA339" s="21"/>
      <c r="BB339" s="21"/>
      <c r="BC339" s="21"/>
      <c r="BD339" s="199"/>
      <c r="BE339" s="182"/>
      <c r="BF339" s="23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81.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0"/>
      <c r="Q340" s="23"/>
      <c r="R340" s="23"/>
      <c r="S340" s="20"/>
      <c r="T340" s="20"/>
      <c r="U340" s="2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181"/>
      <c r="AM340" s="21"/>
      <c r="AN340" s="21"/>
      <c r="AO340" s="21"/>
      <c r="AP340" s="21"/>
      <c r="AQ340" s="21"/>
      <c r="AR340" s="21"/>
      <c r="AS340" s="21"/>
      <c r="AT340" s="181"/>
      <c r="AU340" s="21"/>
      <c r="AV340" s="181"/>
      <c r="AW340" s="21"/>
      <c r="AX340" s="21"/>
      <c r="AY340" s="21"/>
      <c r="AZ340" s="21"/>
      <c r="BA340" s="21"/>
      <c r="BB340" s="21"/>
      <c r="BC340" s="21"/>
      <c r="BD340" s="199"/>
      <c r="BE340" s="182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71" customFormat="1" ht="197.25" customHeight="1" x14ac:dyDescent="0.25">
      <c r="A341" s="17"/>
      <c r="B341" s="18"/>
      <c r="C341" s="18"/>
      <c r="D341" s="19"/>
      <c r="E341" s="19"/>
      <c r="F341" s="66"/>
      <c r="G341" s="18"/>
      <c r="H341" s="18"/>
      <c r="I341" s="18"/>
      <c r="J341" s="18"/>
      <c r="K341" s="18"/>
      <c r="L341" s="66"/>
      <c r="M341" s="66"/>
      <c r="N341" s="66"/>
      <c r="O341" s="19"/>
      <c r="P341" s="19"/>
      <c r="Q341" s="19"/>
      <c r="R341" s="19"/>
      <c r="S341" s="19"/>
      <c r="T341" s="19"/>
      <c r="U341" s="19"/>
      <c r="V341" s="27"/>
      <c r="W341" s="27"/>
      <c r="X341" s="27"/>
      <c r="Y341" s="27"/>
      <c r="Z341" s="27"/>
      <c r="AA341" s="27"/>
      <c r="AB341" s="27"/>
      <c r="AC341" s="27"/>
      <c r="AD341" s="27"/>
      <c r="AE341" s="27"/>
      <c r="AF341" s="27"/>
      <c r="AG341" s="27"/>
      <c r="AH341" s="27"/>
      <c r="AI341" s="27"/>
      <c r="AJ341" s="27"/>
      <c r="AK341" s="27"/>
      <c r="AL341" s="27"/>
      <c r="AM341" s="27"/>
      <c r="AN341" s="27"/>
      <c r="AO341" s="27"/>
      <c r="AP341" s="27"/>
      <c r="AQ341" s="27"/>
      <c r="AR341" s="27"/>
      <c r="AS341" s="27"/>
      <c r="AT341" s="27"/>
      <c r="AU341" s="27"/>
      <c r="AV341" s="27"/>
      <c r="AW341" s="27"/>
      <c r="AX341" s="27"/>
      <c r="AY341" s="27"/>
      <c r="AZ341" s="27"/>
      <c r="BA341" s="27"/>
      <c r="BB341" s="27"/>
      <c r="BC341" s="27"/>
      <c r="BD341" s="183"/>
      <c r="BE341" s="183"/>
      <c r="BF341" s="66"/>
      <c r="BG341" s="66"/>
      <c r="BH341" s="66"/>
      <c r="BI341" s="28"/>
      <c r="BJ341" s="66"/>
      <c r="BK341" s="66"/>
      <c r="BL341" s="28"/>
      <c r="BM341" s="27"/>
      <c r="BN341" s="27"/>
      <c r="BO341" s="17"/>
      <c r="BP341" s="27"/>
      <c r="BQ341" s="27"/>
      <c r="BR341" s="28"/>
      <c r="BS341" s="28"/>
      <c r="BT341" s="17"/>
      <c r="BU341" s="70"/>
    </row>
    <row r="342" spans="1:73" s="22" customFormat="1" ht="136.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0"/>
      <c r="P342" s="20"/>
      <c r="Q342" s="23"/>
      <c r="R342" s="23"/>
      <c r="S342" s="23"/>
      <c r="T342" s="23"/>
      <c r="U342" s="20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199"/>
      <c r="BE342" s="199"/>
      <c r="BF342" s="20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243.7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0"/>
      <c r="P343" s="20"/>
      <c r="Q343" s="23"/>
      <c r="R343" s="23"/>
      <c r="S343" s="23"/>
      <c r="T343" s="23"/>
      <c r="U343" s="20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199"/>
      <c r="BE343" s="20"/>
      <c r="BF343" s="20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243.7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0"/>
      <c r="P344" s="20"/>
      <c r="Q344" s="23"/>
      <c r="R344" s="23"/>
      <c r="S344" s="23"/>
      <c r="T344" s="23"/>
      <c r="U344" s="20"/>
      <c r="V344" s="21"/>
      <c r="W344" s="21"/>
      <c r="X344" s="21"/>
      <c r="Y344" s="21"/>
      <c r="Z344" s="21"/>
      <c r="AA344" s="21"/>
      <c r="AB344" s="21"/>
      <c r="AC344" s="21"/>
      <c r="AD344" s="181"/>
      <c r="AE344" s="21"/>
      <c r="AF344" s="21"/>
      <c r="AG344" s="21"/>
      <c r="AH344" s="21"/>
      <c r="AI344" s="21"/>
      <c r="AJ344" s="21"/>
      <c r="AK344" s="21"/>
      <c r="AL344" s="181"/>
      <c r="AM344" s="21"/>
      <c r="AN344" s="21"/>
      <c r="AO344" s="21"/>
      <c r="AP344" s="21"/>
      <c r="AQ344" s="21"/>
      <c r="AR344" s="21"/>
      <c r="AS344" s="21"/>
      <c r="AT344" s="181"/>
      <c r="AU344" s="21"/>
      <c r="AV344" s="181"/>
      <c r="AW344" s="21"/>
      <c r="AX344" s="21"/>
      <c r="AY344" s="21"/>
      <c r="AZ344" s="21"/>
      <c r="BA344" s="21"/>
      <c r="BB344" s="21"/>
      <c r="BC344" s="21"/>
      <c r="BD344" s="199"/>
      <c r="BE344" s="199"/>
      <c r="BF344" s="20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79.2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199"/>
      <c r="O345" s="28"/>
      <c r="P345" s="18"/>
      <c r="Q345" s="28"/>
      <c r="R345" s="28"/>
      <c r="S345" s="28"/>
      <c r="T345" s="28"/>
      <c r="U345" s="28"/>
      <c r="V345" s="21"/>
      <c r="W345" s="21"/>
      <c r="X345" s="21"/>
      <c r="Y345" s="21"/>
      <c r="Z345" s="21"/>
      <c r="AA345" s="21"/>
      <c r="AB345" s="21"/>
      <c r="AC345" s="21"/>
      <c r="AD345" s="181"/>
      <c r="AE345" s="21"/>
      <c r="AF345" s="21"/>
      <c r="AG345" s="21"/>
      <c r="AH345" s="20"/>
      <c r="AI345" s="29"/>
      <c r="AJ345" s="29"/>
      <c r="AK345" s="21"/>
      <c r="AL345" s="199"/>
      <c r="AM345" s="29"/>
      <c r="AN345" s="29"/>
      <c r="AO345" s="21"/>
      <c r="AP345" s="21"/>
      <c r="AQ345" s="21"/>
      <c r="AR345" s="21"/>
      <c r="AS345" s="21"/>
      <c r="AT345" s="199"/>
      <c r="AU345" s="29"/>
      <c r="AV345" s="199"/>
      <c r="AW345" s="29"/>
      <c r="AX345" s="21"/>
      <c r="AY345" s="21"/>
      <c r="AZ345" s="21"/>
      <c r="BA345" s="21"/>
      <c r="BB345" s="20"/>
      <c r="BC345" s="23"/>
      <c r="BD345" s="199"/>
      <c r="BE345" s="29"/>
      <c r="BF345" s="29"/>
      <c r="BG345" s="21"/>
      <c r="BH345" s="21"/>
      <c r="BI345" s="21"/>
      <c r="BJ345" s="21"/>
      <c r="BK345" s="21"/>
      <c r="BL345" s="21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264.7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9"/>
      <c r="P346" s="29"/>
      <c r="Q346" s="29"/>
      <c r="R346" s="29"/>
      <c r="S346" s="29"/>
      <c r="T346" s="29"/>
      <c r="U346" s="29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199"/>
      <c r="BE346" s="199"/>
      <c r="BF346" s="20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249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0"/>
      <c r="P347" s="20"/>
      <c r="Q347" s="20"/>
      <c r="R347" s="20"/>
      <c r="S347" s="20"/>
      <c r="T347" s="20"/>
      <c r="U347" s="20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21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199"/>
      <c r="BE347" s="182"/>
      <c r="BF347" s="23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246.7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9"/>
      <c r="P348" s="29"/>
      <c r="Q348" s="29"/>
      <c r="R348" s="29"/>
      <c r="S348" s="29"/>
      <c r="T348" s="29"/>
      <c r="U348" s="29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1"/>
      <c r="AI348" s="21"/>
      <c r="AJ348" s="21"/>
      <c r="AK348" s="21"/>
      <c r="AL348" s="181"/>
      <c r="AM348" s="21"/>
      <c r="AN348" s="21"/>
      <c r="AO348" s="21"/>
      <c r="AP348" s="21"/>
      <c r="AQ348" s="21"/>
      <c r="AR348" s="21"/>
      <c r="AS348" s="21"/>
      <c r="AT348" s="181"/>
      <c r="AU348" s="21"/>
      <c r="AV348" s="181"/>
      <c r="AW348" s="21"/>
      <c r="AX348" s="21"/>
      <c r="AY348" s="21"/>
      <c r="AZ348" s="21"/>
      <c r="BA348" s="21"/>
      <c r="BB348" s="20"/>
      <c r="BC348" s="29"/>
      <c r="BD348" s="29"/>
      <c r="BE348" s="29"/>
      <c r="BF348" s="29"/>
      <c r="BG348" s="21"/>
      <c r="BH348" s="21"/>
      <c r="BI348" s="21"/>
      <c r="BJ348" s="21"/>
      <c r="BK348" s="21"/>
      <c r="BL348" s="21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192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3"/>
      <c r="P349" s="20"/>
      <c r="Q349" s="23"/>
      <c r="R349" s="23"/>
      <c r="S349" s="23"/>
      <c r="T349" s="23"/>
      <c r="U349" s="23"/>
      <c r="V349" s="21"/>
      <c r="W349" s="21"/>
      <c r="X349" s="21"/>
      <c r="Y349" s="21"/>
      <c r="Z349" s="21"/>
      <c r="AA349" s="21"/>
      <c r="AB349" s="21"/>
      <c r="AC349" s="21"/>
      <c r="AD349" s="20"/>
      <c r="AE349" s="23"/>
      <c r="AF349" s="23"/>
      <c r="AG349" s="23"/>
      <c r="AH349" s="23"/>
      <c r="AI349" s="29"/>
      <c r="AJ349" s="29"/>
      <c r="AK349" s="21"/>
      <c r="AL349" s="199"/>
      <c r="AM349" s="23"/>
      <c r="AN349" s="23"/>
      <c r="AO349" s="21"/>
      <c r="AP349" s="21"/>
      <c r="AQ349" s="21"/>
      <c r="AR349" s="21"/>
      <c r="AS349" s="21"/>
      <c r="AT349" s="199"/>
      <c r="AU349" s="23"/>
      <c r="AV349" s="199"/>
      <c r="AW349" s="23"/>
      <c r="AX349" s="21"/>
      <c r="AY349" s="21"/>
      <c r="AZ349" s="21"/>
      <c r="BA349" s="21"/>
      <c r="BB349" s="20"/>
      <c r="BC349" s="23"/>
      <c r="BD349" s="199"/>
      <c r="BE349" s="23"/>
      <c r="BF349" s="23"/>
      <c r="BG349" s="21"/>
      <c r="BH349" s="21"/>
      <c r="BI349" s="21"/>
      <c r="BJ349" s="21"/>
      <c r="BK349" s="21"/>
      <c r="BL349" s="21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223.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0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181"/>
      <c r="AE350" s="21"/>
      <c r="AF350" s="21"/>
      <c r="AG350" s="21"/>
      <c r="AH350" s="20"/>
      <c r="AI350" s="29"/>
      <c r="AJ350" s="29"/>
      <c r="AK350" s="21"/>
      <c r="AL350" s="199"/>
      <c r="AM350" s="29"/>
      <c r="AN350" s="29"/>
      <c r="AO350" s="21"/>
      <c r="AP350" s="21"/>
      <c r="AQ350" s="21"/>
      <c r="AR350" s="21"/>
      <c r="AS350" s="21"/>
      <c r="AT350" s="199"/>
      <c r="AU350" s="29"/>
      <c r="AV350" s="199"/>
      <c r="AW350" s="29"/>
      <c r="AX350" s="21"/>
      <c r="AY350" s="21"/>
      <c r="AZ350" s="21"/>
      <c r="BA350" s="21"/>
      <c r="BB350" s="20"/>
      <c r="BC350" s="23"/>
      <c r="BD350" s="199"/>
      <c r="BE350" s="23"/>
      <c r="BF350" s="23"/>
      <c r="BG350" s="21"/>
      <c r="BH350" s="21"/>
      <c r="BI350" s="21"/>
      <c r="BJ350" s="21"/>
      <c r="BK350" s="21"/>
      <c r="BL350" s="21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223.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199"/>
      <c r="O351" s="23"/>
      <c r="P351" s="20"/>
      <c r="Q351" s="23"/>
      <c r="R351" s="23"/>
      <c r="S351" s="23"/>
      <c r="T351" s="23"/>
      <c r="U351" s="23"/>
      <c r="V351" s="21"/>
      <c r="W351" s="21"/>
      <c r="X351" s="21"/>
      <c r="Y351" s="21"/>
      <c r="Z351" s="21"/>
      <c r="AA351" s="21"/>
      <c r="AB351" s="21"/>
      <c r="AC351" s="21"/>
      <c r="AD351" s="181"/>
      <c r="AE351" s="21"/>
      <c r="AF351" s="21"/>
      <c r="AG351" s="21"/>
      <c r="AH351" s="20"/>
      <c r="AI351" s="29"/>
      <c r="AJ351" s="29"/>
      <c r="AK351" s="21"/>
      <c r="AL351" s="199"/>
      <c r="AM351" s="29"/>
      <c r="AN351" s="29"/>
      <c r="AO351" s="21"/>
      <c r="AP351" s="21"/>
      <c r="AQ351" s="21"/>
      <c r="AR351" s="21"/>
      <c r="AS351" s="21"/>
      <c r="AT351" s="199"/>
      <c r="AU351" s="29"/>
      <c r="AV351" s="199"/>
      <c r="AW351" s="29"/>
      <c r="AX351" s="21"/>
      <c r="AY351" s="21"/>
      <c r="AZ351" s="21"/>
      <c r="BA351" s="21"/>
      <c r="BB351" s="20"/>
      <c r="BC351" s="23"/>
      <c r="BD351" s="199"/>
      <c r="BE351" s="29"/>
      <c r="BF351" s="29"/>
      <c r="BG351" s="21"/>
      <c r="BH351" s="21"/>
      <c r="BI351" s="21"/>
      <c r="BJ351" s="21"/>
      <c r="BK351" s="21"/>
      <c r="BL351" s="21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408.7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3"/>
      <c r="P352" s="23"/>
      <c r="Q352" s="23"/>
      <c r="R352" s="23"/>
      <c r="S352" s="23"/>
      <c r="T352" s="23"/>
      <c r="U352" s="23"/>
      <c r="V352" s="21"/>
      <c r="W352" s="21"/>
      <c r="X352" s="21"/>
      <c r="Y352" s="21"/>
      <c r="Z352" s="21"/>
      <c r="AA352" s="21"/>
      <c r="AB352" s="21"/>
      <c r="AC352" s="21"/>
      <c r="AD352" s="181"/>
      <c r="AE352" s="21"/>
      <c r="AF352" s="21"/>
      <c r="AG352" s="21"/>
      <c r="AH352" s="20"/>
      <c r="AI352" s="29"/>
      <c r="AJ352" s="29"/>
      <c r="AK352" s="21"/>
      <c r="AL352" s="199"/>
      <c r="AM352" s="29"/>
      <c r="AN352" s="29"/>
      <c r="AO352" s="21"/>
      <c r="AP352" s="21"/>
      <c r="AQ352" s="21"/>
      <c r="AR352" s="21"/>
      <c r="AS352" s="21"/>
      <c r="AT352" s="199"/>
      <c r="AU352" s="29"/>
      <c r="AV352" s="199"/>
      <c r="AW352" s="29"/>
      <c r="AX352" s="21"/>
      <c r="AY352" s="21"/>
      <c r="AZ352" s="21"/>
      <c r="BA352" s="21"/>
      <c r="BB352" s="20"/>
      <c r="BC352" s="23"/>
      <c r="BD352" s="199"/>
      <c r="BE352" s="23"/>
      <c r="BF352" s="23"/>
      <c r="BG352" s="21"/>
      <c r="BH352" s="21"/>
      <c r="BI352" s="21"/>
      <c r="BJ352" s="21"/>
      <c r="BK352" s="21"/>
      <c r="BL352" s="21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86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3"/>
      <c r="P353" s="20"/>
      <c r="Q353" s="23"/>
      <c r="R353" s="23"/>
      <c r="S353" s="23"/>
      <c r="T353" s="23"/>
      <c r="U353" s="23"/>
      <c r="V353" s="21"/>
      <c r="W353" s="21"/>
      <c r="X353" s="21"/>
      <c r="Y353" s="21"/>
      <c r="Z353" s="21"/>
      <c r="AA353" s="21"/>
      <c r="AB353" s="21"/>
      <c r="AC353" s="21"/>
      <c r="AD353" s="181"/>
      <c r="AE353" s="21"/>
      <c r="AF353" s="21"/>
      <c r="AG353" s="21"/>
      <c r="AH353" s="20"/>
      <c r="AI353" s="29"/>
      <c r="AJ353" s="29"/>
      <c r="AK353" s="21"/>
      <c r="AL353" s="199"/>
      <c r="AM353" s="29"/>
      <c r="AN353" s="29"/>
      <c r="AO353" s="21"/>
      <c r="AP353" s="21"/>
      <c r="AQ353" s="21"/>
      <c r="AR353" s="21"/>
      <c r="AS353" s="21"/>
      <c r="AT353" s="199"/>
      <c r="AU353" s="29"/>
      <c r="AV353" s="199"/>
      <c r="AW353" s="29"/>
      <c r="AX353" s="21"/>
      <c r="AY353" s="21"/>
      <c r="AZ353" s="21"/>
      <c r="BA353" s="21"/>
      <c r="BB353" s="20"/>
      <c r="BC353" s="23"/>
      <c r="BD353" s="199"/>
      <c r="BE353" s="29"/>
      <c r="BF353" s="29"/>
      <c r="BG353" s="21"/>
      <c r="BH353" s="21"/>
      <c r="BI353" s="21"/>
      <c r="BJ353" s="21"/>
      <c r="BK353" s="21"/>
      <c r="BL353" s="21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409.6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199"/>
      <c r="O354" s="28"/>
      <c r="P354" s="18"/>
      <c r="Q354" s="28"/>
      <c r="R354" s="28"/>
      <c r="S354" s="28"/>
      <c r="T354" s="28"/>
      <c r="U354" s="28"/>
      <c r="V354" s="21"/>
      <c r="W354" s="21"/>
      <c r="X354" s="21"/>
      <c r="Y354" s="21"/>
      <c r="Z354" s="21"/>
      <c r="AA354" s="21"/>
      <c r="AB354" s="21"/>
      <c r="AC354" s="21"/>
      <c r="AD354" s="181"/>
      <c r="AE354" s="21"/>
      <c r="AF354" s="21"/>
      <c r="AG354" s="21"/>
      <c r="AH354" s="20"/>
      <c r="AI354" s="29"/>
      <c r="AJ354" s="29"/>
      <c r="AK354" s="21"/>
      <c r="AL354" s="199"/>
      <c r="AM354" s="29"/>
      <c r="AN354" s="29"/>
      <c r="AO354" s="21"/>
      <c r="AP354" s="21"/>
      <c r="AQ354" s="21"/>
      <c r="AR354" s="21"/>
      <c r="AS354" s="21"/>
      <c r="AT354" s="199"/>
      <c r="AU354" s="29"/>
      <c r="AV354" s="199"/>
      <c r="AW354" s="29"/>
      <c r="AX354" s="21"/>
      <c r="AY354" s="21"/>
      <c r="AZ354" s="21"/>
      <c r="BA354" s="21"/>
      <c r="BB354" s="20"/>
      <c r="BC354" s="23"/>
      <c r="BD354" s="199"/>
      <c r="BE354" s="29"/>
      <c r="BF354" s="29"/>
      <c r="BG354" s="21"/>
      <c r="BH354" s="21"/>
      <c r="BI354" s="21"/>
      <c r="BJ354" s="21"/>
      <c r="BK354" s="21"/>
      <c r="BL354" s="21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216.7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199"/>
      <c r="O355" s="28"/>
      <c r="P355" s="18"/>
      <c r="Q355" s="28"/>
      <c r="R355" s="28"/>
      <c r="S355" s="28"/>
      <c r="T355" s="28"/>
      <c r="U355" s="28"/>
      <c r="V355" s="21"/>
      <c r="W355" s="21"/>
      <c r="X355" s="21"/>
      <c r="Y355" s="21"/>
      <c r="Z355" s="21"/>
      <c r="AA355" s="21"/>
      <c r="AB355" s="21"/>
      <c r="AC355" s="21"/>
      <c r="AD355" s="181"/>
      <c r="AE355" s="21"/>
      <c r="AF355" s="21"/>
      <c r="AG355" s="21"/>
      <c r="AH355" s="20"/>
      <c r="AI355" s="29"/>
      <c r="AJ355" s="29"/>
      <c r="AK355" s="21"/>
      <c r="AL355" s="199"/>
      <c r="AM355" s="29"/>
      <c r="AN355" s="29"/>
      <c r="AO355" s="21"/>
      <c r="AP355" s="21"/>
      <c r="AQ355" s="21"/>
      <c r="AR355" s="21"/>
      <c r="AS355" s="21"/>
      <c r="AT355" s="199"/>
      <c r="AU355" s="29"/>
      <c r="AV355" s="199"/>
      <c r="AW355" s="29"/>
      <c r="AX355" s="21"/>
      <c r="AY355" s="21"/>
      <c r="AZ355" s="21"/>
      <c r="BA355" s="21"/>
      <c r="BB355" s="20"/>
      <c r="BC355" s="23"/>
      <c r="BD355" s="199"/>
      <c r="BE355" s="29"/>
      <c r="BF355" s="29"/>
      <c r="BG355" s="21"/>
      <c r="BH355" s="21"/>
      <c r="BI355" s="21"/>
      <c r="BJ355" s="21"/>
      <c r="BK355" s="21"/>
      <c r="BL355" s="21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254.2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0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199"/>
      <c r="AE356" s="29"/>
      <c r="AF356" s="29"/>
      <c r="AG356" s="29"/>
      <c r="AH356" s="29"/>
      <c r="AI356" s="21"/>
      <c r="AJ356" s="21"/>
      <c r="AK356" s="21"/>
      <c r="AL356" s="199"/>
      <c r="AM356" s="29"/>
      <c r="AN356" s="29"/>
      <c r="AO356" s="21"/>
      <c r="AP356" s="21"/>
      <c r="AQ356" s="21"/>
      <c r="AR356" s="21"/>
      <c r="AS356" s="21"/>
      <c r="AT356" s="199"/>
      <c r="AU356" s="29"/>
      <c r="AV356" s="199"/>
      <c r="AW356" s="29"/>
      <c r="AX356" s="21"/>
      <c r="AY356" s="21"/>
      <c r="AZ356" s="21"/>
      <c r="BA356" s="21"/>
      <c r="BB356" s="20"/>
      <c r="BC356" s="23"/>
      <c r="BD356" s="199"/>
      <c r="BE356" s="23"/>
      <c r="BF356" s="23"/>
      <c r="BG356" s="21"/>
      <c r="BH356" s="21"/>
      <c r="BI356" s="21"/>
      <c r="BJ356" s="21"/>
      <c r="BK356" s="21"/>
      <c r="BL356" s="21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47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199"/>
      <c r="O357" s="23"/>
      <c r="P357" s="23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199"/>
      <c r="AE357" s="29"/>
      <c r="AF357" s="29"/>
      <c r="AG357" s="29"/>
      <c r="AH357" s="29"/>
      <c r="AI357" s="21"/>
      <c r="AJ357" s="21"/>
      <c r="AK357" s="21"/>
      <c r="AL357" s="199"/>
      <c r="AM357" s="29"/>
      <c r="AN357" s="29"/>
      <c r="AO357" s="21"/>
      <c r="AP357" s="21"/>
      <c r="AQ357" s="21"/>
      <c r="AR357" s="21"/>
      <c r="AS357" s="21"/>
      <c r="AT357" s="199"/>
      <c r="AU357" s="29"/>
      <c r="AV357" s="199"/>
      <c r="AW357" s="29"/>
      <c r="AX357" s="21"/>
      <c r="AY357" s="21"/>
      <c r="AZ357" s="21"/>
      <c r="BA357" s="21"/>
      <c r="BB357" s="20"/>
      <c r="BC357" s="23"/>
      <c r="BD357" s="199"/>
      <c r="BE357" s="29"/>
      <c r="BF357" s="29"/>
      <c r="BG357" s="21"/>
      <c r="BH357" s="21"/>
      <c r="BI357" s="21"/>
      <c r="BJ357" s="21"/>
      <c r="BK357" s="21"/>
      <c r="BL357" s="21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244.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3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199"/>
      <c r="AE358" s="63"/>
      <c r="AF358" s="63"/>
      <c r="AG358" s="63"/>
      <c r="AH358" s="63"/>
      <c r="AI358" s="21"/>
      <c r="AJ358" s="21"/>
      <c r="AK358" s="21"/>
      <c r="AL358" s="199"/>
      <c r="AM358" s="63"/>
      <c r="AN358" s="63"/>
      <c r="AO358" s="21"/>
      <c r="AP358" s="21"/>
      <c r="AQ358" s="21"/>
      <c r="AR358" s="21"/>
      <c r="AS358" s="21"/>
      <c r="AT358" s="199"/>
      <c r="AU358" s="29"/>
      <c r="AV358" s="199"/>
      <c r="AW358" s="23"/>
      <c r="AX358" s="21"/>
      <c r="AY358" s="21"/>
      <c r="AZ358" s="21"/>
      <c r="BA358" s="21"/>
      <c r="BB358" s="20"/>
      <c r="BC358" s="23"/>
      <c r="BD358" s="199"/>
      <c r="BE358" s="23"/>
      <c r="BF358" s="23"/>
      <c r="BG358" s="21"/>
      <c r="BH358" s="20"/>
      <c r="BI358" s="23"/>
      <c r="BJ358" s="20"/>
      <c r="BK358" s="21"/>
      <c r="BL358" s="21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244.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0"/>
      <c r="Q359" s="23"/>
      <c r="R359" s="23"/>
      <c r="S359" s="20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199"/>
      <c r="AE359" s="63"/>
      <c r="AF359" s="63"/>
      <c r="AG359" s="63"/>
      <c r="AH359" s="63"/>
      <c r="AI359" s="21"/>
      <c r="AJ359" s="21"/>
      <c r="AK359" s="21"/>
      <c r="AL359" s="199"/>
      <c r="AM359" s="63"/>
      <c r="AN359" s="63"/>
      <c r="AO359" s="21"/>
      <c r="AP359" s="21"/>
      <c r="AQ359" s="21"/>
      <c r="AR359" s="21"/>
      <c r="AS359" s="21"/>
      <c r="AT359" s="199"/>
      <c r="AU359" s="29"/>
      <c r="AV359" s="199"/>
      <c r="AW359" s="23"/>
      <c r="AX359" s="21"/>
      <c r="AY359" s="21"/>
      <c r="AZ359" s="21"/>
      <c r="BA359" s="21"/>
      <c r="BB359" s="20"/>
      <c r="BC359" s="23"/>
      <c r="BD359" s="199"/>
      <c r="BE359" s="23"/>
      <c r="BF359" s="23"/>
      <c r="BG359" s="21"/>
      <c r="BH359" s="21"/>
      <c r="BI359" s="21"/>
      <c r="BJ359" s="21"/>
      <c r="BK359" s="21"/>
      <c r="BL359" s="21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244.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0"/>
      <c r="P360" s="20"/>
      <c r="Q360" s="20"/>
      <c r="R360" s="20"/>
      <c r="S360" s="20"/>
      <c r="T360" s="20"/>
      <c r="U360" s="20"/>
      <c r="V360" s="21"/>
      <c r="W360" s="21"/>
      <c r="X360" s="21"/>
      <c r="Y360" s="21"/>
      <c r="Z360" s="21"/>
      <c r="AA360" s="21"/>
      <c r="AB360" s="21"/>
      <c r="AC360" s="21"/>
      <c r="AD360" s="199"/>
      <c r="AE360" s="63"/>
      <c r="AF360" s="63"/>
      <c r="AG360" s="63"/>
      <c r="AH360" s="63"/>
      <c r="AI360" s="21"/>
      <c r="AJ360" s="21"/>
      <c r="AK360" s="21"/>
      <c r="AL360" s="199"/>
      <c r="AM360" s="63"/>
      <c r="AN360" s="63"/>
      <c r="AO360" s="21"/>
      <c r="AP360" s="21"/>
      <c r="AQ360" s="21"/>
      <c r="AR360" s="21"/>
      <c r="AS360" s="21"/>
      <c r="AT360" s="199"/>
      <c r="AU360" s="29"/>
      <c r="AV360" s="199"/>
      <c r="AW360" s="23"/>
      <c r="AX360" s="21"/>
      <c r="AY360" s="21"/>
      <c r="AZ360" s="21"/>
      <c r="BA360" s="21"/>
      <c r="BB360" s="20"/>
      <c r="BC360" s="23"/>
      <c r="BD360" s="199"/>
      <c r="BE360" s="23"/>
      <c r="BF360" s="23"/>
      <c r="BG360" s="21"/>
      <c r="BH360" s="20"/>
      <c r="BI360" s="23"/>
      <c r="BJ360" s="23"/>
      <c r="BK360" s="21"/>
      <c r="BL360" s="21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244.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3"/>
      <c r="P361" s="20"/>
      <c r="Q361" s="23"/>
      <c r="R361" s="23"/>
      <c r="S361" s="23"/>
      <c r="T361" s="23"/>
      <c r="U361" s="23"/>
      <c r="V361" s="21"/>
      <c r="W361" s="21"/>
      <c r="X361" s="21"/>
      <c r="Y361" s="21"/>
      <c r="Z361" s="21"/>
      <c r="AA361" s="21"/>
      <c r="AB361" s="21"/>
      <c r="AC361" s="21"/>
      <c r="AD361" s="199"/>
      <c r="AE361" s="63"/>
      <c r="AF361" s="63"/>
      <c r="AG361" s="63"/>
      <c r="AH361" s="63"/>
      <c r="AI361" s="21"/>
      <c r="AJ361" s="21"/>
      <c r="AK361" s="21"/>
      <c r="AL361" s="199"/>
      <c r="AM361" s="63"/>
      <c r="AN361" s="63"/>
      <c r="AO361" s="21"/>
      <c r="AP361" s="21"/>
      <c r="AQ361" s="21"/>
      <c r="AR361" s="21"/>
      <c r="AS361" s="21"/>
      <c r="AT361" s="199"/>
      <c r="AU361" s="29"/>
      <c r="AV361" s="199"/>
      <c r="AW361" s="23"/>
      <c r="AX361" s="21"/>
      <c r="AY361" s="21"/>
      <c r="AZ361" s="21"/>
      <c r="BA361" s="21"/>
      <c r="BB361" s="20"/>
      <c r="BC361" s="23"/>
      <c r="BD361" s="199"/>
      <c r="BE361" s="23"/>
      <c r="BF361" s="23"/>
      <c r="BG361" s="21"/>
      <c r="BH361" s="21"/>
      <c r="BI361" s="21"/>
      <c r="BJ361" s="21"/>
      <c r="BK361" s="21"/>
      <c r="BL361" s="21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408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3"/>
      <c r="P362" s="20"/>
      <c r="Q362" s="20"/>
      <c r="R362" s="20"/>
      <c r="S362" s="20"/>
      <c r="T362" s="20"/>
      <c r="U362" s="23"/>
      <c r="V362" s="21"/>
      <c r="W362" s="21"/>
      <c r="X362" s="21"/>
      <c r="Y362" s="21"/>
      <c r="Z362" s="21"/>
      <c r="AA362" s="21"/>
      <c r="AB362" s="21"/>
      <c r="AC362" s="21"/>
      <c r="AD362" s="199"/>
      <c r="AE362" s="63"/>
      <c r="AF362" s="63"/>
      <c r="AG362" s="63"/>
      <c r="AH362" s="63"/>
      <c r="AI362" s="21"/>
      <c r="AJ362" s="21"/>
      <c r="AK362" s="21"/>
      <c r="AL362" s="199"/>
      <c r="AM362" s="63"/>
      <c r="AN362" s="63"/>
      <c r="AO362" s="21"/>
      <c r="AP362" s="21"/>
      <c r="AQ362" s="21"/>
      <c r="AR362" s="21"/>
      <c r="AS362" s="21"/>
      <c r="AT362" s="199"/>
      <c r="AU362" s="29"/>
      <c r="AV362" s="199"/>
      <c r="AW362" s="23"/>
      <c r="AX362" s="21"/>
      <c r="AY362" s="21"/>
      <c r="AZ362" s="21"/>
      <c r="BA362" s="21"/>
      <c r="BB362" s="20"/>
      <c r="BC362" s="23"/>
      <c r="BD362" s="199"/>
      <c r="BE362" s="23"/>
      <c r="BF362" s="20"/>
      <c r="BG362" s="21"/>
      <c r="BH362" s="21"/>
      <c r="BI362" s="21"/>
      <c r="BJ362" s="21"/>
      <c r="BK362" s="21"/>
      <c r="BL362" s="21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246.7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3"/>
      <c r="P363" s="20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199"/>
      <c r="AE363" s="63"/>
      <c r="AF363" s="63"/>
      <c r="AG363" s="63"/>
      <c r="AH363" s="63"/>
      <c r="AI363" s="21"/>
      <c r="AJ363" s="21"/>
      <c r="AK363" s="21"/>
      <c r="AL363" s="199"/>
      <c r="AM363" s="63"/>
      <c r="AN363" s="63"/>
      <c r="AO363" s="21"/>
      <c r="AP363" s="21"/>
      <c r="AQ363" s="21"/>
      <c r="AR363" s="21"/>
      <c r="AS363" s="21"/>
      <c r="AT363" s="199"/>
      <c r="AU363" s="29"/>
      <c r="AV363" s="199"/>
      <c r="AW363" s="23"/>
      <c r="AX363" s="21"/>
      <c r="AY363" s="21"/>
      <c r="AZ363" s="21"/>
      <c r="BA363" s="21"/>
      <c r="BB363" s="20"/>
      <c r="BC363" s="23"/>
      <c r="BD363" s="199"/>
      <c r="BE363" s="23"/>
      <c r="BF363" s="20"/>
      <c r="BG363" s="21"/>
      <c r="BH363" s="20"/>
      <c r="BI363" s="23"/>
      <c r="BJ363" s="23"/>
      <c r="BK363" s="21"/>
      <c r="BL363" s="21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58.7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0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199"/>
      <c r="AE364" s="63"/>
      <c r="AF364" s="63"/>
      <c r="AG364" s="63"/>
      <c r="AH364" s="20"/>
      <c r="AI364" s="21"/>
      <c r="AJ364" s="21"/>
      <c r="AK364" s="21"/>
      <c r="AL364" s="199"/>
      <c r="AM364" s="63"/>
      <c r="AN364" s="20"/>
      <c r="AO364" s="21"/>
      <c r="AP364" s="21"/>
      <c r="AQ364" s="21"/>
      <c r="AR364" s="21"/>
      <c r="AS364" s="21"/>
      <c r="AT364" s="199"/>
      <c r="AU364" s="23"/>
      <c r="AV364" s="199"/>
      <c r="AW364" s="23"/>
      <c r="AX364" s="21"/>
      <c r="AY364" s="21"/>
      <c r="AZ364" s="21"/>
      <c r="BA364" s="21"/>
      <c r="BB364" s="20"/>
      <c r="BC364" s="23"/>
      <c r="BD364" s="199"/>
      <c r="BE364" s="23"/>
      <c r="BF364" s="20"/>
      <c r="BG364" s="21"/>
      <c r="BH364" s="21"/>
      <c r="BI364" s="21"/>
      <c r="BJ364" s="21"/>
      <c r="BK364" s="21"/>
      <c r="BL364" s="21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201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199"/>
      <c r="O365" s="29"/>
      <c r="P365" s="29"/>
      <c r="Q365" s="29"/>
      <c r="R365" s="29"/>
      <c r="S365" s="29"/>
      <c r="T365" s="29"/>
      <c r="U365" s="29"/>
      <c r="V365" s="21"/>
      <c r="W365" s="21"/>
      <c r="X365" s="21"/>
      <c r="Y365" s="21"/>
      <c r="Z365" s="21"/>
      <c r="AA365" s="21"/>
      <c r="AB365" s="21"/>
      <c r="AC365" s="21"/>
      <c r="AD365" s="199"/>
      <c r="AE365" s="63"/>
      <c r="AF365" s="63"/>
      <c r="AG365" s="63"/>
      <c r="AH365" s="20"/>
      <c r="AI365" s="21"/>
      <c r="AJ365" s="21"/>
      <c r="AK365" s="21"/>
      <c r="AL365" s="199"/>
      <c r="AM365" s="63"/>
      <c r="AN365" s="20"/>
      <c r="AO365" s="21"/>
      <c r="AP365" s="21"/>
      <c r="AQ365" s="21"/>
      <c r="AR365" s="21"/>
      <c r="AS365" s="21"/>
      <c r="AT365" s="199"/>
      <c r="AU365" s="23"/>
      <c r="AV365" s="199"/>
      <c r="AW365" s="23"/>
      <c r="AX365" s="21"/>
      <c r="AY365" s="21"/>
      <c r="AZ365" s="21"/>
      <c r="BA365" s="21"/>
      <c r="BB365" s="20"/>
      <c r="BC365" s="23"/>
      <c r="BD365" s="199"/>
      <c r="BE365" s="23"/>
      <c r="BF365" s="20"/>
      <c r="BG365" s="21"/>
      <c r="BH365" s="21"/>
      <c r="BI365" s="21"/>
      <c r="BJ365" s="21"/>
      <c r="BK365" s="21"/>
      <c r="BL365" s="21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191.2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0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199"/>
      <c r="AE366" s="63"/>
      <c r="AF366" s="63"/>
      <c r="AG366" s="63"/>
      <c r="AH366" s="20"/>
      <c r="AI366" s="21"/>
      <c r="AJ366" s="21"/>
      <c r="AK366" s="21"/>
      <c r="AL366" s="199"/>
      <c r="AM366" s="63"/>
      <c r="AN366" s="20"/>
      <c r="AO366" s="21"/>
      <c r="AP366" s="21"/>
      <c r="AQ366" s="21"/>
      <c r="AR366" s="21"/>
      <c r="AS366" s="21"/>
      <c r="AT366" s="199"/>
      <c r="AU366" s="23"/>
      <c r="AV366" s="199"/>
      <c r="AW366" s="23"/>
      <c r="AX366" s="21"/>
      <c r="AY366" s="21"/>
      <c r="AZ366" s="21"/>
      <c r="BA366" s="21"/>
      <c r="BB366" s="20"/>
      <c r="BC366" s="23"/>
      <c r="BD366" s="199"/>
      <c r="BE366" s="23"/>
      <c r="BF366" s="23"/>
      <c r="BG366" s="21"/>
      <c r="BH366" s="21"/>
      <c r="BI366" s="21"/>
      <c r="BJ366" s="21"/>
      <c r="BK366" s="21"/>
      <c r="BL366" s="21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91.2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199"/>
      <c r="O367" s="28"/>
      <c r="P367" s="18"/>
      <c r="Q367" s="28"/>
      <c r="R367" s="28"/>
      <c r="S367" s="28"/>
      <c r="T367" s="28"/>
      <c r="U367" s="28"/>
      <c r="V367" s="21"/>
      <c r="W367" s="21"/>
      <c r="X367" s="21"/>
      <c r="Y367" s="21"/>
      <c r="Z367" s="21"/>
      <c r="AA367" s="21"/>
      <c r="AB367" s="21"/>
      <c r="AC367" s="21"/>
      <c r="AD367" s="199"/>
      <c r="AE367" s="63"/>
      <c r="AF367" s="63"/>
      <c r="AG367" s="63"/>
      <c r="AH367" s="20"/>
      <c r="AI367" s="21"/>
      <c r="AJ367" s="21"/>
      <c r="AK367" s="21"/>
      <c r="AL367" s="199"/>
      <c r="AM367" s="63"/>
      <c r="AN367" s="20"/>
      <c r="AO367" s="21"/>
      <c r="AP367" s="21"/>
      <c r="AQ367" s="21"/>
      <c r="AR367" s="21"/>
      <c r="AS367" s="21"/>
      <c r="AT367" s="199"/>
      <c r="AU367" s="23"/>
      <c r="AV367" s="199"/>
      <c r="AW367" s="23"/>
      <c r="AX367" s="21"/>
      <c r="AY367" s="21"/>
      <c r="AZ367" s="21"/>
      <c r="BA367" s="21"/>
      <c r="BB367" s="20"/>
      <c r="BC367" s="23"/>
      <c r="BD367" s="199"/>
      <c r="BE367" s="23"/>
      <c r="BF367" s="20"/>
      <c r="BG367" s="21"/>
      <c r="BH367" s="21"/>
      <c r="BI367" s="21"/>
      <c r="BJ367" s="21"/>
      <c r="BK367" s="21"/>
      <c r="BL367" s="21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247.5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199"/>
      <c r="O368" s="23"/>
      <c r="P368" s="23"/>
      <c r="Q368" s="23"/>
      <c r="R368" s="23"/>
      <c r="S368" s="23"/>
      <c r="T368" s="23"/>
      <c r="U368" s="28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181"/>
      <c r="AM368" s="21"/>
      <c r="AN368" s="21"/>
      <c r="AO368" s="21"/>
      <c r="AP368" s="21"/>
      <c r="AQ368" s="21"/>
      <c r="AR368" s="21"/>
      <c r="AS368" s="21"/>
      <c r="AT368" s="181"/>
      <c r="AU368" s="21"/>
      <c r="AV368" s="181"/>
      <c r="AW368" s="21"/>
      <c r="AX368" s="21"/>
      <c r="AY368" s="21"/>
      <c r="AZ368" s="21"/>
      <c r="BA368" s="21"/>
      <c r="BB368" s="20"/>
      <c r="BC368" s="23"/>
      <c r="BD368" s="199"/>
      <c r="BE368" s="23"/>
      <c r="BF368" s="20"/>
      <c r="BG368" s="21"/>
      <c r="BH368" s="21"/>
      <c r="BI368" s="21"/>
      <c r="BJ368" s="21"/>
      <c r="BK368" s="21"/>
      <c r="BL368" s="21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271.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199"/>
      <c r="O369" s="28"/>
      <c r="P369" s="18"/>
      <c r="Q369" s="28"/>
      <c r="R369" s="28"/>
      <c r="S369" s="28"/>
      <c r="T369" s="28"/>
      <c r="U369" s="28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181"/>
      <c r="AM369" s="21"/>
      <c r="AN369" s="21"/>
      <c r="AO369" s="21"/>
      <c r="AP369" s="21"/>
      <c r="AQ369" s="21"/>
      <c r="AR369" s="21"/>
      <c r="AS369" s="21"/>
      <c r="AT369" s="181"/>
      <c r="AU369" s="21"/>
      <c r="AV369" s="181"/>
      <c r="AW369" s="21"/>
      <c r="AX369" s="21"/>
      <c r="AY369" s="21"/>
      <c r="AZ369" s="21"/>
      <c r="BA369" s="21"/>
      <c r="BB369" s="20"/>
      <c r="BC369" s="23"/>
      <c r="BD369" s="199"/>
      <c r="BE369" s="23"/>
      <c r="BF369" s="20"/>
      <c r="BG369" s="21"/>
      <c r="BH369" s="21"/>
      <c r="BI369" s="21"/>
      <c r="BJ369" s="21"/>
      <c r="BK369" s="21"/>
      <c r="BL369" s="21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261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199"/>
      <c r="O370" s="28"/>
      <c r="P370" s="18"/>
      <c r="Q370" s="28"/>
      <c r="R370" s="28"/>
      <c r="S370" s="28"/>
      <c r="T370" s="28"/>
      <c r="U370" s="28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181"/>
      <c r="AM370" s="21"/>
      <c r="AN370" s="21"/>
      <c r="AO370" s="21"/>
      <c r="AP370" s="21"/>
      <c r="AQ370" s="21"/>
      <c r="AR370" s="21"/>
      <c r="AS370" s="21"/>
      <c r="AT370" s="181"/>
      <c r="AU370" s="21"/>
      <c r="AV370" s="181"/>
      <c r="AW370" s="21"/>
      <c r="AX370" s="21"/>
      <c r="AY370" s="21"/>
      <c r="AZ370" s="21"/>
      <c r="BA370" s="21"/>
      <c r="BB370" s="20"/>
      <c r="BC370" s="23"/>
      <c r="BD370" s="199"/>
      <c r="BE370" s="23"/>
      <c r="BF370" s="20"/>
      <c r="BG370" s="21"/>
      <c r="BH370" s="21"/>
      <c r="BI370" s="21"/>
      <c r="BJ370" s="21"/>
      <c r="BK370" s="21"/>
      <c r="BL370" s="21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204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0"/>
      <c r="P371" s="20"/>
      <c r="Q371" s="20"/>
      <c r="R371" s="20"/>
      <c r="S371" s="20"/>
      <c r="T371" s="20"/>
      <c r="U371" s="20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181"/>
      <c r="AM371" s="21"/>
      <c r="AN371" s="21"/>
      <c r="AO371" s="21"/>
      <c r="AP371" s="21"/>
      <c r="AQ371" s="21"/>
      <c r="AR371" s="21"/>
      <c r="AS371" s="21"/>
      <c r="AT371" s="181"/>
      <c r="AU371" s="21"/>
      <c r="AV371" s="181"/>
      <c r="AW371" s="21"/>
      <c r="AX371" s="21"/>
      <c r="AY371" s="21"/>
      <c r="AZ371" s="21"/>
      <c r="BA371" s="21"/>
      <c r="BB371" s="20"/>
      <c r="BC371" s="23"/>
      <c r="BD371" s="199"/>
      <c r="BE371" s="20"/>
      <c r="BF371" s="20"/>
      <c r="BG371" s="21"/>
      <c r="BH371" s="21"/>
      <c r="BI371" s="21"/>
      <c r="BJ371" s="21"/>
      <c r="BK371" s="21"/>
      <c r="BL371" s="21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204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199"/>
      <c r="O372" s="20"/>
      <c r="P372" s="20"/>
      <c r="Q372" s="20"/>
      <c r="R372" s="20"/>
      <c r="S372" s="20"/>
      <c r="T372" s="20"/>
      <c r="U372" s="20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181"/>
      <c r="AM372" s="21"/>
      <c r="AN372" s="21"/>
      <c r="AO372" s="21"/>
      <c r="AP372" s="21"/>
      <c r="AQ372" s="21"/>
      <c r="AR372" s="21"/>
      <c r="AS372" s="21"/>
      <c r="AT372" s="181"/>
      <c r="AU372" s="21"/>
      <c r="AV372" s="181"/>
      <c r="AW372" s="21"/>
      <c r="AX372" s="21"/>
      <c r="AY372" s="21"/>
      <c r="AZ372" s="21"/>
      <c r="BA372" s="21"/>
      <c r="BB372" s="20"/>
      <c r="BC372" s="23"/>
      <c r="BD372" s="199"/>
      <c r="BE372" s="23"/>
      <c r="BF372" s="20"/>
      <c r="BG372" s="21"/>
      <c r="BH372" s="21"/>
      <c r="BI372" s="21"/>
      <c r="BJ372" s="21"/>
      <c r="BK372" s="21"/>
      <c r="BL372" s="21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204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199"/>
      <c r="O373" s="28"/>
      <c r="P373" s="18"/>
      <c r="Q373" s="28"/>
      <c r="R373" s="28"/>
      <c r="S373" s="28"/>
      <c r="T373" s="28"/>
      <c r="U373" s="28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181"/>
      <c r="AM373" s="21"/>
      <c r="AN373" s="21"/>
      <c r="AO373" s="21"/>
      <c r="AP373" s="21"/>
      <c r="AQ373" s="21"/>
      <c r="AR373" s="21"/>
      <c r="AS373" s="21"/>
      <c r="AT373" s="181"/>
      <c r="AU373" s="21"/>
      <c r="AV373" s="181"/>
      <c r="AW373" s="21"/>
      <c r="AX373" s="21"/>
      <c r="AY373" s="21"/>
      <c r="AZ373" s="21"/>
      <c r="BA373" s="21"/>
      <c r="BB373" s="20"/>
      <c r="BC373" s="23"/>
      <c r="BD373" s="199"/>
      <c r="BE373" s="23"/>
      <c r="BF373" s="20"/>
      <c r="BG373" s="21"/>
      <c r="BH373" s="21"/>
      <c r="BI373" s="21"/>
      <c r="BJ373" s="21"/>
      <c r="BK373" s="21"/>
      <c r="BL373" s="21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283.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3"/>
      <c r="P374" s="20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181"/>
      <c r="AM374" s="21"/>
      <c r="AN374" s="21"/>
      <c r="AO374" s="21"/>
      <c r="AP374" s="21"/>
      <c r="AQ374" s="21"/>
      <c r="AR374" s="21"/>
      <c r="AS374" s="21"/>
      <c r="AT374" s="181"/>
      <c r="AU374" s="21"/>
      <c r="AV374" s="181"/>
      <c r="AW374" s="21"/>
      <c r="AX374" s="21"/>
      <c r="AY374" s="21"/>
      <c r="AZ374" s="21"/>
      <c r="BA374" s="21"/>
      <c r="BB374" s="20"/>
      <c r="BC374" s="23"/>
      <c r="BD374" s="199"/>
      <c r="BE374" s="23"/>
      <c r="BF374" s="20"/>
      <c r="BG374" s="21"/>
      <c r="BH374" s="21"/>
      <c r="BI374" s="21"/>
      <c r="BJ374" s="21"/>
      <c r="BK374" s="21"/>
      <c r="BL374" s="21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409.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3"/>
      <c r="P375" s="20"/>
      <c r="Q375" s="23"/>
      <c r="R375" s="23"/>
      <c r="S375" s="23"/>
      <c r="T375" s="23"/>
      <c r="U375" s="23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0"/>
      <c r="AI375" s="23"/>
      <c r="AJ375" s="23"/>
      <c r="AK375" s="21"/>
      <c r="AL375" s="199"/>
      <c r="AM375" s="23"/>
      <c r="AN375" s="23"/>
      <c r="AO375" s="21"/>
      <c r="AP375" s="21"/>
      <c r="AQ375" s="21"/>
      <c r="AR375" s="21"/>
      <c r="AS375" s="21"/>
      <c r="AT375" s="199"/>
      <c r="AU375" s="23"/>
      <c r="AV375" s="199"/>
      <c r="AW375" s="23"/>
      <c r="AX375" s="21"/>
      <c r="AY375" s="21"/>
      <c r="AZ375" s="21"/>
      <c r="BA375" s="21"/>
      <c r="BB375" s="20"/>
      <c r="BC375" s="23"/>
      <c r="BD375" s="199"/>
      <c r="BE375" s="23"/>
      <c r="BF375" s="23"/>
      <c r="BG375" s="21"/>
      <c r="BH375" s="21"/>
      <c r="BI375" s="21"/>
      <c r="BJ375" s="21"/>
      <c r="BK375" s="21"/>
      <c r="BL375" s="21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114.7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8"/>
      <c r="P376" s="18"/>
      <c r="Q376" s="28"/>
      <c r="R376" s="28"/>
      <c r="S376" s="28"/>
      <c r="T376" s="28"/>
      <c r="U376" s="28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181"/>
      <c r="AM376" s="21"/>
      <c r="AN376" s="21"/>
      <c r="AO376" s="21"/>
      <c r="AP376" s="21"/>
      <c r="AQ376" s="21"/>
      <c r="AR376" s="21"/>
      <c r="AS376" s="21"/>
      <c r="AT376" s="181"/>
      <c r="AU376" s="21"/>
      <c r="AV376" s="181"/>
      <c r="AW376" s="21"/>
      <c r="AX376" s="21"/>
      <c r="AY376" s="21"/>
      <c r="AZ376" s="21"/>
      <c r="BA376" s="21"/>
      <c r="BB376" s="20"/>
      <c r="BC376" s="23"/>
      <c r="BD376" s="199"/>
      <c r="BE376" s="23"/>
      <c r="BF376" s="20"/>
      <c r="BG376" s="21"/>
      <c r="BH376" s="21"/>
      <c r="BI376" s="21"/>
      <c r="BJ376" s="21"/>
      <c r="BK376" s="21"/>
      <c r="BL376" s="21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114.7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199"/>
      <c r="O377" s="28"/>
      <c r="P377" s="18"/>
      <c r="Q377" s="28"/>
      <c r="R377" s="28"/>
      <c r="S377" s="28"/>
      <c r="T377" s="28"/>
      <c r="U377" s="28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181"/>
      <c r="AM377" s="21"/>
      <c r="AN377" s="21"/>
      <c r="AO377" s="21"/>
      <c r="AP377" s="21"/>
      <c r="AQ377" s="21"/>
      <c r="AR377" s="21"/>
      <c r="AS377" s="21"/>
      <c r="AT377" s="181"/>
      <c r="AU377" s="21"/>
      <c r="AV377" s="181"/>
      <c r="AW377" s="21"/>
      <c r="AX377" s="21"/>
      <c r="AY377" s="21"/>
      <c r="AZ377" s="21"/>
      <c r="BA377" s="21"/>
      <c r="BB377" s="20"/>
      <c r="BC377" s="23"/>
      <c r="BD377" s="199"/>
      <c r="BE377" s="23"/>
      <c r="BF377" s="20"/>
      <c r="BG377" s="21"/>
      <c r="BH377" s="21"/>
      <c r="BI377" s="21"/>
      <c r="BJ377" s="21"/>
      <c r="BK377" s="21"/>
      <c r="BL377" s="21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114.7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199"/>
      <c r="O378" s="28"/>
      <c r="P378" s="18"/>
      <c r="Q378" s="28"/>
      <c r="R378" s="28"/>
      <c r="S378" s="28"/>
      <c r="T378" s="28"/>
      <c r="U378" s="28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181"/>
      <c r="AM378" s="21"/>
      <c r="AN378" s="21"/>
      <c r="AO378" s="21"/>
      <c r="AP378" s="21"/>
      <c r="AQ378" s="21"/>
      <c r="AR378" s="21"/>
      <c r="AS378" s="21"/>
      <c r="AT378" s="181"/>
      <c r="AU378" s="21"/>
      <c r="AV378" s="181"/>
      <c r="AW378" s="21"/>
      <c r="AX378" s="21"/>
      <c r="AY378" s="21"/>
      <c r="AZ378" s="21"/>
      <c r="BA378" s="21"/>
      <c r="BB378" s="20"/>
      <c r="BC378" s="23"/>
      <c r="BD378" s="199"/>
      <c r="BE378" s="23"/>
      <c r="BF378" s="20"/>
      <c r="BG378" s="21"/>
      <c r="BH378" s="21"/>
      <c r="BI378" s="21"/>
      <c r="BJ378" s="21"/>
      <c r="BK378" s="21"/>
      <c r="BL378" s="21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14.7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199"/>
      <c r="O379" s="28"/>
      <c r="P379" s="18"/>
      <c r="Q379" s="28"/>
      <c r="R379" s="28"/>
      <c r="S379" s="28"/>
      <c r="T379" s="28"/>
      <c r="U379" s="28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181"/>
      <c r="AM379" s="21"/>
      <c r="AN379" s="21"/>
      <c r="AO379" s="21"/>
      <c r="AP379" s="21"/>
      <c r="AQ379" s="21"/>
      <c r="AR379" s="21"/>
      <c r="AS379" s="21"/>
      <c r="AT379" s="181"/>
      <c r="AU379" s="21"/>
      <c r="AV379" s="181"/>
      <c r="AW379" s="21"/>
      <c r="AX379" s="21"/>
      <c r="AY379" s="21"/>
      <c r="AZ379" s="21"/>
      <c r="BA379" s="21"/>
      <c r="BB379" s="20"/>
      <c r="BC379" s="23"/>
      <c r="BD379" s="199"/>
      <c r="BE379" s="23"/>
      <c r="BF379" s="20"/>
      <c r="BG379" s="21"/>
      <c r="BH379" s="21"/>
      <c r="BI379" s="21"/>
      <c r="BJ379" s="21"/>
      <c r="BK379" s="21"/>
      <c r="BL379" s="21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114.7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199"/>
      <c r="O380" s="28"/>
      <c r="P380" s="18"/>
      <c r="Q380" s="28"/>
      <c r="R380" s="28"/>
      <c r="S380" s="28"/>
      <c r="T380" s="28"/>
      <c r="U380" s="28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181"/>
      <c r="AM380" s="21"/>
      <c r="AN380" s="21"/>
      <c r="AO380" s="21"/>
      <c r="AP380" s="21"/>
      <c r="AQ380" s="21"/>
      <c r="AR380" s="21"/>
      <c r="AS380" s="21"/>
      <c r="AT380" s="181"/>
      <c r="AU380" s="21"/>
      <c r="AV380" s="181"/>
      <c r="AW380" s="21"/>
      <c r="AX380" s="21"/>
      <c r="AY380" s="21"/>
      <c r="AZ380" s="21"/>
      <c r="BA380" s="21"/>
      <c r="BB380" s="20"/>
      <c r="BC380" s="23"/>
      <c r="BD380" s="199"/>
      <c r="BE380" s="23"/>
      <c r="BF380" s="20"/>
      <c r="BG380" s="21"/>
      <c r="BH380" s="21"/>
      <c r="BI380" s="21"/>
      <c r="BJ380" s="21"/>
      <c r="BK380" s="21"/>
      <c r="BL380" s="21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204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3"/>
      <c r="P381" s="20"/>
      <c r="Q381" s="23"/>
      <c r="R381" s="23"/>
      <c r="S381" s="23"/>
      <c r="T381" s="23"/>
      <c r="U381" s="23"/>
      <c r="V381" s="21"/>
      <c r="W381" s="21"/>
      <c r="X381" s="21"/>
      <c r="Y381" s="21"/>
      <c r="Z381" s="21"/>
      <c r="AA381" s="21"/>
      <c r="AB381" s="21"/>
      <c r="AC381" s="21"/>
      <c r="AD381" s="21"/>
      <c r="AE381" s="21"/>
      <c r="AF381" s="21"/>
      <c r="AG381" s="21"/>
      <c r="AH381" s="21"/>
      <c r="AI381" s="21"/>
      <c r="AJ381" s="21"/>
      <c r="AK381" s="21"/>
      <c r="AL381" s="181"/>
      <c r="AM381" s="21"/>
      <c r="AN381" s="21"/>
      <c r="AO381" s="21"/>
      <c r="AP381" s="21"/>
      <c r="AQ381" s="21"/>
      <c r="AR381" s="21"/>
      <c r="AS381" s="21"/>
      <c r="AT381" s="181"/>
      <c r="AU381" s="21"/>
      <c r="AV381" s="181"/>
      <c r="AW381" s="21"/>
      <c r="AX381" s="21"/>
      <c r="AY381" s="21"/>
      <c r="AZ381" s="21"/>
      <c r="BA381" s="21"/>
      <c r="BB381" s="20"/>
      <c r="BC381" s="23"/>
      <c r="BD381" s="199"/>
      <c r="BE381" s="23"/>
      <c r="BF381" s="20"/>
      <c r="BG381" s="21"/>
      <c r="BH381" s="21"/>
      <c r="BI381" s="21"/>
      <c r="BJ381" s="21"/>
      <c r="BK381" s="21"/>
      <c r="BL381" s="21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204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199"/>
      <c r="O382" s="28"/>
      <c r="P382" s="18"/>
      <c r="Q382" s="28"/>
      <c r="R382" s="28"/>
      <c r="S382" s="28"/>
      <c r="T382" s="28"/>
      <c r="U382" s="28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181"/>
      <c r="AM382" s="21"/>
      <c r="AN382" s="21"/>
      <c r="AO382" s="21"/>
      <c r="AP382" s="21"/>
      <c r="AQ382" s="21"/>
      <c r="AR382" s="21"/>
      <c r="AS382" s="21"/>
      <c r="AT382" s="181"/>
      <c r="AU382" s="21"/>
      <c r="AV382" s="181"/>
      <c r="AW382" s="21"/>
      <c r="AX382" s="21"/>
      <c r="AY382" s="21"/>
      <c r="AZ382" s="21"/>
      <c r="BA382" s="21"/>
      <c r="BB382" s="20"/>
      <c r="BC382" s="23"/>
      <c r="BD382" s="199"/>
      <c r="BE382" s="23"/>
      <c r="BF382" s="20"/>
      <c r="BG382" s="21"/>
      <c r="BH382" s="21"/>
      <c r="BI382" s="21"/>
      <c r="BJ382" s="21"/>
      <c r="BK382" s="21"/>
      <c r="BL382" s="21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216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0"/>
      <c r="P383" s="20"/>
      <c r="Q383" s="20"/>
      <c r="R383" s="20"/>
      <c r="S383" s="20"/>
      <c r="T383" s="20"/>
      <c r="U383" s="20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0"/>
      <c r="AK383" s="63"/>
      <c r="AL383" s="181"/>
      <c r="AM383" s="21"/>
      <c r="AN383" s="21"/>
      <c r="AO383" s="21"/>
      <c r="AP383" s="21"/>
      <c r="AQ383" s="21"/>
      <c r="AR383" s="21"/>
      <c r="AS383" s="21"/>
      <c r="AT383" s="181"/>
      <c r="AU383" s="21"/>
      <c r="AV383" s="181"/>
      <c r="AW383" s="21"/>
      <c r="AX383" s="21"/>
      <c r="AY383" s="21"/>
      <c r="AZ383" s="21"/>
      <c r="BA383" s="21"/>
      <c r="BB383" s="20"/>
      <c r="BC383" s="63"/>
      <c r="BD383" s="199"/>
      <c r="BE383" s="63"/>
      <c r="BF383" s="20"/>
      <c r="BG383" s="21"/>
      <c r="BH383" s="21"/>
      <c r="BI383" s="21"/>
      <c r="BJ383" s="21"/>
      <c r="BK383" s="21"/>
      <c r="BL383" s="21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158.2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63"/>
      <c r="P384" s="63"/>
      <c r="Q384" s="63"/>
      <c r="R384" s="63"/>
      <c r="S384" s="63"/>
      <c r="T384" s="63"/>
      <c r="U384" s="63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181"/>
      <c r="AM384" s="21"/>
      <c r="AN384" s="21"/>
      <c r="AO384" s="21"/>
      <c r="AP384" s="21"/>
      <c r="AQ384" s="21"/>
      <c r="AR384" s="21"/>
      <c r="AS384" s="21"/>
      <c r="AT384" s="181"/>
      <c r="AU384" s="21"/>
      <c r="AV384" s="181"/>
      <c r="AW384" s="21"/>
      <c r="AX384" s="21"/>
      <c r="AY384" s="21"/>
      <c r="AZ384" s="21"/>
      <c r="BA384" s="21"/>
      <c r="BB384" s="20"/>
      <c r="BC384" s="23"/>
      <c r="BD384" s="199"/>
      <c r="BE384" s="23"/>
      <c r="BF384" s="20"/>
      <c r="BG384" s="21"/>
      <c r="BH384" s="21"/>
      <c r="BI384" s="21"/>
      <c r="BJ384" s="21"/>
      <c r="BK384" s="21"/>
      <c r="BL384" s="21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141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63"/>
      <c r="P385" s="63"/>
      <c r="Q385" s="63"/>
      <c r="R385" s="63"/>
      <c r="S385" s="63"/>
      <c r="T385" s="63"/>
      <c r="U385" s="63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181"/>
      <c r="AM385" s="21"/>
      <c r="AN385" s="21"/>
      <c r="AO385" s="21"/>
      <c r="AP385" s="21"/>
      <c r="AQ385" s="21"/>
      <c r="AR385" s="21"/>
      <c r="AS385" s="21"/>
      <c r="AT385" s="181"/>
      <c r="AU385" s="21"/>
      <c r="AV385" s="181"/>
      <c r="AW385" s="21"/>
      <c r="AX385" s="21"/>
      <c r="AY385" s="21"/>
      <c r="AZ385" s="21"/>
      <c r="BA385" s="21"/>
      <c r="BB385" s="20"/>
      <c r="BC385" s="23"/>
      <c r="BD385" s="199"/>
      <c r="BE385" s="23"/>
      <c r="BF385" s="20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256.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0"/>
      <c r="Q386" s="23"/>
      <c r="R386" s="23"/>
      <c r="S386" s="23"/>
      <c r="T386" s="23"/>
      <c r="U386" s="23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0"/>
      <c r="AI386" s="23"/>
      <c r="AJ386" s="23"/>
      <c r="AK386" s="21"/>
      <c r="AL386" s="199"/>
      <c r="AM386" s="23"/>
      <c r="AN386" s="23"/>
      <c r="AO386" s="21"/>
      <c r="AP386" s="21"/>
      <c r="AQ386" s="21"/>
      <c r="AR386" s="21"/>
      <c r="AS386" s="21"/>
      <c r="AT386" s="199"/>
      <c r="AU386" s="29"/>
      <c r="AV386" s="199"/>
      <c r="AW386" s="23"/>
      <c r="AX386" s="21"/>
      <c r="AY386" s="21"/>
      <c r="AZ386" s="21"/>
      <c r="BA386" s="21"/>
      <c r="BB386" s="20"/>
      <c r="BC386" s="23"/>
      <c r="BD386" s="199"/>
      <c r="BE386" s="23"/>
      <c r="BF386" s="23"/>
      <c r="BG386" s="21"/>
      <c r="BH386" s="21"/>
      <c r="BI386" s="21"/>
      <c r="BJ386" s="21"/>
      <c r="BK386" s="21"/>
      <c r="BL386" s="21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53.75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3"/>
      <c r="Q387" s="23"/>
      <c r="R387" s="23"/>
      <c r="S387" s="23"/>
      <c r="T387" s="23"/>
      <c r="U387" s="23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0"/>
      <c r="AI387" s="23"/>
      <c r="AJ387" s="23"/>
      <c r="AK387" s="21"/>
      <c r="AL387" s="199"/>
      <c r="AM387" s="23"/>
      <c r="AN387" s="23"/>
      <c r="AO387" s="21"/>
      <c r="AP387" s="21"/>
      <c r="AQ387" s="21"/>
      <c r="AR387" s="21"/>
      <c r="AS387" s="21"/>
      <c r="AT387" s="199"/>
      <c r="AU387" s="29"/>
      <c r="AV387" s="199"/>
      <c r="AW387" s="23"/>
      <c r="AX387" s="21"/>
      <c r="AY387" s="21"/>
      <c r="AZ387" s="21"/>
      <c r="BA387" s="21"/>
      <c r="BB387" s="20"/>
      <c r="BC387" s="23"/>
      <c r="BD387" s="199"/>
      <c r="BE387" s="23"/>
      <c r="BF387" s="20"/>
      <c r="BG387" s="21"/>
      <c r="BH387" s="21"/>
      <c r="BI387" s="21"/>
      <c r="BJ387" s="21"/>
      <c r="BK387" s="21"/>
      <c r="BL387" s="21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164.2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199"/>
      <c r="O388" s="28"/>
      <c r="P388" s="18"/>
      <c r="Q388" s="28"/>
      <c r="R388" s="28"/>
      <c r="S388" s="28"/>
      <c r="T388" s="28"/>
      <c r="U388" s="28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0"/>
      <c r="AI388" s="23"/>
      <c r="AJ388" s="23"/>
      <c r="AK388" s="21"/>
      <c r="AL388" s="199"/>
      <c r="AM388" s="23"/>
      <c r="AN388" s="23"/>
      <c r="AO388" s="21"/>
      <c r="AP388" s="21"/>
      <c r="AQ388" s="21"/>
      <c r="AR388" s="21"/>
      <c r="AS388" s="21"/>
      <c r="AT388" s="199"/>
      <c r="AU388" s="29"/>
      <c r="AV388" s="199"/>
      <c r="AW388" s="23"/>
      <c r="AX388" s="21"/>
      <c r="AY388" s="21"/>
      <c r="AZ388" s="21"/>
      <c r="BA388" s="21"/>
      <c r="BB388" s="20"/>
      <c r="BC388" s="23"/>
      <c r="BD388" s="199"/>
      <c r="BE388" s="23"/>
      <c r="BF388" s="20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389.2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9"/>
      <c r="P389" s="29"/>
      <c r="Q389" s="29"/>
      <c r="R389" s="29"/>
      <c r="S389" s="29"/>
      <c r="T389" s="29"/>
      <c r="U389" s="29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0"/>
      <c r="AI389" s="29"/>
      <c r="AJ389" s="29"/>
      <c r="AK389" s="21"/>
      <c r="AL389" s="199"/>
      <c r="AM389" s="29"/>
      <c r="AN389" s="29"/>
      <c r="AO389" s="21"/>
      <c r="AP389" s="21"/>
      <c r="AQ389" s="21"/>
      <c r="AR389" s="21"/>
      <c r="AS389" s="21"/>
      <c r="AT389" s="199"/>
      <c r="AU389" s="29"/>
      <c r="AV389" s="199"/>
      <c r="AW389" s="29"/>
      <c r="AX389" s="21"/>
      <c r="AY389" s="21"/>
      <c r="AZ389" s="21"/>
      <c r="BA389" s="21"/>
      <c r="BB389" s="20"/>
      <c r="BC389" s="23"/>
      <c r="BD389" s="199"/>
      <c r="BE389" s="29"/>
      <c r="BF389" s="29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121.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9"/>
      <c r="P390" s="29"/>
      <c r="Q390" s="29"/>
      <c r="R390" s="29"/>
      <c r="S390" s="29"/>
      <c r="T390" s="29"/>
      <c r="U390" s="29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0"/>
      <c r="AI390" s="23"/>
      <c r="AJ390" s="23"/>
      <c r="AK390" s="21"/>
      <c r="AL390" s="199"/>
      <c r="AM390" s="23"/>
      <c r="AN390" s="23"/>
      <c r="AO390" s="21"/>
      <c r="AP390" s="21"/>
      <c r="AQ390" s="21"/>
      <c r="AR390" s="21"/>
      <c r="AS390" s="21"/>
      <c r="AT390" s="199"/>
      <c r="AU390" s="23"/>
      <c r="AV390" s="199"/>
      <c r="AW390" s="23"/>
      <c r="AX390" s="21"/>
      <c r="AY390" s="21"/>
      <c r="AZ390" s="21"/>
      <c r="BA390" s="21"/>
      <c r="BB390" s="20"/>
      <c r="BC390" s="23"/>
      <c r="BD390" s="199"/>
      <c r="BE390" s="23"/>
      <c r="BF390" s="23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121.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9"/>
      <c r="P391" s="29"/>
      <c r="Q391" s="29"/>
      <c r="R391" s="29"/>
      <c r="S391" s="29"/>
      <c r="T391" s="29"/>
      <c r="U391" s="29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0"/>
      <c r="AI391" s="23"/>
      <c r="AJ391" s="23"/>
      <c r="AK391" s="21"/>
      <c r="AL391" s="199"/>
      <c r="AM391" s="23"/>
      <c r="AN391" s="23"/>
      <c r="AO391" s="21"/>
      <c r="AP391" s="21"/>
      <c r="AQ391" s="21"/>
      <c r="AR391" s="21"/>
      <c r="AS391" s="21"/>
      <c r="AT391" s="199"/>
      <c r="AU391" s="23"/>
      <c r="AV391" s="199"/>
      <c r="AW391" s="23"/>
      <c r="AX391" s="21"/>
      <c r="AY391" s="21"/>
      <c r="AZ391" s="21"/>
      <c r="BA391" s="21"/>
      <c r="BB391" s="20"/>
      <c r="BC391" s="23"/>
      <c r="BD391" s="199"/>
      <c r="BE391" s="23"/>
      <c r="BF391" s="23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121.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9"/>
      <c r="P392" s="29"/>
      <c r="Q392" s="29"/>
      <c r="R392" s="29"/>
      <c r="S392" s="29"/>
      <c r="T392" s="29"/>
      <c r="U392" s="29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0"/>
      <c r="AI392" s="23"/>
      <c r="AJ392" s="23"/>
      <c r="AK392" s="21"/>
      <c r="AL392" s="199"/>
      <c r="AM392" s="23"/>
      <c r="AN392" s="23"/>
      <c r="AO392" s="21"/>
      <c r="AP392" s="21"/>
      <c r="AQ392" s="21"/>
      <c r="AR392" s="21"/>
      <c r="AS392" s="21"/>
      <c r="AT392" s="199"/>
      <c r="AU392" s="23"/>
      <c r="AV392" s="199"/>
      <c r="AW392" s="23"/>
      <c r="AX392" s="21"/>
      <c r="AY392" s="21"/>
      <c r="AZ392" s="21"/>
      <c r="BA392" s="21"/>
      <c r="BB392" s="20"/>
      <c r="BC392" s="23"/>
      <c r="BD392" s="199"/>
      <c r="BE392" s="23"/>
      <c r="BF392" s="23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121.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9"/>
      <c r="P393" s="29"/>
      <c r="Q393" s="29"/>
      <c r="R393" s="29"/>
      <c r="S393" s="29"/>
      <c r="T393" s="29"/>
      <c r="U393" s="29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0"/>
      <c r="AI393" s="23"/>
      <c r="AJ393" s="23"/>
      <c r="AK393" s="21"/>
      <c r="AL393" s="199"/>
      <c r="AM393" s="23"/>
      <c r="AN393" s="23"/>
      <c r="AO393" s="21"/>
      <c r="AP393" s="21"/>
      <c r="AQ393" s="21"/>
      <c r="AR393" s="21"/>
      <c r="AS393" s="21"/>
      <c r="AT393" s="199"/>
      <c r="AU393" s="23"/>
      <c r="AV393" s="199"/>
      <c r="AW393" s="23"/>
      <c r="AX393" s="21"/>
      <c r="AY393" s="21"/>
      <c r="AZ393" s="21"/>
      <c r="BA393" s="21"/>
      <c r="BB393" s="20"/>
      <c r="BC393" s="23"/>
      <c r="BD393" s="199"/>
      <c r="BE393" s="23"/>
      <c r="BF393" s="23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121.5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9"/>
      <c r="P394" s="29"/>
      <c r="Q394" s="29"/>
      <c r="R394" s="29"/>
      <c r="S394" s="29"/>
      <c r="T394" s="29"/>
      <c r="U394" s="29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0"/>
      <c r="AI394" s="23"/>
      <c r="AJ394" s="23"/>
      <c r="AK394" s="21"/>
      <c r="AL394" s="199"/>
      <c r="AM394" s="23"/>
      <c r="AN394" s="23"/>
      <c r="AO394" s="21"/>
      <c r="AP394" s="21"/>
      <c r="AQ394" s="21"/>
      <c r="AR394" s="21"/>
      <c r="AS394" s="21"/>
      <c r="AT394" s="199"/>
      <c r="AU394" s="23"/>
      <c r="AV394" s="199"/>
      <c r="AW394" s="23"/>
      <c r="AX394" s="21"/>
      <c r="AY394" s="21"/>
      <c r="AZ394" s="21"/>
      <c r="BA394" s="21"/>
      <c r="BB394" s="20"/>
      <c r="BC394" s="23"/>
      <c r="BD394" s="199"/>
      <c r="BE394" s="23"/>
      <c r="BF394" s="23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409.6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3"/>
      <c r="P395" s="20"/>
      <c r="Q395" s="23"/>
      <c r="R395" s="23"/>
      <c r="S395" s="23"/>
      <c r="T395" s="23"/>
      <c r="U395" s="23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181"/>
      <c r="AM395" s="21"/>
      <c r="AN395" s="21"/>
      <c r="AO395" s="21"/>
      <c r="AP395" s="21"/>
      <c r="AQ395" s="21"/>
      <c r="AR395" s="21"/>
      <c r="AS395" s="21"/>
      <c r="AT395" s="181"/>
      <c r="AU395" s="21"/>
      <c r="AV395" s="181"/>
      <c r="AW395" s="21"/>
      <c r="AX395" s="21"/>
      <c r="AY395" s="21"/>
      <c r="AZ395" s="21"/>
      <c r="BA395" s="21"/>
      <c r="BB395" s="20"/>
      <c r="BC395" s="23"/>
      <c r="BD395" s="199"/>
      <c r="BE395" s="23"/>
      <c r="BF395" s="20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409.6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199"/>
      <c r="O396" s="63"/>
      <c r="P396" s="63"/>
      <c r="Q396" s="63"/>
      <c r="R396" s="63"/>
      <c r="S396" s="63"/>
      <c r="T396" s="63"/>
      <c r="U396" s="6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181"/>
      <c r="AM396" s="21"/>
      <c r="AN396" s="21"/>
      <c r="AO396" s="21"/>
      <c r="AP396" s="21"/>
      <c r="AQ396" s="21"/>
      <c r="AR396" s="21"/>
      <c r="AS396" s="21"/>
      <c r="AT396" s="181"/>
      <c r="AU396" s="21"/>
      <c r="AV396" s="181"/>
      <c r="AW396" s="21"/>
      <c r="AX396" s="21"/>
      <c r="AY396" s="21"/>
      <c r="AZ396" s="21"/>
      <c r="BA396" s="21"/>
      <c r="BB396" s="20"/>
      <c r="BC396" s="23"/>
      <c r="BD396" s="199"/>
      <c r="BE396" s="23"/>
      <c r="BF396" s="20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409.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9"/>
      <c r="P397" s="29"/>
      <c r="Q397" s="29"/>
      <c r="R397" s="29"/>
      <c r="S397" s="29"/>
      <c r="T397" s="29"/>
      <c r="U397" s="29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181"/>
      <c r="AM397" s="21"/>
      <c r="AN397" s="21"/>
      <c r="AO397" s="21"/>
      <c r="AP397" s="21"/>
      <c r="AQ397" s="21"/>
      <c r="AR397" s="21"/>
      <c r="AS397" s="21"/>
      <c r="AT397" s="181"/>
      <c r="AU397" s="21"/>
      <c r="AV397" s="181"/>
      <c r="AW397" s="21"/>
      <c r="AX397" s="21"/>
      <c r="AY397" s="21"/>
      <c r="AZ397" s="21"/>
      <c r="BA397" s="21"/>
      <c r="BB397" s="20"/>
      <c r="BC397" s="23"/>
      <c r="BD397" s="199"/>
      <c r="BE397" s="29"/>
      <c r="BF397" s="29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409.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0"/>
      <c r="P398" s="20"/>
      <c r="Q398" s="20"/>
      <c r="R398" s="20"/>
      <c r="S398" s="20"/>
      <c r="T398" s="20"/>
      <c r="U398" s="20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21"/>
      <c r="AM398" s="21"/>
      <c r="AN398" s="21"/>
      <c r="AO398" s="21"/>
      <c r="AP398" s="21"/>
      <c r="AQ398" s="21"/>
      <c r="AR398" s="21"/>
      <c r="AS398" s="21"/>
      <c r="AT398" s="21"/>
      <c r="AU398" s="21"/>
      <c r="AV398" s="21"/>
      <c r="AW398" s="21"/>
      <c r="AX398" s="21"/>
      <c r="AY398" s="21"/>
      <c r="AZ398" s="21"/>
      <c r="BA398" s="21"/>
      <c r="BB398" s="21"/>
      <c r="BC398" s="21"/>
      <c r="BD398" s="199"/>
      <c r="BE398" s="20"/>
      <c r="BF398" s="20"/>
      <c r="BG398" s="20"/>
      <c r="BH398" s="20"/>
      <c r="BI398" s="23"/>
      <c r="BJ398" s="20"/>
      <c r="BK398" s="20"/>
      <c r="BL398" s="23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171.7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0"/>
      <c r="P399" s="20"/>
      <c r="Q399" s="20"/>
      <c r="R399" s="20"/>
      <c r="S399" s="20"/>
      <c r="T399" s="20"/>
      <c r="U399" s="20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21"/>
      <c r="AM399" s="21"/>
      <c r="AN399" s="21"/>
      <c r="AO399" s="21"/>
      <c r="AP399" s="21"/>
      <c r="AQ399" s="21"/>
      <c r="AR399" s="21"/>
      <c r="AS399" s="21"/>
      <c r="AT399" s="21"/>
      <c r="AU399" s="21"/>
      <c r="AV399" s="21"/>
      <c r="AW399" s="21"/>
      <c r="AX399" s="21"/>
      <c r="AY399" s="21"/>
      <c r="AZ399" s="21"/>
      <c r="BA399" s="21"/>
      <c r="BB399" s="21"/>
      <c r="BC399" s="21"/>
      <c r="BD399" s="199"/>
      <c r="BE399" s="199"/>
      <c r="BF399" s="20"/>
      <c r="BG399" s="20"/>
      <c r="BH399" s="20"/>
      <c r="BI399" s="23"/>
      <c r="BJ399" s="20"/>
      <c r="BK399" s="20"/>
      <c r="BL399" s="23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251.2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199"/>
      <c r="O400" s="28"/>
      <c r="P400" s="18"/>
      <c r="Q400" s="28"/>
      <c r="R400" s="28"/>
      <c r="S400" s="28"/>
      <c r="T400" s="28"/>
      <c r="U400" s="28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0"/>
      <c r="AI400" s="23"/>
      <c r="AJ400" s="23"/>
      <c r="AK400" s="21"/>
      <c r="AL400" s="199"/>
      <c r="AM400" s="23"/>
      <c r="AN400" s="23"/>
      <c r="AO400" s="21"/>
      <c r="AP400" s="21"/>
      <c r="AQ400" s="21"/>
      <c r="AR400" s="21"/>
      <c r="AS400" s="21"/>
      <c r="AT400" s="199"/>
      <c r="AU400" s="23"/>
      <c r="AV400" s="199"/>
      <c r="AW400" s="23"/>
      <c r="AX400" s="21"/>
      <c r="AY400" s="21"/>
      <c r="AZ400" s="21"/>
      <c r="BA400" s="21"/>
      <c r="BB400" s="20"/>
      <c r="BC400" s="23"/>
      <c r="BD400" s="199"/>
      <c r="BE400" s="23"/>
      <c r="BF400" s="23"/>
      <c r="BG400" s="21"/>
      <c r="BH400" s="21"/>
      <c r="BI400" s="21"/>
      <c r="BJ400" s="21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409.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3"/>
      <c r="P401" s="20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0"/>
      <c r="AI401" s="23"/>
      <c r="AJ401" s="23"/>
      <c r="AK401" s="21"/>
      <c r="AL401" s="199"/>
      <c r="AM401" s="23"/>
      <c r="AN401" s="23"/>
      <c r="AO401" s="21"/>
      <c r="AP401" s="21"/>
      <c r="AQ401" s="21"/>
      <c r="AR401" s="21"/>
      <c r="AS401" s="21"/>
      <c r="AT401" s="199"/>
      <c r="AU401" s="23"/>
      <c r="AV401" s="199"/>
      <c r="AW401" s="23"/>
      <c r="AX401" s="21"/>
      <c r="AY401" s="21"/>
      <c r="AZ401" s="21"/>
      <c r="BA401" s="21"/>
      <c r="BB401" s="20"/>
      <c r="BC401" s="23"/>
      <c r="BD401" s="199"/>
      <c r="BE401" s="23"/>
      <c r="BF401" s="23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209.2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199"/>
      <c r="O402" s="28"/>
      <c r="P402" s="18"/>
      <c r="Q402" s="28"/>
      <c r="R402" s="28"/>
      <c r="S402" s="28"/>
      <c r="T402" s="28"/>
      <c r="U402" s="28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0"/>
      <c r="AI402" s="23"/>
      <c r="AJ402" s="23"/>
      <c r="AK402" s="21"/>
      <c r="AL402" s="199"/>
      <c r="AM402" s="23"/>
      <c r="AN402" s="23"/>
      <c r="AO402" s="21"/>
      <c r="AP402" s="21"/>
      <c r="AQ402" s="21"/>
      <c r="AR402" s="21"/>
      <c r="AS402" s="21"/>
      <c r="AT402" s="199"/>
      <c r="AU402" s="23"/>
      <c r="AV402" s="199"/>
      <c r="AW402" s="23"/>
      <c r="AX402" s="21"/>
      <c r="AY402" s="21"/>
      <c r="AZ402" s="21"/>
      <c r="BA402" s="21"/>
      <c r="BB402" s="20"/>
      <c r="BC402" s="23"/>
      <c r="BD402" s="199"/>
      <c r="BE402" s="23"/>
      <c r="BF402" s="23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198.7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199"/>
      <c r="O403" s="28"/>
      <c r="P403" s="18"/>
      <c r="Q403" s="28"/>
      <c r="R403" s="28"/>
      <c r="S403" s="28"/>
      <c r="T403" s="28"/>
      <c r="U403" s="28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181"/>
      <c r="AM403" s="21"/>
      <c r="AN403" s="21"/>
      <c r="AO403" s="21"/>
      <c r="AP403" s="21"/>
      <c r="AQ403" s="21"/>
      <c r="AR403" s="21"/>
      <c r="AS403" s="21"/>
      <c r="AT403" s="181"/>
      <c r="AU403" s="21"/>
      <c r="AV403" s="181"/>
      <c r="AW403" s="21"/>
      <c r="AX403" s="21"/>
      <c r="AY403" s="21"/>
      <c r="AZ403" s="21"/>
      <c r="BA403" s="21"/>
      <c r="BB403" s="20"/>
      <c r="BC403" s="23"/>
      <c r="BD403" s="199"/>
      <c r="BE403" s="23"/>
      <c r="BF403" s="20"/>
      <c r="BG403" s="21"/>
      <c r="BH403" s="21"/>
      <c r="BI403" s="21"/>
      <c r="BJ403" s="21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408.7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199"/>
      <c r="O404" s="28"/>
      <c r="P404" s="18"/>
      <c r="Q404" s="28"/>
      <c r="R404" s="28"/>
      <c r="S404" s="28"/>
      <c r="T404" s="28"/>
      <c r="U404" s="28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181"/>
      <c r="AM404" s="21"/>
      <c r="AN404" s="21"/>
      <c r="AO404" s="21"/>
      <c r="AP404" s="21"/>
      <c r="AQ404" s="21"/>
      <c r="AR404" s="21"/>
      <c r="AS404" s="21"/>
      <c r="AT404" s="181"/>
      <c r="AU404" s="21"/>
      <c r="AV404" s="181"/>
      <c r="AW404" s="21"/>
      <c r="AX404" s="21"/>
      <c r="AY404" s="21"/>
      <c r="AZ404" s="21"/>
      <c r="BA404" s="21"/>
      <c r="BB404" s="20"/>
      <c r="BC404" s="23"/>
      <c r="BD404" s="199"/>
      <c r="BE404" s="23"/>
      <c r="BF404" s="20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254.25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199"/>
      <c r="O405" s="28"/>
      <c r="P405" s="18"/>
      <c r="Q405" s="28"/>
      <c r="R405" s="28"/>
      <c r="S405" s="28"/>
      <c r="T405" s="28"/>
      <c r="U405" s="28"/>
      <c r="V405" s="21"/>
      <c r="W405" s="21"/>
      <c r="X405" s="21"/>
      <c r="Y405" s="21"/>
      <c r="Z405" s="21"/>
      <c r="AA405" s="21"/>
      <c r="AB405" s="21"/>
      <c r="AC405" s="21"/>
      <c r="AD405" s="21"/>
      <c r="AE405" s="21"/>
      <c r="AF405" s="21"/>
      <c r="AG405" s="21"/>
      <c r="AH405" s="21"/>
      <c r="AI405" s="21"/>
      <c r="AJ405" s="21"/>
      <c r="AK405" s="21"/>
      <c r="AL405" s="181"/>
      <c r="AM405" s="21"/>
      <c r="AN405" s="21"/>
      <c r="AO405" s="21"/>
      <c r="AP405" s="21"/>
      <c r="AQ405" s="21"/>
      <c r="AR405" s="21"/>
      <c r="AS405" s="21"/>
      <c r="AT405" s="181"/>
      <c r="AU405" s="21"/>
      <c r="AV405" s="181"/>
      <c r="AW405" s="21"/>
      <c r="AX405" s="21"/>
      <c r="AY405" s="21"/>
      <c r="AZ405" s="21"/>
      <c r="BA405" s="21"/>
      <c r="BB405" s="20"/>
      <c r="BC405" s="23"/>
      <c r="BD405" s="199"/>
      <c r="BE405" s="23"/>
      <c r="BF405" s="20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261.7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9"/>
      <c r="P406" s="29"/>
      <c r="Q406" s="29"/>
      <c r="R406" s="29"/>
      <c r="S406" s="29"/>
      <c r="T406" s="29"/>
      <c r="U406" s="29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181"/>
      <c r="AM406" s="21"/>
      <c r="AN406" s="21"/>
      <c r="AO406" s="21"/>
      <c r="AP406" s="21"/>
      <c r="AQ406" s="21"/>
      <c r="AR406" s="21"/>
      <c r="AS406" s="21"/>
      <c r="AT406" s="181"/>
      <c r="AU406" s="21"/>
      <c r="AV406" s="181"/>
      <c r="AW406" s="21"/>
      <c r="AX406" s="21"/>
      <c r="AY406" s="21"/>
      <c r="AZ406" s="21"/>
      <c r="BA406" s="21"/>
      <c r="BB406" s="20"/>
      <c r="BC406" s="23"/>
      <c r="BD406" s="199"/>
      <c r="BE406" s="23"/>
      <c r="BF406" s="20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149.2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8"/>
      <c r="P407" s="18"/>
      <c r="Q407" s="28"/>
      <c r="R407" s="28"/>
      <c r="S407" s="28"/>
      <c r="T407" s="28"/>
      <c r="U407" s="28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181"/>
      <c r="AM407" s="21"/>
      <c r="AN407" s="21"/>
      <c r="AO407" s="21"/>
      <c r="AP407" s="21"/>
      <c r="AQ407" s="21"/>
      <c r="AR407" s="21"/>
      <c r="AS407" s="21"/>
      <c r="AT407" s="181"/>
      <c r="AU407" s="21"/>
      <c r="AV407" s="181"/>
      <c r="AW407" s="21"/>
      <c r="AX407" s="21"/>
      <c r="AY407" s="21"/>
      <c r="AZ407" s="21"/>
      <c r="BA407" s="21"/>
      <c r="BB407" s="20"/>
      <c r="BC407" s="23"/>
      <c r="BD407" s="199"/>
      <c r="BE407" s="23"/>
      <c r="BF407" s="20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149.2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199"/>
      <c r="O408" s="28"/>
      <c r="P408" s="18"/>
      <c r="Q408" s="28"/>
      <c r="R408" s="28"/>
      <c r="S408" s="28"/>
      <c r="T408" s="28"/>
      <c r="U408" s="28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181"/>
      <c r="AM408" s="21"/>
      <c r="AN408" s="21"/>
      <c r="AO408" s="21"/>
      <c r="AP408" s="21"/>
      <c r="AQ408" s="21"/>
      <c r="AR408" s="21"/>
      <c r="AS408" s="21"/>
      <c r="AT408" s="181"/>
      <c r="AU408" s="21"/>
      <c r="AV408" s="181"/>
      <c r="AW408" s="21"/>
      <c r="AX408" s="21"/>
      <c r="AY408" s="21"/>
      <c r="AZ408" s="21"/>
      <c r="BA408" s="21"/>
      <c r="BB408" s="20"/>
      <c r="BC408" s="23"/>
      <c r="BD408" s="199"/>
      <c r="BE408" s="23"/>
      <c r="BF408" s="20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149.2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199"/>
      <c r="O409" s="23"/>
      <c r="P409" s="23"/>
      <c r="Q409" s="23"/>
      <c r="R409" s="23"/>
      <c r="S409" s="23"/>
      <c r="T409" s="23"/>
      <c r="U409" s="28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181"/>
      <c r="AM409" s="21"/>
      <c r="AN409" s="21"/>
      <c r="AO409" s="21"/>
      <c r="AP409" s="21"/>
      <c r="AQ409" s="21"/>
      <c r="AR409" s="21"/>
      <c r="AS409" s="21"/>
      <c r="AT409" s="181"/>
      <c r="AU409" s="21"/>
      <c r="AV409" s="181"/>
      <c r="AW409" s="21"/>
      <c r="AX409" s="21"/>
      <c r="AY409" s="21"/>
      <c r="AZ409" s="21"/>
      <c r="BA409" s="21"/>
      <c r="BB409" s="20"/>
      <c r="BC409" s="23"/>
      <c r="BD409" s="199"/>
      <c r="BE409" s="23"/>
      <c r="BF409" s="20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149.2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199"/>
      <c r="O410" s="28"/>
      <c r="P410" s="18"/>
      <c r="Q410" s="28"/>
      <c r="R410" s="28"/>
      <c r="S410" s="28"/>
      <c r="T410" s="28"/>
      <c r="U410" s="28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181"/>
      <c r="AM410" s="21"/>
      <c r="AN410" s="21"/>
      <c r="AO410" s="21"/>
      <c r="AP410" s="21"/>
      <c r="AQ410" s="21"/>
      <c r="AR410" s="21"/>
      <c r="AS410" s="21"/>
      <c r="AT410" s="181"/>
      <c r="AU410" s="21"/>
      <c r="AV410" s="181"/>
      <c r="AW410" s="21"/>
      <c r="AX410" s="21"/>
      <c r="AY410" s="21"/>
      <c r="AZ410" s="21"/>
      <c r="BA410" s="21"/>
      <c r="BB410" s="20"/>
      <c r="BC410" s="23"/>
      <c r="BD410" s="199"/>
      <c r="BE410" s="23"/>
      <c r="BF410" s="20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149.25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199"/>
      <c r="O411" s="28"/>
      <c r="P411" s="18"/>
      <c r="Q411" s="28"/>
      <c r="R411" s="28"/>
      <c r="S411" s="28"/>
      <c r="T411" s="28"/>
      <c r="U411" s="28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181"/>
      <c r="AM411" s="21"/>
      <c r="AN411" s="21"/>
      <c r="AO411" s="21"/>
      <c r="AP411" s="21"/>
      <c r="AQ411" s="21"/>
      <c r="AR411" s="21"/>
      <c r="AS411" s="21"/>
      <c r="AT411" s="181"/>
      <c r="AU411" s="21"/>
      <c r="AV411" s="181"/>
      <c r="AW411" s="21"/>
      <c r="AX411" s="21"/>
      <c r="AY411" s="21"/>
      <c r="AZ411" s="21"/>
      <c r="BA411" s="21"/>
      <c r="BB411" s="20"/>
      <c r="BC411" s="23"/>
      <c r="BD411" s="199"/>
      <c r="BE411" s="23"/>
      <c r="BF411" s="20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267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0"/>
      <c r="P412" s="20"/>
      <c r="Q412" s="20"/>
      <c r="R412" s="20"/>
      <c r="S412" s="20"/>
      <c r="T412" s="20"/>
      <c r="U412" s="20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181"/>
      <c r="AM412" s="21"/>
      <c r="AN412" s="21"/>
      <c r="AO412" s="21"/>
      <c r="AP412" s="21"/>
      <c r="AQ412" s="21"/>
      <c r="AR412" s="21"/>
      <c r="AS412" s="21"/>
      <c r="AT412" s="181"/>
      <c r="AU412" s="21"/>
      <c r="AV412" s="181"/>
      <c r="AW412" s="21"/>
      <c r="AX412" s="21"/>
      <c r="AY412" s="21"/>
      <c r="AZ412" s="21"/>
      <c r="BA412" s="21"/>
      <c r="BB412" s="20"/>
      <c r="BC412" s="23"/>
      <c r="BD412" s="199"/>
      <c r="BE412" s="23"/>
      <c r="BF412" s="23"/>
      <c r="BG412" s="21"/>
      <c r="BH412" s="21"/>
      <c r="BI412" s="21"/>
      <c r="BJ412" s="20"/>
      <c r="BK412" s="23"/>
      <c r="BL412" s="23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154.5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0"/>
      <c r="P413" s="20"/>
      <c r="Q413" s="20"/>
      <c r="R413" s="20"/>
      <c r="S413" s="20"/>
      <c r="T413" s="20"/>
      <c r="U413" s="20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181"/>
      <c r="AM413" s="21"/>
      <c r="AN413" s="21"/>
      <c r="AO413" s="21"/>
      <c r="AP413" s="21"/>
      <c r="AQ413" s="21"/>
      <c r="AR413" s="21"/>
      <c r="AS413" s="21"/>
      <c r="AT413" s="181"/>
      <c r="AU413" s="21"/>
      <c r="AV413" s="181"/>
      <c r="AW413" s="21"/>
      <c r="AX413" s="21"/>
      <c r="AY413" s="21"/>
      <c r="AZ413" s="21"/>
      <c r="BA413" s="21"/>
      <c r="BB413" s="20"/>
      <c r="BC413" s="23"/>
      <c r="BD413" s="199"/>
      <c r="BE413" s="63"/>
      <c r="BF413" s="29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144.7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0"/>
      <c r="P414" s="20"/>
      <c r="Q414" s="20"/>
      <c r="R414" s="20"/>
      <c r="S414" s="20"/>
      <c r="T414" s="20"/>
      <c r="U414" s="20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181"/>
      <c r="AM414" s="21"/>
      <c r="AN414" s="21"/>
      <c r="AO414" s="21"/>
      <c r="AP414" s="21"/>
      <c r="AQ414" s="21"/>
      <c r="AR414" s="21"/>
      <c r="AS414" s="21"/>
      <c r="AT414" s="181"/>
      <c r="AU414" s="21"/>
      <c r="AV414" s="181"/>
      <c r="AW414" s="21"/>
      <c r="AX414" s="21"/>
      <c r="AY414" s="21"/>
      <c r="AZ414" s="21"/>
      <c r="BA414" s="21"/>
      <c r="BB414" s="20"/>
      <c r="BC414" s="23"/>
      <c r="BD414" s="199"/>
      <c r="BE414" s="63"/>
      <c r="BF414" s="29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409.6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0"/>
      <c r="P415" s="20"/>
      <c r="Q415" s="20"/>
      <c r="R415" s="20"/>
      <c r="S415" s="20"/>
      <c r="T415" s="20"/>
      <c r="U415" s="20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1"/>
      <c r="AI415" s="21"/>
      <c r="AJ415" s="21"/>
      <c r="AK415" s="21"/>
      <c r="AL415" s="181"/>
      <c r="AM415" s="21"/>
      <c r="AN415" s="21"/>
      <c r="AO415" s="21"/>
      <c r="AP415" s="21"/>
      <c r="AQ415" s="21"/>
      <c r="AR415" s="21"/>
      <c r="AS415" s="21"/>
      <c r="AT415" s="181"/>
      <c r="AU415" s="21"/>
      <c r="AV415" s="181"/>
      <c r="AW415" s="21"/>
      <c r="AX415" s="21"/>
      <c r="AY415" s="21"/>
      <c r="AZ415" s="21"/>
      <c r="BA415" s="21"/>
      <c r="BB415" s="20"/>
      <c r="BC415" s="20"/>
      <c r="BD415" s="20"/>
      <c r="BE415" s="23"/>
      <c r="BF415" s="20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252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0"/>
      <c r="P416" s="20"/>
      <c r="Q416" s="20"/>
      <c r="R416" s="20"/>
      <c r="S416" s="20"/>
      <c r="T416" s="20"/>
      <c r="U416" s="20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181"/>
      <c r="AM416" s="21"/>
      <c r="AN416" s="21"/>
      <c r="AO416" s="21"/>
      <c r="AP416" s="21"/>
      <c r="AQ416" s="21"/>
      <c r="AR416" s="21"/>
      <c r="AS416" s="21"/>
      <c r="AT416" s="181"/>
      <c r="AU416" s="21"/>
      <c r="AV416" s="181"/>
      <c r="AW416" s="21"/>
      <c r="AX416" s="21"/>
      <c r="AY416" s="21"/>
      <c r="AZ416" s="21"/>
      <c r="BA416" s="21"/>
      <c r="BB416" s="20"/>
      <c r="BC416" s="23"/>
      <c r="BD416" s="199"/>
      <c r="BE416" s="23"/>
      <c r="BF416" s="20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220.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9"/>
      <c r="P417" s="29"/>
      <c r="Q417" s="29"/>
      <c r="R417" s="29"/>
      <c r="S417" s="29"/>
      <c r="T417" s="29"/>
      <c r="U417" s="29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181"/>
      <c r="AM417" s="21"/>
      <c r="AN417" s="21"/>
      <c r="AO417" s="21"/>
      <c r="AP417" s="21"/>
      <c r="AQ417" s="21"/>
      <c r="AR417" s="21"/>
      <c r="AS417" s="21"/>
      <c r="AT417" s="181"/>
      <c r="AU417" s="21"/>
      <c r="AV417" s="181"/>
      <c r="AW417" s="21"/>
      <c r="AX417" s="21"/>
      <c r="AY417" s="21"/>
      <c r="AZ417" s="21"/>
      <c r="BA417" s="21"/>
      <c r="BB417" s="20"/>
      <c r="BC417" s="23"/>
      <c r="BD417" s="199"/>
      <c r="BE417" s="29"/>
      <c r="BF417" s="29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220.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20"/>
      <c r="O418" s="20"/>
      <c r="P418" s="20"/>
      <c r="Q418" s="20"/>
      <c r="R418" s="20"/>
      <c r="S418" s="20"/>
      <c r="T418" s="20"/>
      <c r="U418" s="20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181"/>
      <c r="AM418" s="21"/>
      <c r="AN418" s="21"/>
      <c r="AO418" s="21"/>
      <c r="AP418" s="21"/>
      <c r="AQ418" s="21"/>
      <c r="AR418" s="21"/>
      <c r="AS418" s="21"/>
      <c r="AT418" s="181"/>
      <c r="AU418" s="21"/>
      <c r="AV418" s="181"/>
      <c r="AW418" s="21"/>
      <c r="AX418" s="21"/>
      <c r="AY418" s="21"/>
      <c r="AZ418" s="21"/>
      <c r="BA418" s="21"/>
      <c r="BB418" s="20"/>
      <c r="BC418" s="23"/>
      <c r="BD418" s="199"/>
      <c r="BE418" s="20"/>
      <c r="BF418" s="20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220.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20"/>
      <c r="O419" s="20"/>
      <c r="P419" s="20"/>
      <c r="Q419" s="20"/>
      <c r="R419" s="20"/>
      <c r="S419" s="20"/>
      <c r="T419" s="20"/>
      <c r="U419" s="20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181"/>
      <c r="AM419" s="21"/>
      <c r="AN419" s="21"/>
      <c r="AO419" s="21"/>
      <c r="AP419" s="21"/>
      <c r="AQ419" s="21"/>
      <c r="AR419" s="21"/>
      <c r="AS419" s="21"/>
      <c r="AT419" s="181"/>
      <c r="AU419" s="21"/>
      <c r="AV419" s="181"/>
      <c r="AW419" s="21"/>
      <c r="AX419" s="21"/>
      <c r="AY419" s="21"/>
      <c r="AZ419" s="21"/>
      <c r="BA419" s="21"/>
      <c r="BB419" s="20"/>
      <c r="BC419" s="23"/>
      <c r="BD419" s="199"/>
      <c r="BE419" s="23"/>
      <c r="BF419" s="20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409.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9"/>
      <c r="P420" s="29"/>
      <c r="Q420" s="29"/>
      <c r="R420" s="29"/>
      <c r="S420" s="29"/>
      <c r="T420" s="29"/>
      <c r="U420" s="29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0"/>
      <c r="AI420" s="29"/>
      <c r="AJ420" s="29"/>
      <c r="AK420" s="21"/>
      <c r="AL420" s="199"/>
      <c r="AM420" s="29"/>
      <c r="AN420" s="29"/>
      <c r="AO420" s="21"/>
      <c r="AP420" s="21"/>
      <c r="AQ420" s="21"/>
      <c r="AR420" s="21"/>
      <c r="AS420" s="21"/>
      <c r="AT420" s="199"/>
      <c r="AU420" s="29"/>
      <c r="AV420" s="199"/>
      <c r="AW420" s="29"/>
      <c r="AX420" s="21"/>
      <c r="AY420" s="21"/>
      <c r="AZ420" s="21"/>
      <c r="BA420" s="21"/>
      <c r="BB420" s="20"/>
      <c r="BC420" s="23"/>
      <c r="BD420" s="199"/>
      <c r="BE420" s="29"/>
      <c r="BF420" s="29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144.75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9"/>
      <c r="P421" s="29"/>
      <c r="Q421" s="29"/>
      <c r="R421" s="29"/>
      <c r="S421" s="29"/>
      <c r="T421" s="29"/>
      <c r="U421" s="29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0"/>
      <c r="AI421" s="29"/>
      <c r="AJ421" s="29"/>
      <c r="AK421" s="21"/>
      <c r="AL421" s="199"/>
      <c r="AM421" s="29"/>
      <c r="AN421" s="29"/>
      <c r="AO421" s="21"/>
      <c r="AP421" s="21"/>
      <c r="AQ421" s="21"/>
      <c r="AR421" s="21"/>
      <c r="AS421" s="21"/>
      <c r="AT421" s="199"/>
      <c r="AU421" s="29"/>
      <c r="AV421" s="199"/>
      <c r="AW421" s="29"/>
      <c r="AX421" s="21"/>
      <c r="AY421" s="21"/>
      <c r="AZ421" s="21"/>
      <c r="BA421" s="21"/>
      <c r="BB421" s="20"/>
      <c r="BC421" s="23"/>
      <c r="BD421" s="199"/>
      <c r="BE421" s="29"/>
      <c r="BF421" s="29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144.7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9"/>
      <c r="P422" s="29"/>
      <c r="Q422" s="29"/>
      <c r="R422" s="29"/>
      <c r="S422" s="29"/>
      <c r="T422" s="29"/>
      <c r="U422" s="29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0"/>
      <c r="AI422" s="29"/>
      <c r="AJ422" s="29"/>
      <c r="AK422" s="21"/>
      <c r="AL422" s="199"/>
      <c r="AM422" s="29"/>
      <c r="AN422" s="29"/>
      <c r="AO422" s="21"/>
      <c r="AP422" s="21"/>
      <c r="AQ422" s="21"/>
      <c r="AR422" s="21"/>
      <c r="AS422" s="21"/>
      <c r="AT422" s="199"/>
      <c r="AU422" s="29"/>
      <c r="AV422" s="199"/>
      <c r="AW422" s="29"/>
      <c r="AX422" s="21"/>
      <c r="AY422" s="21"/>
      <c r="AZ422" s="21"/>
      <c r="BA422" s="21"/>
      <c r="BB422" s="20"/>
      <c r="BC422" s="23"/>
      <c r="BD422" s="199"/>
      <c r="BE422" s="29"/>
      <c r="BF422" s="29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144.7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9"/>
      <c r="P423" s="29"/>
      <c r="Q423" s="29"/>
      <c r="R423" s="29"/>
      <c r="S423" s="29"/>
      <c r="T423" s="29"/>
      <c r="U423" s="29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0"/>
      <c r="AI423" s="29"/>
      <c r="AJ423" s="29"/>
      <c r="AK423" s="21"/>
      <c r="AL423" s="199"/>
      <c r="AM423" s="29"/>
      <c r="AN423" s="29"/>
      <c r="AO423" s="21"/>
      <c r="AP423" s="21"/>
      <c r="AQ423" s="21"/>
      <c r="AR423" s="21"/>
      <c r="AS423" s="21"/>
      <c r="AT423" s="199"/>
      <c r="AU423" s="29"/>
      <c r="AV423" s="199"/>
      <c r="AW423" s="29"/>
      <c r="AX423" s="21"/>
      <c r="AY423" s="21"/>
      <c r="AZ423" s="21"/>
      <c r="BA423" s="21"/>
      <c r="BB423" s="20"/>
      <c r="BC423" s="23"/>
      <c r="BD423" s="199"/>
      <c r="BE423" s="29"/>
      <c r="BF423" s="29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144.7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9"/>
      <c r="P424" s="29"/>
      <c r="Q424" s="29"/>
      <c r="R424" s="29"/>
      <c r="S424" s="29"/>
      <c r="T424" s="29"/>
      <c r="U424" s="29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0"/>
      <c r="AI424" s="29"/>
      <c r="AJ424" s="29"/>
      <c r="AK424" s="21"/>
      <c r="AL424" s="199"/>
      <c r="AM424" s="29"/>
      <c r="AN424" s="29"/>
      <c r="AO424" s="21"/>
      <c r="AP424" s="21"/>
      <c r="AQ424" s="21"/>
      <c r="AR424" s="21"/>
      <c r="AS424" s="21"/>
      <c r="AT424" s="199"/>
      <c r="AU424" s="29"/>
      <c r="AV424" s="199"/>
      <c r="AW424" s="29"/>
      <c r="AX424" s="21"/>
      <c r="AY424" s="21"/>
      <c r="AZ424" s="21"/>
      <c r="BA424" s="21"/>
      <c r="BB424" s="20"/>
      <c r="BC424" s="23"/>
      <c r="BD424" s="199"/>
      <c r="BE424" s="29"/>
      <c r="BF424" s="29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144.7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9"/>
      <c r="P425" s="29"/>
      <c r="Q425" s="29"/>
      <c r="R425" s="29"/>
      <c r="S425" s="29"/>
      <c r="T425" s="29"/>
      <c r="U425" s="29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0"/>
      <c r="AI425" s="29"/>
      <c r="AJ425" s="29"/>
      <c r="AK425" s="21"/>
      <c r="AL425" s="199"/>
      <c r="AM425" s="29"/>
      <c r="AN425" s="29"/>
      <c r="AO425" s="21"/>
      <c r="AP425" s="21"/>
      <c r="AQ425" s="21"/>
      <c r="AR425" s="21"/>
      <c r="AS425" s="21"/>
      <c r="AT425" s="199"/>
      <c r="AU425" s="29"/>
      <c r="AV425" s="199"/>
      <c r="AW425" s="29"/>
      <c r="AX425" s="21"/>
      <c r="AY425" s="21"/>
      <c r="AZ425" s="21"/>
      <c r="BA425" s="21"/>
      <c r="BB425" s="20"/>
      <c r="BC425" s="23"/>
      <c r="BD425" s="199"/>
      <c r="BE425" s="29"/>
      <c r="BF425" s="29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409.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9"/>
      <c r="P426" s="29"/>
      <c r="Q426" s="29"/>
      <c r="R426" s="29"/>
      <c r="S426" s="29"/>
      <c r="T426" s="29"/>
      <c r="U426" s="29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1"/>
      <c r="AI426" s="21"/>
      <c r="AJ426" s="21"/>
      <c r="AK426" s="21"/>
      <c r="AL426" s="181"/>
      <c r="AM426" s="21"/>
      <c r="AN426" s="21"/>
      <c r="AO426" s="21"/>
      <c r="AP426" s="21"/>
      <c r="AQ426" s="21"/>
      <c r="AR426" s="21"/>
      <c r="AS426" s="21"/>
      <c r="AT426" s="181"/>
      <c r="AU426" s="21"/>
      <c r="AV426" s="181"/>
      <c r="AW426" s="21"/>
      <c r="AX426" s="21"/>
      <c r="AY426" s="21"/>
      <c r="AZ426" s="21"/>
      <c r="BA426" s="21"/>
      <c r="BB426" s="20"/>
      <c r="BC426" s="23"/>
      <c r="BD426" s="199"/>
      <c r="BE426" s="63"/>
      <c r="BF426" s="29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408.7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0"/>
      <c r="P427" s="20"/>
      <c r="Q427" s="20"/>
      <c r="R427" s="20"/>
      <c r="S427" s="20"/>
      <c r="T427" s="20"/>
      <c r="U427" s="20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1"/>
      <c r="AI427" s="21"/>
      <c r="AJ427" s="21"/>
      <c r="AK427" s="21"/>
      <c r="AL427" s="181"/>
      <c r="AM427" s="21"/>
      <c r="AN427" s="21"/>
      <c r="AO427" s="21"/>
      <c r="AP427" s="21"/>
      <c r="AQ427" s="21"/>
      <c r="AR427" s="21"/>
      <c r="AS427" s="21"/>
      <c r="AT427" s="181"/>
      <c r="AU427" s="21"/>
      <c r="AV427" s="181"/>
      <c r="AW427" s="21"/>
      <c r="AX427" s="21"/>
      <c r="AY427" s="21"/>
      <c r="AZ427" s="21"/>
      <c r="BA427" s="21"/>
      <c r="BB427" s="20"/>
      <c r="BC427" s="23"/>
      <c r="BD427" s="199"/>
      <c r="BE427" s="20"/>
      <c r="BF427" s="20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146.2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0"/>
      <c r="P428" s="20"/>
      <c r="Q428" s="20"/>
      <c r="R428" s="20"/>
      <c r="S428" s="20"/>
      <c r="T428" s="20"/>
      <c r="U428" s="20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1"/>
      <c r="AI428" s="21"/>
      <c r="AJ428" s="21"/>
      <c r="AK428" s="21"/>
      <c r="AL428" s="181"/>
      <c r="AM428" s="21"/>
      <c r="AN428" s="21"/>
      <c r="AO428" s="21"/>
      <c r="AP428" s="21"/>
      <c r="AQ428" s="21"/>
      <c r="AR428" s="21"/>
      <c r="AS428" s="21"/>
      <c r="AT428" s="181"/>
      <c r="AU428" s="21"/>
      <c r="AV428" s="181"/>
      <c r="AW428" s="21"/>
      <c r="AX428" s="21"/>
      <c r="AY428" s="21"/>
      <c r="AZ428" s="21"/>
      <c r="BA428" s="21"/>
      <c r="BB428" s="20"/>
      <c r="BC428" s="23"/>
      <c r="BD428" s="199"/>
      <c r="BE428" s="63"/>
      <c r="BF428" s="29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408.7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0"/>
      <c r="P429" s="20"/>
      <c r="Q429" s="20"/>
      <c r="R429" s="20"/>
      <c r="S429" s="20"/>
      <c r="T429" s="20"/>
      <c r="U429" s="20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1"/>
      <c r="AI429" s="21"/>
      <c r="AJ429" s="21"/>
      <c r="AK429" s="21"/>
      <c r="AL429" s="181"/>
      <c r="AM429" s="21"/>
      <c r="AN429" s="21"/>
      <c r="AO429" s="21"/>
      <c r="AP429" s="21"/>
      <c r="AQ429" s="21"/>
      <c r="AR429" s="21"/>
      <c r="AS429" s="21"/>
      <c r="AT429" s="181"/>
      <c r="AU429" s="21"/>
      <c r="AV429" s="181"/>
      <c r="AW429" s="21"/>
      <c r="AX429" s="21"/>
      <c r="AY429" s="21"/>
      <c r="AZ429" s="21"/>
      <c r="BA429" s="21"/>
      <c r="BB429" s="20"/>
      <c r="BC429" s="23"/>
      <c r="BD429" s="199"/>
      <c r="BE429" s="20"/>
      <c r="BF429" s="20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156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0"/>
      <c r="P430" s="20"/>
      <c r="Q430" s="20"/>
      <c r="R430" s="20"/>
      <c r="S430" s="20"/>
      <c r="T430" s="20"/>
      <c r="U430" s="20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1"/>
      <c r="AI430" s="21"/>
      <c r="AJ430" s="21"/>
      <c r="AK430" s="21"/>
      <c r="AL430" s="181"/>
      <c r="AM430" s="21"/>
      <c r="AN430" s="21"/>
      <c r="AO430" s="21"/>
      <c r="AP430" s="21"/>
      <c r="AQ430" s="21"/>
      <c r="AR430" s="21"/>
      <c r="AS430" s="21"/>
      <c r="AT430" s="181"/>
      <c r="AU430" s="21"/>
      <c r="AV430" s="181"/>
      <c r="AW430" s="21"/>
      <c r="AX430" s="21"/>
      <c r="AY430" s="21"/>
      <c r="AZ430" s="21"/>
      <c r="BA430" s="21"/>
      <c r="BB430" s="20"/>
      <c r="BC430" s="23"/>
      <c r="BD430" s="199"/>
      <c r="BE430" s="63"/>
      <c r="BF430" s="29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132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9"/>
      <c r="P431" s="29"/>
      <c r="Q431" s="29"/>
      <c r="R431" s="29"/>
      <c r="S431" s="29"/>
      <c r="T431" s="29"/>
      <c r="U431" s="29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1"/>
      <c r="AI431" s="21"/>
      <c r="AJ431" s="21"/>
      <c r="AK431" s="21"/>
      <c r="AL431" s="181"/>
      <c r="AM431" s="21"/>
      <c r="AN431" s="21"/>
      <c r="AO431" s="21"/>
      <c r="AP431" s="21"/>
      <c r="AQ431" s="21"/>
      <c r="AR431" s="21"/>
      <c r="AS431" s="21"/>
      <c r="AT431" s="181"/>
      <c r="AU431" s="21"/>
      <c r="AV431" s="181"/>
      <c r="AW431" s="21"/>
      <c r="AX431" s="21"/>
      <c r="AY431" s="21"/>
      <c r="AZ431" s="21"/>
      <c r="BA431" s="21"/>
      <c r="BB431" s="20"/>
      <c r="BC431" s="23"/>
      <c r="BD431" s="199"/>
      <c r="BE431" s="29"/>
      <c r="BF431" s="29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132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9"/>
      <c r="P432" s="29"/>
      <c r="Q432" s="29"/>
      <c r="R432" s="29"/>
      <c r="S432" s="29"/>
      <c r="T432" s="29"/>
      <c r="U432" s="29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181"/>
      <c r="AM432" s="21"/>
      <c r="AN432" s="21"/>
      <c r="AO432" s="21"/>
      <c r="AP432" s="21"/>
      <c r="AQ432" s="21"/>
      <c r="AR432" s="21"/>
      <c r="AS432" s="21"/>
      <c r="AT432" s="181"/>
      <c r="AU432" s="21"/>
      <c r="AV432" s="181"/>
      <c r="AW432" s="21"/>
      <c r="AX432" s="21"/>
      <c r="AY432" s="21"/>
      <c r="AZ432" s="21"/>
      <c r="BA432" s="21"/>
      <c r="BB432" s="20"/>
      <c r="BC432" s="23"/>
      <c r="BD432" s="199"/>
      <c r="BE432" s="63"/>
      <c r="BF432" s="29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246.7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3"/>
      <c r="P433" s="20"/>
      <c r="Q433" s="23"/>
      <c r="R433" s="23"/>
      <c r="S433" s="23"/>
      <c r="T433" s="23"/>
      <c r="U433" s="23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181"/>
      <c r="AM433" s="21"/>
      <c r="AN433" s="21"/>
      <c r="AO433" s="21"/>
      <c r="AP433" s="21"/>
      <c r="AQ433" s="21"/>
      <c r="AR433" s="21"/>
      <c r="AS433" s="21"/>
      <c r="AT433" s="181"/>
      <c r="AU433" s="21"/>
      <c r="AV433" s="181"/>
      <c r="AW433" s="21"/>
      <c r="AX433" s="21"/>
      <c r="AY433" s="21"/>
      <c r="AZ433" s="21"/>
      <c r="BA433" s="21"/>
      <c r="BB433" s="20"/>
      <c r="BC433" s="23"/>
      <c r="BD433" s="199"/>
      <c r="BE433" s="23"/>
      <c r="BF433" s="23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184.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3"/>
      <c r="P434" s="23"/>
      <c r="Q434" s="23"/>
      <c r="R434" s="23"/>
      <c r="S434" s="23"/>
      <c r="T434" s="23"/>
      <c r="U434" s="23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181"/>
      <c r="AM434" s="21"/>
      <c r="AN434" s="21"/>
      <c r="AO434" s="21"/>
      <c r="AP434" s="21"/>
      <c r="AQ434" s="21"/>
      <c r="AR434" s="21"/>
      <c r="AS434" s="21"/>
      <c r="AT434" s="181"/>
      <c r="AU434" s="21"/>
      <c r="AV434" s="181"/>
      <c r="AW434" s="21"/>
      <c r="AX434" s="21"/>
      <c r="AY434" s="21"/>
      <c r="AZ434" s="21"/>
      <c r="BA434" s="21"/>
      <c r="BB434" s="20"/>
      <c r="BC434" s="23"/>
      <c r="BD434" s="184"/>
      <c r="BE434" s="185"/>
      <c r="BF434" s="29"/>
      <c r="BG434" s="21"/>
      <c r="BH434" s="21"/>
      <c r="BI434" s="21"/>
      <c r="BJ434" s="21"/>
      <c r="BK434" s="21"/>
      <c r="BL434" s="21"/>
      <c r="BM434" s="21"/>
      <c r="BN434" s="195"/>
      <c r="BO434" s="24"/>
      <c r="BP434" s="21"/>
      <c r="BQ434" s="21"/>
      <c r="BR434" s="23"/>
      <c r="BS434" s="23"/>
      <c r="BT434" s="24"/>
      <c r="BU434" s="25"/>
    </row>
    <row r="435" spans="1:73" s="22" customFormat="1" ht="184.5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199"/>
      <c r="O435" s="28"/>
      <c r="P435" s="18"/>
      <c r="Q435" s="28"/>
      <c r="R435" s="28"/>
      <c r="S435" s="28"/>
      <c r="T435" s="28"/>
      <c r="U435" s="28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181"/>
      <c r="AM435" s="21"/>
      <c r="AN435" s="21"/>
      <c r="AO435" s="21"/>
      <c r="AP435" s="21"/>
      <c r="AQ435" s="21"/>
      <c r="AR435" s="21"/>
      <c r="AS435" s="21"/>
      <c r="AT435" s="181"/>
      <c r="AU435" s="21"/>
      <c r="AV435" s="181"/>
      <c r="AW435" s="21"/>
      <c r="AX435" s="21"/>
      <c r="AY435" s="21"/>
      <c r="AZ435" s="21"/>
      <c r="BA435" s="21"/>
      <c r="BB435" s="20"/>
      <c r="BC435" s="23"/>
      <c r="BD435" s="184"/>
      <c r="BE435" s="185"/>
      <c r="BF435" s="29"/>
      <c r="BG435" s="21"/>
      <c r="BH435" s="21"/>
      <c r="BI435" s="21"/>
      <c r="BJ435" s="21"/>
      <c r="BK435" s="21"/>
      <c r="BL435" s="21"/>
      <c r="BM435" s="21"/>
      <c r="BN435" s="195"/>
      <c r="BO435" s="24"/>
      <c r="BP435" s="21"/>
      <c r="BQ435" s="21"/>
      <c r="BR435" s="23"/>
      <c r="BS435" s="23"/>
      <c r="BT435" s="24"/>
      <c r="BU435" s="25"/>
    </row>
    <row r="436" spans="1:73" s="22" customFormat="1" ht="184.5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20"/>
      <c r="O436" s="20"/>
      <c r="P436" s="20"/>
      <c r="Q436" s="20"/>
      <c r="R436" s="20"/>
      <c r="S436" s="20"/>
      <c r="T436" s="20"/>
      <c r="U436" s="20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181"/>
      <c r="AM436" s="21"/>
      <c r="AN436" s="21"/>
      <c r="AO436" s="21"/>
      <c r="AP436" s="21"/>
      <c r="AQ436" s="21"/>
      <c r="AR436" s="21"/>
      <c r="AS436" s="21"/>
      <c r="AT436" s="181"/>
      <c r="AU436" s="21"/>
      <c r="AV436" s="181"/>
      <c r="AW436" s="21"/>
      <c r="AX436" s="21"/>
      <c r="AY436" s="21"/>
      <c r="AZ436" s="21"/>
      <c r="BA436" s="21"/>
      <c r="BB436" s="20"/>
      <c r="BC436" s="23"/>
      <c r="BD436" s="199"/>
      <c r="BE436" s="20"/>
      <c r="BF436" s="20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184.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0"/>
      <c r="P437" s="20"/>
      <c r="Q437" s="20"/>
      <c r="R437" s="20"/>
      <c r="S437" s="20"/>
      <c r="T437" s="20"/>
      <c r="U437" s="20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181"/>
      <c r="AM437" s="21"/>
      <c r="AN437" s="21"/>
      <c r="AO437" s="21"/>
      <c r="AP437" s="21"/>
      <c r="AQ437" s="21"/>
      <c r="AR437" s="21"/>
      <c r="AS437" s="21"/>
      <c r="AT437" s="181"/>
      <c r="AU437" s="21"/>
      <c r="AV437" s="181"/>
      <c r="AW437" s="21"/>
      <c r="AX437" s="21"/>
      <c r="AY437" s="21"/>
      <c r="AZ437" s="21"/>
      <c r="BA437" s="21"/>
      <c r="BB437" s="20"/>
      <c r="BC437" s="23"/>
      <c r="BD437" s="184"/>
      <c r="BE437" s="185"/>
      <c r="BF437" s="20"/>
      <c r="BG437" s="21"/>
      <c r="BH437" s="21"/>
      <c r="BI437" s="21"/>
      <c r="BJ437" s="21"/>
      <c r="BK437" s="21"/>
      <c r="BL437" s="21"/>
      <c r="BM437" s="21"/>
      <c r="BN437" s="195"/>
      <c r="BO437" s="24"/>
      <c r="BP437" s="21"/>
      <c r="BQ437" s="21"/>
      <c r="BR437" s="23"/>
      <c r="BS437" s="23"/>
      <c r="BT437" s="24"/>
      <c r="BU437" s="25"/>
    </row>
    <row r="438" spans="1:73" s="22" customFormat="1" ht="189.7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63"/>
      <c r="P438" s="63"/>
      <c r="Q438" s="63"/>
      <c r="R438" s="63"/>
      <c r="S438" s="63"/>
      <c r="T438" s="63"/>
      <c r="U438" s="63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181"/>
      <c r="AM438" s="21"/>
      <c r="AN438" s="21"/>
      <c r="AO438" s="21"/>
      <c r="AP438" s="21"/>
      <c r="AQ438" s="21"/>
      <c r="AR438" s="21"/>
      <c r="AS438" s="21"/>
      <c r="AT438" s="181"/>
      <c r="AU438" s="21"/>
      <c r="AV438" s="181"/>
      <c r="AW438" s="21"/>
      <c r="AX438" s="21"/>
      <c r="AY438" s="21"/>
      <c r="AZ438" s="21"/>
      <c r="BA438" s="21"/>
      <c r="BB438" s="20"/>
      <c r="BC438" s="23"/>
      <c r="BD438" s="184"/>
      <c r="BE438" s="185"/>
      <c r="BF438" s="20"/>
      <c r="BG438" s="21"/>
      <c r="BH438" s="21"/>
      <c r="BI438" s="21"/>
      <c r="BJ438" s="21"/>
      <c r="BK438" s="21"/>
      <c r="BL438" s="21"/>
      <c r="BM438" s="21"/>
      <c r="BN438" s="195"/>
      <c r="BO438" s="24"/>
      <c r="BP438" s="21"/>
      <c r="BQ438" s="21"/>
      <c r="BR438" s="23"/>
      <c r="BS438" s="23"/>
      <c r="BT438" s="24"/>
      <c r="BU438" s="25"/>
    </row>
    <row r="439" spans="1:73" s="22" customFormat="1" ht="184.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181"/>
      <c r="AM439" s="21"/>
      <c r="AN439" s="21"/>
      <c r="AO439" s="21"/>
      <c r="AP439" s="21"/>
      <c r="AQ439" s="21"/>
      <c r="AR439" s="21"/>
      <c r="AS439" s="21"/>
      <c r="AT439" s="181"/>
      <c r="AU439" s="21"/>
      <c r="AV439" s="181"/>
      <c r="AW439" s="21"/>
      <c r="AX439" s="21"/>
      <c r="AY439" s="21"/>
      <c r="AZ439" s="21"/>
      <c r="BA439" s="21"/>
      <c r="BB439" s="20"/>
      <c r="BC439" s="23"/>
      <c r="BD439" s="199"/>
      <c r="BE439" s="20"/>
      <c r="BF439" s="20"/>
      <c r="BG439" s="21"/>
      <c r="BH439" s="21"/>
      <c r="BI439" s="21"/>
      <c r="BJ439" s="20"/>
      <c r="BK439" s="23"/>
      <c r="BL439" s="23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184.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0"/>
      <c r="P440" s="20"/>
      <c r="Q440" s="20"/>
      <c r="R440" s="20"/>
      <c r="S440" s="20"/>
      <c r="T440" s="20"/>
      <c r="U440" s="20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181"/>
      <c r="AM440" s="21"/>
      <c r="AN440" s="21"/>
      <c r="AO440" s="21"/>
      <c r="AP440" s="21"/>
      <c r="AQ440" s="21"/>
      <c r="AR440" s="21"/>
      <c r="AS440" s="21"/>
      <c r="AT440" s="181"/>
      <c r="AU440" s="21"/>
      <c r="AV440" s="181"/>
      <c r="AW440" s="21"/>
      <c r="AX440" s="21"/>
      <c r="AY440" s="21"/>
      <c r="AZ440" s="21"/>
      <c r="BA440" s="21"/>
      <c r="BB440" s="20"/>
      <c r="BC440" s="23"/>
      <c r="BD440" s="186"/>
      <c r="BE440" s="185"/>
      <c r="BF440" s="20"/>
      <c r="BG440" s="21"/>
      <c r="BH440" s="21"/>
      <c r="BI440" s="21"/>
      <c r="BJ440" s="20"/>
      <c r="BK440" s="23"/>
      <c r="BL440" s="23"/>
      <c r="BM440" s="21"/>
      <c r="BN440" s="195"/>
      <c r="BO440" s="24"/>
      <c r="BP440" s="21"/>
      <c r="BQ440" s="21"/>
      <c r="BR440" s="23"/>
      <c r="BS440" s="23"/>
      <c r="BT440" s="24"/>
      <c r="BU440" s="25"/>
    </row>
    <row r="441" spans="1:73" s="22" customFormat="1" ht="184.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9"/>
      <c r="P441" s="29"/>
      <c r="Q441" s="29"/>
      <c r="R441" s="29"/>
      <c r="S441" s="29"/>
      <c r="T441" s="29"/>
      <c r="U441" s="29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181"/>
      <c r="AM441" s="21"/>
      <c r="AN441" s="21"/>
      <c r="AO441" s="21"/>
      <c r="AP441" s="21"/>
      <c r="AQ441" s="21"/>
      <c r="AR441" s="21"/>
      <c r="AS441" s="21"/>
      <c r="AT441" s="181"/>
      <c r="AU441" s="21"/>
      <c r="AV441" s="181"/>
      <c r="AW441" s="21"/>
      <c r="AX441" s="21"/>
      <c r="AY441" s="21"/>
      <c r="AZ441" s="21"/>
      <c r="BA441" s="21"/>
      <c r="BB441" s="20"/>
      <c r="BC441" s="23"/>
      <c r="BD441" s="199"/>
      <c r="BE441" s="29"/>
      <c r="BF441" s="29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184.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20"/>
      <c r="O442" s="29"/>
      <c r="P442" s="29"/>
      <c r="Q442" s="29"/>
      <c r="R442" s="29"/>
      <c r="S442" s="29"/>
      <c r="T442" s="29"/>
      <c r="U442" s="29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181"/>
      <c r="AM442" s="21"/>
      <c r="AN442" s="21"/>
      <c r="AO442" s="21"/>
      <c r="AP442" s="21"/>
      <c r="AQ442" s="21"/>
      <c r="AR442" s="21"/>
      <c r="AS442" s="21"/>
      <c r="AT442" s="181"/>
      <c r="AU442" s="21"/>
      <c r="AV442" s="181"/>
      <c r="AW442" s="21"/>
      <c r="AX442" s="21"/>
      <c r="AY442" s="21"/>
      <c r="AZ442" s="21"/>
      <c r="BA442" s="21"/>
      <c r="BB442" s="20"/>
      <c r="BC442" s="23"/>
      <c r="BD442" s="199"/>
      <c r="BE442" s="23"/>
      <c r="BF442" s="20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184.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20"/>
      <c r="O443" s="29"/>
      <c r="P443" s="29"/>
      <c r="Q443" s="29"/>
      <c r="R443" s="29"/>
      <c r="S443" s="29"/>
      <c r="T443" s="29"/>
      <c r="U443" s="29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181"/>
      <c r="AM443" s="21"/>
      <c r="AN443" s="21"/>
      <c r="AO443" s="21"/>
      <c r="AP443" s="21"/>
      <c r="AQ443" s="21"/>
      <c r="AR443" s="21"/>
      <c r="AS443" s="21"/>
      <c r="AT443" s="181"/>
      <c r="AU443" s="21"/>
      <c r="AV443" s="181"/>
      <c r="AW443" s="21"/>
      <c r="AX443" s="21"/>
      <c r="AY443" s="21"/>
      <c r="AZ443" s="21"/>
      <c r="BA443" s="21"/>
      <c r="BB443" s="20"/>
      <c r="BC443" s="23"/>
      <c r="BD443" s="199"/>
      <c r="BE443" s="29"/>
      <c r="BF443" s="29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184.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20"/>
      <c r="O444" s="29"/>
      <c r="P444" s="29"/>
      <c r="Q444" s="29"/>
      <c r="R444" s="29"/>
      <c r="S444" s="29"/>
      <c r="T444" s="29"/>
      <c r="U444" s="29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181"/>
      <c r="AM444" s="21"/>
      <c r="AN444" s="21"/>
      <c r="AO444" s="21"/>
      <c r="AP444" s="21"/>
      <c r="AQ444" s="21"/>
      <c r="AR444" s="21"/>
      <c r="AS444" s="21"/>
      <c r="AT444" s="181"/>
      <c r="AU444" s="21"/>
      <c r="AV444" s="181"/>
      <c r="AW444" s="21"/>
      <c r="AX444" s="21"/>
      <c r="AY444" s="21"/>
      <c r="AZ444" s="21"/>
      <c r="BA444" s="21"/>
      <c r="BB444" s="20"/>
      <c r="BC444" s="23"/>
      <c r="BD444" s="199"/>
      <c r="BE444" s="23"/>
      <c r="BF444" s="20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212.2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3"/>
      <c r="P445" s="23"/>
      <c r="Q445" s="23"/>
      <c r="R445" s="23"/>
      <c r="S445" s="23"/>
      <c r="T445" s="23"/>
      <c r="U445" s="23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21"/>
      <c r="AM445" s="21"/>
      <c r="AN445" s="21"/>
      <c r="AO445" s="21"/>
      <c r="AP445" s="21"/>
      <c r="AQ445" s="21"/>
      <c r="AR445" s="21"/>
      <c r="AS445" s="21"/>
      <c r="AT445" s="21"/>
      <c r="AU445" s="21"/>
      <c r="AV445" s="21"/>
      <c r="AW445" s="21"/>
      <c r="AX445" s="21"/>
      <c r="AY445" s="21"/>
      <c r="AZ445" s="21"/>
      <c r="BA445" s="21"/>
      <c r="BB445" s="21"/>
      <c r="BC445" s="21"/>
      <c r="BD445" s="199"/>
      <c r="BE445" s="23"/>
      <c r="BF445" s="23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409.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3"/>
      <c r="P446" s="20"/>
      <c r="Q446" s="23"/>
      <c r="R446" s="23"/>
      <c r="S446" s="23"/>
      <c r="T446" s="23"/>
      <c r="U446" s="23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21"/>
      <c r="AM446" s="21"/>
      <c r="AN446" s="21"/>
      <c r="AO446" s="21"/>
      <c r="AP446" s="21"/>
      <c r="AQ446" s="21"/>
      <c r="AR446" s="21"/>
      <c r="AS446" s="21"/>
      <c r="AT446" s="21"/>
      <c r="AU446" s="21"/>
      <c r="AV446" s="21"/>
      <c r="AW446" s="21"/>
      <c r="AX446" s="21"/>
      <c r="AY446" s="21"/>
      <c r="AZ446" s="21"/>
      <c r="BA446" s="21"/>
      <c r="BB446" s="21"/>
      <c r="BC446" s="21"/>
      <c r="BD446" s="199"/>
      <c r="BE446" s="23"/>
      <c r="BF446" s="23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186.7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199"/>
      <c r="O447" s="28"/>
      <c r="P447" s="18"/>
      <c r="Q447" s="28"/>
      <c r="R447" s="28"/>
      <c r="S447" s="28"/>
      <c r="T447" s="28"/>
      <c r="U447" s="28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21"/>
      <c r="AM447" s="21"/>
      <c r="AN447" s="21"/>
      <c r="AO447" s="21"/>
      <c r="AP447" s="21"/>
      <c r="AQ447" s="21"/>
      <c r="AR447" s="21"/>
      <c r="AS447" s="21"/>
      <c r="AT447" s="21"/>
      <c r="AU447" s="21"/>
      <c r="AV447" s="21"/>
      <c r="AW447" s="21"/>
      <c r="AX447" s="21"/>
      <c r="AY447" s="21"/>
      <c r="AZ447" s="21"/>
      <c r="BA447" s="21"/>
      <c r="BB447" s="21"/>
      <c r="BC447" s="21"/>
      <c r="BD447" s="181"/>
      <c r="BE447" s="21"/>
      <c r="BF447" s="21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222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20"/>
      <c r="P448" s="20"/>
      <c r="Q448" s="20"/>
      <c r="R448" s="20"/>
      <c r="S448" s="20"/>
      <c r="T448" s="20"/>
      <c r="U448" s="20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21"/>
      <c r="AM448" s="21"/>
      <c r="AN448" s="21"/>
      <c r="AO448" s="21"/>
      <c r="AP448" s="21"/>
      <c r="AQ448" s="21"/>
      <c r="AR448" s="21"/>
      <c r="AS448" s="21"/>
      <c r="AT448" s="21"/>
      <c r="AU448" s="21"/>
      <c r="AV448" s="21"/>
      <c r="AW448" s="21"/>
      <c r="AX448" s="21"/>
      <c r="AY448" s="21"/>
      <c r="AZ448" s="21"/>
      <c r="BA448" s="21"/>
      <c r="BB448" s="21"/>
      <c r="BC448" s="21"/>
      <c r="BD448" s="199"/>
      <c r="BE448" s="23"/>
      <c r="BF448" s="23"/>
      <c r="BG448" s="21"/>
      <c r="BH448" s="21"/>
      <c r="BI448" s="21"/>
      <c r="BJ448" s="21"/>
      <c r="BK448" s="21"/>
      <c r="BL448" s="20"/>
      <c r="BM448" s="23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222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20"/>
      <c r="P449" s="20"/>
      <c r="Q449" s="23"/>
      <c r="R449" s="23"/>
      <c r="S449" s="23"/>
      <c r="T449" s="23"/>
      <c r="U449" s="23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21"/>
      <c r="AM449" s="21"/>
      <c r="AN449" s="21"/>
      <c r="AO449" s="21"/>
      <c r="AP449" s="21"/>
      <c r="AQ449" s="21"/>
      <c r="AR449" s="21"/>
      <c r="AS449" s="21"/>
      <c r="AT449" s="21"/>
      <c r="AU449" s="21"/>
      <c r="AV449" s="21"/>
      <c r="AW449" s="21"/>
      <c r="AX449" s="21"/>
      <c r="AY449" s="21"/>
      <c r="AZ449" s="21"/>
      <c r="BA449" s="21"/>
      <c r="BB449" s="21"/>
      <c r="BC449" s="21"/>
      <c r="BD449" s="181"/>
      <c r="BE449" s="21"/>
      <c r="BF449" s="21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222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0"/>
      <c r="P450" s="20"/>
      <c r="Q450" s="23"/>
      <c r="R450" s="23"/>
      <c r="S450" s="23"/>
      <c r="T450" s="23"/>
      <c r="U450" s="23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21"/>
      <c r="AM450" s="21"/>
      <c r="AN450" s="21"/>
      <c r="AO450" s="21"/>
      <c r="AP450" s="21"/>
      <c r="AQ450" s="21"/>
      <c r="AR450" s="21"/>
      <c r="AS450" s="21"/>
      <c r="AT450" s="21"/>
      <c r="AU450" s="21"/>
      <c r="AV450" s="21"/>
      <c r="AW450" s="21"/>
      <c r="AX450" s="21"/>
      <c r="AY450" s="21"/>
      <c r="AZ450" s="21"/>
      <c r="BA450" s="21"/>
      <c r="BB450" s="21"/>
      <c r="BC450" s="21"/>
      <c r="BD450" s="181"/>
      <c r="BE450" s="21"/>
      <c r="BF450" s="21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257.2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3"/>
      <c r="P451" s="20"/>
      <c r="Q451" s="23"/>
      <c r="R451" s="23"/>
      <c r="S451" s="23"/>
      <c r="T451" s="23"/>
      <c r="U451" s="23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21"/>
      <c r="AM451" s="21"/>
      <c r="AN451" s="21"/>
      <c r="AO451" s="21"/>
      <c r="AP451" s="21"/>
      <c r="AQ451" s="21"/>
      <c r="AR451" s="21"/>
      <c r="AS451" s="21"/>
      <c r="AT451" s="21"/>
      <c r="AU451" s="21"/>
      <c r="AV451" s="21"/>
      <c r="AW451" s="21"/>
      <c r="AX451" s="21"/>
      <c r="AY451" s="21"/>
      <c r="AZ451" s="21"/>
      <c r="BA451" s="21"/>
      <c r="BB451" s="21"/>
      <c r="BC451" s="21"/>
      <c r="BD451" s="199"/>
      <c r="BE451" s="23"/>
      <c r="BF451" s="23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182.2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199"/>
      <c r="O452" s="28"/>
      <c r="P452" s="18"/>
      <c r="Q452" s="28"/>
      <c r="R452" s="28"/>
      <c r="S452" s="28"/>
      <c r="T452" s="28"/>
      <c r="U452" s="28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21"/>
      <c r="AM452" s="21"/>
      <c r="AN452" s="21"/>
      <c r="AO452" s="21"/>
      <c r="AP452" s="21"/>
      <c r="AQ452" s="21"/>
      <c r="AR452" s="21"/>
      <c r="AS452" s="21"/>
      <c r="AT452" s="21"/>
      <c r="AU452" s="21"/>
      <c r="AV452" s="21"/>
      <c r="AW452" s="21"/>
      <c r="AX452" s="21"/>
      <c r="AY452" s="21"/>
      <c r="AZ452" s="21"/>
      <c r="BA452" s="21"/>
      <c r="BB452" s="21"/>
      <c r="BC452" s="21"/>
      <c r="BD452" s="181"/>
      <c r="BE452" s="21"/>
      <c r="BF452" s="21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229.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9"/>
      <c r="P453" s="29"/>
      <c r="Q453" s="29"/>
      <c r="R453" s="29"/>
      <c r="S453" s="29"/>
      <c r="T453" s="29"/>
      <c r="U453" s="29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21"/>
      <c r="AM453" s="21"/>
      <c r="AN453" s="21"/>
      <c r="AO453" s="21"/>
      <c r="AP453" s="21"/>
      <c r="AQ453" s="21"/>
      <c r="AR453" s="21"/>
      <c r="AS453" s="21"/>
      <c r="AT453" s="21"/>
      <c r="AU453" s="21"/>
      <c r="AV453" s="21"/>
      <c r="AW453" s="21"/>
      <c r="AX453" s="21"/>
      <c r="AY453" s="21"/>
      <c r="AZ453" s="21"/>
      <c r="BA453" s="21"/>
      <c r="BB453" s="21"/>
      <c r="BC453" s="21"/>
      <c r="BD453" s="181"/>
      <c r="BE453" s="21"/>
      <c r="BF453" s="21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409.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3"/>
      <c r="P454" s="20"/>
      <c r="Q454" s="23"/>
      <c r="R454" s="23"/>
      <c r="S454" s="23"/>
      <c r="T454" s="23"/>
      <c r="U454" s="23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0"/>
      <c r="AI454" s="23"/>
      <c r="AJ454" s="23"/>
      <c r="AK454" s="23"/>
      <c r="AL454" s="199"/>
      <c r="AM454" s="23"/>
      <c r="AN454" s="23"/>
      <c r="AO454" s="21"/>
      <c r="AP454" s="21"/>
      <c r="AQ454" s="21"/>
      <c r="AR454" s="21"/>
      <c r="AS454" s="21"/>
      <c r="AT454" s="199"/>
      <c r="AU454" s="23"/>
      <c r="AV454" s="199"/>
      <c r="AW454" s="23"/>
      <c r="AX454" s="21"/>
      <c r="AY454" s="21"/>
      <c r="AZ454" s="21"/>
      <c r="BA454" s="21"/>
      <c r="BB454" s="20"/>
      <c r="BC454" s="23"/>
      <c r="BD454" s="199"/>
      <c r="BE454" s="23"/>
      <c r="BF454" s="23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141.7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8"/>
      <c r="P455" s="18"/>
      <c r="Q455" s="28"/>
      <c r="R455" s="28"/>
      <c r="S455" s="28"/>
      <c r="T455" s="28"/>
      <c r="U455" s="28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0"/>
      <c r="AK455" s="23"/>
      <c r="AL455" s="23"/>
      <c r="AM455" s="21"/>
      <c r="AN455" s="21"/>
      <c r="AO455" s="21"/>
      <c r="AP455" s="21"/>
      <c r="AQ455" s="21"/>
      <c r="AR455" s="21"/>
      <c r="AS455" s="21"/>
      <c r="AT455" s="21"/>
      <c r="AU455" s="21"/>
      <c r="AV455" s="21"/>
      <c r="AW455" s="21"/>
      <c r="AX455" s="21"/>
      <c r="AY455" s="21"/>
      <c r="AZ455" s="21"/>
      <c r="BA455" s="21"/>
      <c r="BB455" s="20"/>
      <c r="BC455" s="23"/>
      <c r="BD455" s="199"/>
      <c r="BE455" s="23"/>
      <c r="BF455" s="23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141.7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199"/>
      <c r="O456" s="28"/>
      <c r="P456" s="18"/>
      <c r="Q456" s="28"/>
      <c r="R456" s="28"/>
      <c r="S456" s="28"/>
      <c r="T456" s="28"/>
      <c r="U456" s="28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0"/>
      <c r="AK456" s="23"/>
      <c r="AL456" s="23"/>
      <c r="AM456" s="21"/>
      <c r="AN456" s="21"/>
      <c r="AO456" s="21"/>
      <c r="AP456" s="21"/>
      <c r="AQ456" s="21"/>
      <c r="AR456" s="21"/>
      <c r="AS456" s="21"/>
      <c r="AT456" s="21"/>
      <c r="AU456" s="21"/>
      <c r="AV456" s="21"/>
      <c r="AW456" s="21"/>
      <c r="AX456" s="21"/>
      <c r="AY456" s="21"/>
      <c r="AZ456" s="21"/>
      <c r="BA456" s="21"/>
      <c r="BB456" s="20"/>
      <c r="BC456" s="23"/>
      <c r="BD456" s="199"/>
      <c r="BE456" s="23"/>
      <c r="BF456" s="23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141.7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199"/>
      <c r="O457" s="23"/>
      <c r="P457" s="23"/>
      <c r="Q457" s="23"/>
      <c r="R457" s="23"/>
      <c r="S457" s="23"/>
      <c r="T457" s="23"/>
      <c r="U457" s="28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0"/>
      <c r="AK457" s="23"/>
      <c r="AL457" s="23"/>
      <c r="AM457" s="21"/>
      <c r="AN457" s="21"/>
      <c r="AO457" s="21"/>
      <c r="AP457" s="21"/>
      <c r="AQ457" s="21"/>
      <c r="AR457" s="21"/>
      <c r="AS457" s="21"/>
      <c r="AT457" s="21"/>
      <c r="AU457" s="21"/>
      <c r="AV457" s="21"/>
      <c r="AW457" s="21"/>
      <c r="AX457" s="21"/>
      <c r="AY457" s="21"/>
      <c r="AZ457" s="21"/>
      <c r="BA457" s="21"/>
      <c r="BB457" s="20"/>
      <c r="BC457" s="23"/>
      <c r="BD457" s="199"/>
      <c r="BE457" s="23"/>
      <c r="BF457" s="23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141.7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199"/>
      <c r="O458" s="28"/>
      <c r="P458" s="18"/>
      <c r="Q458" s="28"/>
      <c r="R458" s="28"/>
      <c r="S458" s="28"/>
      <c r="T458" s="28"/>
      <c r="U458" s="28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0"/>
      <c r="AK458" s="23"/>
      <c r="AL458" s="23"/>
      <c r="AM458" s="21"/>
      <c r="AN458" s="21"/>
      <c r="AO458" s="21"/>
      <c r="AP458" s="21"/>
      <c r="AQ458" s="21"/>
      <c r="AR458" s="21"/>
      <c r="AS458" s="21"/>
      <c r="AT458" s="21"/>
      <c r="AU458" s="21"/>
      <c r="AV458" s="21"/>
      <c r="AW458" s="21"/>
      <c r="AX458" s="21"/>
      <c r="AY458" s="21"/>
      <c r="AZ458" s="21"/>
      <c r="BA458" s="21"/>
      <c r="BB458" s="20"/>
      <c r="BC458" s="23"/>
      <c r="BD458" s="199"/>
      <c r="BE458" s="23"/>
      <c r="BF458" s="23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141.7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199"/>
      <c r="O459" s="28"/>
      <c r="P459" s="18"/>
      <c r="Q459" s="28"/>
      <c r="R459" s="28"/>
      <c r="S459" s="28"/>
      <c r="T459" s="28"/>
      <c r="U459" s="28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0"/>
      <c r="AK459" s="23"/>
      <c r="AL459" s="23"/>
      <c r="AM459" s="21"/>
      <c r="AN459" s="21"/>
      <c r="AO459" s="21"/>
      <c r="AP459" s="21"/>
      <c r="AQ459" s="21"/>
      <c r="AR459" s="21"/>
      <c r="AS459" s="21"/>
      <c r="AT459" s="21"/>
      <c r="AU459" s="21"/>
      <c r="AV459" s="21"/>
      <c r="AW459" s="21"/>
      <c r="AX459" s="21"/>
      <c r="AY459" s="21"/>
      <c r="AZ459" s="21"/>
      <c r="BA459" s="21"/>
      <c r="BB459" s="20"/>
      <c r="BC459" s="23"/>
      <c r="BD459" s="199"/>
      <c r="BE459" s="23"/>
      <c r="BF459" s="23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201.7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3"/>
      <c r="P460" s="20"/>
      <c r="Q460" s="23"/>
      <c r="R460" s="23"/>
      <c r="S460" s="23"/>
      <c r="T460" s="23"/>
      <c r="U460" s="23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21"/>
      <c r="AM460" s="21"/>
      <c r="AN460" s="21"/>
      <c r="AO460" s="21"/>
      <c r="AP460" s="21"/>
      <c r="AQ460" s="21"/>
      <c r="AR460" s="21"/>
      <c r="AS460" s="21"/>
      <c r="AT460" s="21"/>
      <c r="AU460" s="21"/>
      <c r="AV460" s="21"/>
      <c r="AW460" s="21"/>
      <c r="AX460" s="21"/>
      <c r="AY460" s="21"/>
      <c r="AZ460" s="21"/>
      <c r="BA460" s="21"/>
      <c r="BB460" s="21"/>
      <c r="BC460" s="21"/>
      <c r="BD460" s="199"/>
      <c r="BE460" s="23"/>
      <c r="BF460" s="23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201.7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199"/>
      <c r="O461" s="28"/>
      <c r="P461" s="18"/>
      <c r="Q461" s="28"/>
      <c r="R461" s="28"/>
      <c r="S461" s="28"/>
      <c r="T461" s="28"/>
      <c r="U461" s="28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21"/>
      <c r="AM461" s="21"/>
      <c r="AN461" s="21"/>
      <c r="AO461" s="21"/>
      <c r="AP461" s="21"/>
      <c r="AQ461" s="21"/>
      <c r="AR461" s="21"/>
      <c r="AS461" s="21"/>
      <c r="AT461" s="21"/>
      <c r="AU461" s="21"/>
      <c r="AV461" s="21"/>
      <c r="AW461" s="21"/>
      <c r="AX461" s="21"/>
      <c r="AY461" s="21"/>
      <c r="AZ461" s="21"/>
      <c r="BA461" s="21"/>
      <c r="BB461" s="21"/>
      <c r="BC461" s="21"/>
      <c r="BD461" s="181"/>
      <c r="BE461" s="21"/>
      <c r="BF461" s="21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201.7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3"/>
      <c r="P462" s="20"/>
      <c r="Q462" s="23"/>
      <c r="R462" s="23"/>
      <c r="S462" s="23"/>
      <c r="T462" s="23"/>
      <c r="U462" s="23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199"/>
      <c r="BE462" s="23"/>
      <c r="BF462" s="23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201.7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199"/>
      <c r="O463" s="28"/>
      <c r="P463" s="18"/>
      <c r="Q463" s="28"/>
      <c r="R463" s="28"/>
      <c r="S463" s="28"/>
      <c r="T463" s="28"/>
      <c r="U463" s="28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181"/>
      <c r="BE463" s="21"/>
      <c r="BF463" s="21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409.6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3"/>
      <c r="P464" s="20"/>
      <c r="Q464" s="20"/>
      <c r="R464" s="20"/>
      <c r="S464" s="20"/>
      <c r="T464" s="20"/>
      <c r="U464" s="23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1"/>
      <c r="AI464" s="21"/>
      <c r="AJ464" s="21"/>
      <c r="AK464" s="21"/>
      <c r="AL464" s="21"/>
      <c r="AM464" s="21"/>
      <c r="AN464" s="21"/>
      <c r="AO464" s="21"/>
      <c r="AP464" s="21"/>
      <c r="AQ464" s="21"/>
      <c r="AR464" s="21"/>
      <c r="AS464" s="21"/>
      <c r="AT464" s="21"/>
      <c r="AU464" s="21"/>
      <c r="AV464" s="21"/>
      <c r="AW464" s="21"/>
      <c r="AX464" s="21"/>
      <c r="AY464" s="21"/>
      <c r="AZ464" s="21"/>
      <c r="BA464" s="21"/>
      <c r="BB464" s="21"/>
      <c r="BC464" s="21"/>
      <c r="BD464" s="181"/>
      <c r="BE464" s="21"/>
      <c r="BF464" s="21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201.7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3"/>
      <c r="P465" s="20"/>
      <c r="Q465" s="20"/>
      <c r="R465" s="20"/>
      <c r="S465" s="20"/>
      <c r="T465" s="20"/>
      <c r="U465" s="23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1"/>
      <c r="AI465" s="21"/>
      <c r="AJ465" s="21"/>
      <c r="AK465" s="21"/>
      <c r="AL465" s="21"/>
      <c r="AM465" s="21"/>
      <c r="AN465" s="21"/>
      <c r="AO465" s="21"/>
      <c r="AP465" s="21"/>
      <c r="AQ465" s="21"/>
      <c r="AR465" s="21"/>
      <c r="AS465" s="21"/>
      <c r="AT465" s="21"/>
      <c r="AU465" s="21"/>
      <c r="AV465" s="21"/>
      <c r="AW465" s="21"/>
      <c r="AX465" s="21"/>
      <c r="AY465" s="21"/>
      <c r="AZ465" s="21"/>
      <c r="BA465" s="21"/>
      <c r="BB465" s="21"/>
      <c r="BC465" s="21"/>
      <c r="BD465" s="181"/>
      <c r="BE465" s="21"/>
      <c r="BF465" s="21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201.7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3"/>
      <c r="P466" s="20"/>
      <c r="Q466" s="23"/>
      <c r="R466" s="23"/>
      <c r="S466" s="23"/>
      <c r="T466" s="23"/>
      <c r="U466" s="23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0"/>
      <c r="AK466" s="23"/>
      <c r="AL466" s="23"/>
      <c r="AM466" s="21"/>
      <c r="AN466" s="21"/>
      <c r="AO466" s="21"/>
      <c r="AP466" s="21"/>
      <c r="AQ466" s="21"/>
      <c r="AR466" s="21"/>
      <c r="AS466" s="21"/>
      <c r="AT466" s="21"/>
      <c r="AU466" s="21"/>
      <c r="AV466" s="21"/>
      <c r="AW466" s="21"/>
      <c r="AX466" s="21"/>
      <c r="AY466" s="21"/>
      <c r="AZ466" s="21"/>
      <c r="BA466" s="21"/>
      <c r="BB466" s="20"/>
      <c r="BC466" s="23"/>
      <c r="BD466" s="199"/>
      <c r="BE466" s="23"/>
      <c r="BF466" s="23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201.7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3"/>
      <c r="P467" s="20"/>
      <c r="Q467" s="28"/>
      <c r="R467" s="28"/>
      <c r="S467" s="28"/>
      <c r="T467" s="28"/>
      <c r="U467" s="28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21"/>
      <c r="AM467" s="21"/>
      <c r="AN467" s="21"/>
      <c r="AO467" s="21"/>
      <c r="AP467" s="21"/>
      <c r="AQ467" s="21"/>
      <c r="AR467" s="21"/>
      <c r="AS467" s="21"/>
      <c r="AT467" s="21"/>
      <c r="AU467" s="21"/>
      <c r="AV467" s="21"/>
      <c r="AW467" s="21"/>
      <c r="AX467" s="21"/>
      <c r="AY467" s="21"/>
      <c r="AZ467" s="21"/>
      <c r="BA467" s="21"/>
      <c r="BB467" s="21"/>
      <c r="BC467" s="21"/>
      <c r="BD467" s="181"/>
      <c r="BE467" s="21"/>
      <c r="BF467" s="21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201.7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3"/>
      <c r="P468" s="20"/>
      <c r="Q468" s="20"/>
      <c r="R468" s="20"/>
      <c r="S468" s="20"/>
      <c r="T468" s="20"/>
      <c r="U468" s="23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21"/>
      <c r="AM468" s="21"/>
      <c r="AN468" s="21"/>
      <c r="AO468" s="21"/>
      <c r="AP468" s="21"/>
      <c r="AQ468" s="21"/>
      <c r="AR468" s="21"/>
      <c r="AS468" s="21"/>
      <c r="AT468" s="21"/>
      <c r="AU468" s="21"/>
      <c r="AV468" s="21"/>
      <c r="AW468" s="21"/>
      <c r="AX468" s="21"/>
      <c r="AY468" s="21"/>
      <c r="AZ468" s="21"/>
      <c r="BA468" s="21"/>
      <c r="BB468" s="21"/>
      <c r="BC468" s="21"/>
      <c r="BD468" s="181"/>
      <c r="BE468" s="21"/>
      <c r="BF468" s="21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201.7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199"/>
      <c r="O469" s="28"/>
      <c r="P469" s="18"/>
      <c r="Q469" s="28"/>
      <c r="R469" s="28"/>
      <c r="S469" s="28"/>
      <c r="T469" s="28"/>
      <c r="U469" s="28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21"/>
      <c r="AM469" s="21"/>
      <c r="AN469" s="21"/>
      <c r="AO469" s="21"/>
      <c r="AP469" s="21"/>
      <c r="AQ469" s="21"/>
      <c r="AR469" s="21"/>
      <c r="AS469" s="21"/>
      <c r="AT469" s="21"/>
      <c r="AU469" s="21"/>
      <c r="AV469" s="21"/>
      <c r="AW469" s="21"/>
      <c r="AX469" s="21"/>
      <c r="AY469" s="21"/>
      <c r="AZ469" s="21"/>
      <c r="BA469" s="21"/>
      <c r="BB469" s="21"/>
      <c r="BC469" s="21"/>
      <c r="BD469" s="181"/>
      <c r="BE469" s="21"/>
      <c r="BF469" s="21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259.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9"/>
      <c r="P470" s="29"/>
      <c r="Q470" s="29"/>
      <c r="R470" s="29"/>
      <c r="S470" s="29"/>
      <c r="T470" s="29"/>
      <c r="U470" s="29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21"/>
      <c r="AM470" s="21"/>
      <c r="AN470" s="21"/>
      <c r="AO470" s="21"/>
      <c r="AP470" s="21"/>
      <c r="AQ470" s="21"/>
      <c r="AR470" s="21"/>
      <c r="AS470" s="21"/>
      <c r="AT470" s="21"/>
      <c r="AU470" s="21"/>
      <c r="AV470" s="21"/>
      <c r="AW470" s="21"/>
      <c r="AX470" s="21"/>
      <c r="AY470" s="21"/>
      <c r="AZ470" s="21"/>
      <c r="BA470" s="21"/>
      <c r="BB470" s="21"/>
      <c r="BC470" s="21"/>
      <c r="BD470" s="199"/>
      <c r="BE470" s="29"/>
      <c r="BF470" s="29"/>
      <c r="BG470" s="21"/>
      <c r="BH470" s="21"/>
      <c r="BI470" s="21"/>
      <c r="BJ470" s="20"/>
      <c r="BK470" s="63"/>
      <c r="BL470" s="29"/>
      <c r="BM470" s="21"/>
      <c r="BN470" s="195"/>
      <c r="BO470" s="24"/>
      <c r="BP470" s="21"/>
      <c r="BQ470" s="21"/>
      <c r="BR470" s="23"/>
      <c r="BS470" s="23"/>
      <c r="BT470" s="24"/>
      <c r="BU470" s="25"/>
    </row>
    <row r="471" spans="1:73" s="22" customFormat="1" ht="244.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0"/>
      <c r="P471" s="20"/>
      <c r="Q471" s="29"/>
      <c r="R471" s="29"/>
      <c r="S471" s="29"/>
      <c r="T471" s="29"/>
      <c r="U471" s="29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21"/>
      <c r="AM471" s="21"/>
      <c r="AN471" s="21"/>
      <c r="AO471" s="21"/>
      <c r="AP471" s="21"/>
      <c r="AQ471" s="21"/>
      <c r="AR471" s="21"/>
      <c r="AS471" s="21"/>
      <c r="AT471" s="21"/>
      <c r="AU471" s="21"/>
      <c r="AV471" s="21"/>
      <c r="AW471" s="21"/>
      <c r="AX471" s="21"/>
      <c r="AY471" s="21"/>
      <c r="AZ471" s="21"/>
      <c r="BA471" s="21"/>
      <c r="BB471" s="21"/>
      <c r="BC471" s="21"/>
      <c r="BD471" s="199"/>
      <c r="BE471" s="187"/>
      <c r="BF471" s="29"/>
      <c r="BG471" s="21"/>
      <c r="BH471" s="21"/>
      <c r="BI471" s="21"/>
      <c r="BJ471" s="20"/>
      <c r="BK471" s="63"/>
      <c r="BL471" s="29"/>
      <c r="BM471" s="21"/>
      <c r="BN471" s="195"/>
      <c r="BO471" s="24"/>
      <c r="BP471" s="21"/>
      <c r="BQ471" s="21"/>
      <c r="BR471" s="23"/>
      <c r="BS471" s="23"/>
      <c r="BT471" s="24"/>
      <c r="BU471" s="25"/>
    </row>
    <row r="472" spans="1:73" s="22" customFormat="1" ht="219.7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63"/>
      <c r="P472" s="63"/>
      <c r="Q472" s="63"/>
      <c r="R472" s="63"/>
      <c r="S472" s="63"/>
      <c r="T472" s="63"/>
      <c r="U472" s="63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21"/>
      <c r="AM472" s="21"/>
      <c r="AN472" s="21"/>
      <c r="AO472" s="21"/>
      <c r="AP472" s="21"/>
      <c r="AQ472" s="21"/>
      <c r="AR472" s="21"/>
      <c r="AS472" s="21"/>
      <c r="AT472" s="21"/>
      <c r="AU472" s="21"/>
      <c r="AV472" s="21"/>
      <c r="AW472" s="21"/>
      <c r="AX472" s="21"/>
      <c r="AY472" s="21"/>
      <c r="AZ472" s="21"/>
      <c r="BA472" s="21"/>
      <c r="BB472" s="21"/>
      <c r="BC472" s="21"/>
      <c r="BD472" s="186"/>
      <c r="BE472" s="188"/>
      <c r="BF472" s="189"/>
      <c r="BG472" s="21"/>
      <c r="BH472" s="21"/>
      <c r="BI472" s="21"/>
      <c r="BJ472" s="21"/>
      <c r="BK472" s="21"/>
      <c r="BL472" s="21"/>
      <c r="BM472" s="21"/>
      <c r="BN472" s="195"/>
      <c r="BO472" s="24"/>
      <c r="BP472" s="21"/>
      <c r="BQ472" s="21"/>
      <c r="BR472" s="23"/>
      <c r="BS472" s="23"/>
      <c r="BT472" s="24"/>
      <c r="BU472" s="25"/>
    </row>
    <row r="473" spans="1:73" s="22" customFormat="1" ht="219.7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9"/>
      <c r="P473" s="29"/>
      <c r="Q473" s="29"/>
      <c r="R473" s="29"/>
      <c r="S473" s="29"/>
      <c r="T473" s="29"/>
      <c r="U473" s="29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21"/>
      <c r="AM473" s="21"/>
      <c r="AN473" s="21"/>
      <c r="AO473" s="21"/>
      <c r="AP473" s="21"/>
      <c r="AQ473" s="21"/>
      <c r="AR473" s="21"/>
      <c r="AS473" s="21"/>
      <c r="AT473" s="21"/>
      <c r="AU473" s="21"/>
      <c r="AV473" s="21"/>
      <c r="AW473" s="21"/>
      <c r="AX473" s="21"/>
      <c r="AY473" s="21"/>
      <c r="AZ473" s="21"/>
      <c r="BA473" s="21"/>
      <c r="BB473" s="21"/>
      <c r="BC473" s="21"/>
      <c r="BD473" s="199"/>
      <c r="BE473" s="29"/>
      <c r="BF473" s="29"/>
      <c r="BG473" s="21"/>
      <c r="BH473" s="21"/>
      <c r="BI473" s="21"/>
      <c r="BJ473" s="21"/>
      <c r="BK473" s="21"/>
      <c r="BL473" s="21"/>
      <c r="BM473" s="21"/>
      <c r="BN473" s="195"/>
      <c r="BO473" s="24"/>
      <c r="BP473" s="21"/>
      <c r="BQ473" s="21"/>
      <c r="BR473" s="23"/>
      <c r="BS473" s="23"/>
      <c r="BT473" s="24"/>
      <c r="BU473" s="25"/>
    </row>
    <row r="474" spans="1:73" s="22" customFormat="1" ht="219.7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9"/>
      <c r="P474" s="29"/>
      <c r="Q474" s="29"/>
      <c r="R474" s="29"/>
      <c r="S474" s="29"/>
      <c r="T474" s="29"/>
      <c r="U474" s="29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21"/>
      <c r="AM474" s="21"/>
      <c r="AN474" s="21"/>
      <c r="AO474" s="21"/>
      <c r="AP474" s="21"/>
      <c r="AQ474" s="21"/>
      <c r="AR474" s="21"/>
      <c r="AS474" s="21"/>
      <c r="AT474" s="21"/>
      <c r="AU474" s="21"/>
      <c r="AV474" s="21"/>
      <c r="AW474" s="21"/>
      <c r="AX474" s="21"/>
      <c r="AY474" s="21"/>
      <c r="AZ474" s="21"/>
      <c r="BA474" s="21"/>
      <c r="BB474" s="21"/>
      <c r="BC474" s="21"/>
      <c r="BD474" s="186"/>
      <c r="BE474" s="188"/>
      <c r="BF474" s="189"/>
      <c r="BG474" s="21"/>
      <c r="BH474" s="21"/>
      <c r="BI474" s="21"/>
      <c r="BJ474" s="21"/>
      <c r="BK474" s="21"/>
      <c r="BL474" s="21"/>
      <c r="BM474" s="21"/>
      <c r="BN474" s="195"/>
      <c r="BO474" s="24"/>
      <c r="BP474" s="21"/>
      <c r="BQ474" s="21"/>
      <c r="BR474" s="23"/>
      <c r="BS474" s="23"/>
      <c r="BT474" s="24"/>
      <c r="BU474" s="25"/>
    </row>
    <row r="475" spans="1:73" s="22" customFormat="1" ht="409.6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20"/>
      <c r="O475" s="29"/>
      <c r="P475" s="29"/>
      <c r="Q475" s="29"/>
      <c r="R475" s="29"/>
      <c r="S475" s="29"/>
      <c r="T475" s="29"/>
      <c r="U475" s="29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21"/>
      <c r="AM475" s="21"/>
      <c r="AN475" s="21"/>
      <c r="AO475" s="21"/>
      <c r="AP475" s="21"/>
      <c r="AQ475" s="21"/>
      <c r="AR475" s="21"/>
      <c r="AS475" s="21"/>
      <c r="AT475" s="21"/>
      <c r="AU475" s="21"/>
      <c r="AV475" s="21"/>
      <c r="AW475" s="21"/>
      <c r="AX475" s="21"/>
      <c r="AY475" s="21"/>
      <c r="AZ475" s="21"/>
      <c r="BA475" s="21"/>
      <c r="BB475" s="21"/>
      <c r="BC475" s="21"/>
      <c r="BD475" s="199"/>
      <c r="BE475" s="29"/>
      <c r="BF475" s="20"/>
      <c r="BG475" s="21"/>
      <c r="BH475" s="21"/>
      <c r="BI475" s="21"/>
      <c r="BJ475" s="21"/>
      <c r="BK475" s="21"/>
      <c r="BL475" s="21"/>
      <c r="BM475" s="21"/>
      <c r="BN475" s="195"/>
      <c r="BO475" s="24"/>
      <c r="BP475" s="21"/>
      <c r="BQ475" s="21"/>
      <c r="BR475" s="23"/>
      <c r="BS475" s="23"/>
      <c r="BT475" s="24"/>
      <c r="BU475" s="25"/>
    </row>
    <row r="476" spans="1:73" s="22" customFormat="1" ht="409.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9"/>
      <c r="P476" s="29"/>
      <c r="Q476" s="29"/>
      <c r="R476" s="29"/>
      <c r="S476" s="29"/>
      <c r="T476" s="29"/>
      <c r="U476" s="29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0"/>
      <c r="AI476" s="29"/>
      <c r="AJ476" s="29"/>
      <c r="AK476" s="21"/>
      <c r="AL476" s="199"/>
      <c r="AM476" s="29"/>
      <c r="AN476" s="29"/>
      <c r="AO476" s="21"/>
      <c r="AP476" s="21"/>
      <c r="AQ476" s="21"/>
      <c r="AR476" s="21"/>
      <c r="AS476" s="21"/>
      <c r="AT476" s="199"/>
      <c r="AU476" s="29"/>
      <c r="AV476" s="199"/>
      <c r="AW476" s="29"/>
      <c r="AX476" s="21"/>
      <c r="AY476" s="21"/>
      <c r="AZ476" s="21"/>
      <c r="BA476" s="21"/>
      <c r="BB476" s="21"/>
      <c r="BC476" s="21"/>
      <c r="BD476" s="199"/>
      <c r="BE476" s="29"/>
      <c r="BF476" s="29"/>
      <c r="BG476" s="21"/>
      <c r="BH476" s="21"/>
      <c r="BI476" s="21"/>
      <c r="BJ476" s="21"/>
      <c r="BK476" s="21"/>
      <c r="BL476" s="21"/>
      <c r="BM476" s="21"/>
      <c r="BN476" s="195"/>
      <c r="BO476" s="24"/>
      <c r="BP476" s="21"/>
      <c r="BQ476" s="21"/>
      <c r="BR476" s="23"/>
      <c r="BS476" s="23"/>
      <c r="BT476" s="24"/>
      <c r="BU476" s="25"/>
    </row>
    <row r="477" spans="1:73" s="22" customFormat="1" ht="137.2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9"/>
      <c r="P477" s="29"/>
      <c r="Q477" s="29"/>
      <c r="R477" s="29"/>
      <c r="S477" s="29"/>
      <c r="T477" s="29"/>
      <c r="U477" s="29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21"/>
      <c r="AM477" s="21"/>
      <c r="AN477" s="21"/>
      <c r="AO477" s="21"/>
      <c r="AP477" s="21"/>
      <c r="AQ477" s="21"/>
      <c r="AR477" s="21"/>
      <c r="AS477" s="21"/>
      <c r="AT477" s="21"/>
      <c r="AU477" s="21"/>
      <c r="AV477" s="21"/>
      <c r="AW477" s="21"/>
      <c r="AX477" s="21"/>
      <c r="AY477" s="21"/>
      <c r="AZ477" s="21"/>
      <c r="BA477" s="21"/>
      <c r="BB477" s="21"/>
      <c r="BC477" s="21"/>
      <c r="BD477" s="186"/>
      <c r="BE477" s="188"/>
      <c r="BF477" s="189"/>
      <c r="BG477" s="21"/>
      <c r="BH477" s="21"/>
      <c r="BI477" s="21"/>
      <c r="BJ477" s="21"/>
      <c r="BK477" s="21"/>
      <c r="BL477" s="21"/>
      <c r="BM477" s="21"/>
      <c r="BN477" s="195"/>
      <c r="BO477" s="24"/>
      <c r="BP477" s="21"/>
      <c r="BQ477" s="21"/>
      <c r="BR477" s="23"/>
      <c r="BS477" s="23"/>
      <c r="BT477" s="24"/>
      <c r="BU477" s="25"/>
    </row>
    <row r="478" spans="1:73" s="22" customFormat="1" ht="137.2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9"/>
      <c r="P478" s="29"/>
      <c r="Q478" s="29"/>
      <c r="R478" s="29"/>
      <c r="S478" s="29"/>
      <c r="T478" s="29"/>
      <c r="U478" s="29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21"/>
      <c r="AM478" s="21"/>
      <c r="AN478" s="21"/>
      <c r="AO478" s="21"/>
      <c r="AP478" s="21"/>
      <c r="AQ478" s="21"/>
      <c r="AR478" s="21"/>
      <c r="AS478" s="21"/>
      <c r="AT478" s="21"/>
      <c r="AU478" s="21"/>
      <c r="AV478" s="21"/>
      <c r="AW478" s="21"/>
      <c r="AX478" s="21"/>
      <c r="AY478" s="21"/>
      <c r="AZ478" s="21"/>
      <c r="BA478" s="21"/>
      <c r="BB478" s="21"/>
      <c r="BC478" s="21"/>
      <c r="BD478" s="186"/>
      <c r="BE478" s="188"/>
      <c r="BF478" s="189"/>
      <c r="BG478" s="21"/>
      <c r="BH478" s="21"/>
      <c r="BI478" s="21"/>
      <c r="BJ478" s="21"/>
      <c r="BK478" s="21"/>
      <c r="BL478" s="21"/>
      <c r="BM478" s="21"/>
      <c r="BN478" s="195"/>
      <c r="BO478" s="24"/>
      <c r="BP478" s="21"/>
      <c r="BQ478" s="21"/>
      <c r="BR478" s="23"/>
      <c r="BS478" s="23"/>
      <c r="BT478" s="24"/>
      <c r="BU478" s="25"/>
    </row>
    <row r="479" spans="1:73" s="22" customFormat="1" ht="137.2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9"/>
      <c r="P479" s="29"/>
      <c r="Q479" s="29"/>
      <c r="R479" s="29"/>
      <c r="S479" s="29"/>
      <c r="T479" s="29"/>
      <c r="U479" s="29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21"/>
      <c r="AM479" s="21"/>
      <c r="AN479" s="21"/>
      <c r="AO479" s="21"/>
      <c r="AP479" s="21"/>
      <c r="AQ479" s="21"/>
      <c r="AR479" s="21"/>
      <c r="AS479" s="21"/>
      <c r="AT479" s="21"/>
      <c r="AU479" s="21"/>
      <c r="AV479" s="21"/>
      <c r="AW479" s="21"/>
      <c r="AX479" s="21"/>
      <c r="AY479" s="21"/>
      <c r="AZ479" s="21"/>
      <c r="BA479" s="21"/>
      <c r="BB479" s="21"/>
      <c r="BC479" s="21"/>
      <c r="BD479" s="186"/>
      <c r="BE479" s="188"/>
      <c r="BF479" s="189"/>
      <c r="BG479" s="21"/>
      <c r="BH479" s="21"/>
      <c r="BI479" s="21"/>
      <c r="BJ479" s="21"/>
      <c r="BK479" s="21"/>
      <c r="BL479" s="21"/>
      <c r="BM479" s="21"/>
      <c r="BN479" s="195"/>
      <c r="BO479" s="24"/>
      <c r="BP479" s="21"/>
      <c r="BQ479" s="21"/>
      <c r="BR479" s="23"/>
      <c r="BS479" s="23"/>
      <c r="BT479" s="24"/>
      <c r="BU479" s="25"/>
    </row>
    <row r="480" spans="1:73" s="22" customFormat="1" ht="137.2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9"/>
      <c r="P480" s="29"/>
      <c r="Q480" s="29"/>
      <c r="R480" s="29"/>
      <c r="S480" s="29"/>
      <c r="T480" s="29"/>
      <c r="U480" s="29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21"/>
      <c r="AM480" s="21"/>
      <c r="AN480" s="21"/>
      <c r="AO480" s="21"/>
      <c r="AP480" s="21"/>
      <c r="AQ480" s="21"/>
      <c r="AR480" s="21"/>
      <c r="AS480" s="21"/>
      <c r="AT480" s="21"/>
      <c r="AU480" s="21"/>
      <c r="AV480" s="21"/>
      <c r="AW480" s="21"/>
      <c r="AX480" s="21"/>
      <c r="AY480" s="21"/>
      <c r="AZ480" s="21"/>
      <c r="BA480" s="21"/>
      <c r="BB480" s="21"/>
      <c r="BC480" s="21"/>
      <c r="BD480" s="186"/>
      <c r="BE480" s="188"/>
      <c r="BF480" s="189"/>
      <c r="BG480" s="21"/>
      <c r="BH480" s="21"/>
      <c r="BI480" s="21"/>
      <c r="BJ480" s="21"/>
      <c r="BK480" s="21"/>
      <c r="BL480" s="21"/>
      <c r="BM480" s="21"/>
      <c r="BN480" s="195"/>
      <c r="BO480" s="24"/>
      <c r="BP480" s="21"/>
      <c r="BQ480" s="21"/>
      <c r="BR480" s="23"/>
      <c r="BS480" s="23"/>
      <c r="BT480" s="24"/>
      <c r="BU480" s="25"/>
    </row>
    <row r="481" spans="1:75" s="22" customFormat="1" ht="137.2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9"/>
      <c r="P481" s="29"/>
      <c r="Q481" s="29"/>
      <c r="R481" s="29"/>
      <c r="S481" s="29"/>
      <c r="T481" s="29"/>
      <c r="U481" s="29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21"/>
      <c r="AM481" s="21"/>
      <c r="AN481" s="21"/>
      <c r="AO481" s="21"/>
      <c r="AP481" s="21"/>
      <c r="AQ481" s="21"/>
      <c r="AR481" s="21"/>
      <c r="AS481" s="21"/>
      <c r="AT481" s="21"/>
      <c r="AU481" s="21"/>
      <c r="AV481" s="21"/>
      <c r="AW481" s="21"/>
      <c r="AX481" s="21"/>
      <c r="AY481" s="21"/>
      <c r="AZ481" s="21"/>
      <c r="BA481" s="21"/>
      <c r="BB481" s="21"/>
      <c r="BC481" s="21"/>
      <c r="BD481" s="186"/>
      <c r="BE481" s="188"/>
      <c r="BF481" s="189"/>
      <c r="BG481" s="21"/>
      <c r="BH481" s="21"/>
      <c r="BI481" s="21"/>
      <c r="BJ481" s="21"/>
      <c r="BK481" s="21"/>
      <c r="BL481" s="21"/>
      <c r="BM481" s="21"/>
      <c r="BN481" s="195"/>
      <c r="BO481" s="24"/>
      <c r="BP481" s="21"/>
      <c r="BQ481" s="21"/>
      <c r="BR481" s="23"/>
      <c r="BS481" s="23"/>
      <c r="BT481" s="24"/>
      <c r="BU481" s="25"/>
    </row>
    <row r="482" spans="1:75" s="22" customFormat="1" ht="291.7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9"/>
      <c r="P482" s="29"/>
      <c r="Q482" s="29"/>
      <c r="R482" s="29"/>
      <c r="S482" s="29"/>
      <c r="T482" s="29"/>
      <c r="U482" s="29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21"/>
      <c r="AM482" s="21"/>
      <c r="AN482" s="21"/>
      <c r="AO482" s="21"/>
      <c r="AP482" s="21"/>
      <c r="AQ482" s="21"/>
      <c r="AR482" s="21"/>
      <c r="AS482" s="21"/>
      <c r="AT482" s="21"/>
      <c r="AU482" s="21"/>
      <c r="AV482" s="21"/>
      <c r="AW482" s="21"/>
      <c r="AX482" s="21"/>
      <c r="AY482" s="21"/>
      <c r="AZ482" s="21"/>
      <c r="BA482" s="21"/>
      <c r="BB482" s="20"/>
      <c r="BC482" s="21"/>
      <c r="BD482" s="199"/>
      <c r="BE482" s="29"/>
      <c r="BF482" s="20"/>
      <c r="BG482" s="23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5" s="22" customFormat="1" ht="291.7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9"/>
      <c r="P483" s="29"/>
      <c r="Q483" s="29"/>
      <c r="R483" s="29"/>
      <c r="S483" s="29"/>
      <c r="T483" s="29"/>
      <c r="U483" s="29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21"/>
      <c r="AM483" s="21"/>
      <c r="AN483" s="21"/>
      <c r="AO483" s="21"/>
      <c r="AP483" s="21"/>
      <c r="AQ483" s="21"/>
      <c r="AR483" s="21"/>
      <c r="AS483" s="21"/>
      <c r="AT483" s="21"/>
      <c r="AU483" s="21"/>
      <c r="AV483" s="21"/>
      <c r="AW483" s="21"/>
      <c r="AX483" s="21"/>
      <c r="AY483" s="21"/>
      <c r="AZ483" s="21"/>
      <c r="BA483" s="21"/>
      <c r="BB483" s="20"/>
      <c r="BC483" s="21"/>
      <c r="BD483" s="199"/>
      <c r="BE483" s="182"/>
      <c r="BF483" s="20"/>
      <c r="BG483" s="23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5" s="22" customFormat="1" ht="197.2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3"/>
      <c r="P484" s="23"/>
      <c r="Q484" s="23"/>
      <c r="R484" s="23"/>
      <c r="S484" s="23"/>
      <c r="T484" s="23"/>
      <c r="U484" s="20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21"/>
      <c r="AM484" s="21"/>
      <c r="AN484" s="21"/>
      <c r="AO484" s="21"/>
      <c r="AP484" s="21"/>
      <c r="AQ484" s="21"/>
      <c r="AR484" s="21"/>
      <c r="AS484" s="21"/>
      <c r="AT484" s="21"/>
      <c r="AU484" s="21"/>
      <c r="AV484" s="21"/>
      <c r="AW484" s="21"/>
      <c r="AX484" s="21"/>
      <c r="AY484" s="21"/>
      <c r="AZ484" s="21"/>
      <c r="BA484" s="21"/>
      <c r="BB484" s="21"/>
      <c r="BC484" s="21"/>
      <c r="BD484" s="199"/>
      <c r="BE484" s="20"/>
      <c r="BF484" s="20"/>
      <c r="BG484" s="21"/>
      <c r="BH484" s="21"/>
      <c r="BI484" s="21"/>
      <c r="BJ484" s="21"/>
      <c r="BK484" s="21"/>
      <c r="BL484" s="21"/>
      <c r="BM484" s="21"/>
      <c r="BN484" s="195"/>
      <c r="BO484" s="24"/>
      <c r="BP484" s="21"/>
      <c r="BQ484" s="21"/>
      <c r="BR484" s="23"/>
      <c r="BS484" s="23"/>
      <c r="BT484" s="24"/>
      <c r="BU484" s="25"/>
    </row>
    <row r="485" spans="1:75" s="22" customFormat="1" ht="197.2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3"/>
      <c r="P485" s="23"/>
      <c r="Q485" s="23"/>
      <c r="R485" s="23"/>
      <c r="S485" s="23"/>
      <c r="T485" s="23"/>
      <c r="U485" s="20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1"/>
      <c r="BD485" s="184"/>
      <c r="BE485" s="189"/>
      <c r="BF485" s="189"/>
      <c r="BG485" s="21"/>
      <c r="BH485" s="21"/>
      <c r="BI485" s="21"/>
      <c r="BJ485" s="21"/>
      <c r="BK485" s="21"/>
      <c r="BL485" s="21"/>
      <c r="BM485" s="21"/>
      <c r="BN485" s="195"/>
      <c r="BO485" s="24"/>
      <c r="BP485" s="21"/>
      <c r="BQ485" s="21"/>
      <c r="BR485" s="23"/>
      <c r="BS485" s="23"/>
      <c r="BT485" s="24"/>
      <c r="BU485" s="25"/>
    </row>
    <row r="486" spans="1:75" s="22" customFormat="1" ht="279.7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190"/>
      <c r="P486" s="190"/>
      <c r="Q486" s="190"/>
      <c r="R486" s="190"/>
      <c r="S486" s="190"/>
      <c r="T486" s="190"/>
      <c r="U486" s="190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1"/>
      <c r="BC486" s="21"/>
      <c r="BD486" s="199"/>
      <c r="BE486" s="63"/>
      <c r="BF486" s="63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5" s="22" customFormat="1" ht="171.7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3"/>
      <c r="P487" s="23"/>
      <c r="Q487" s="23"/>
      <c r="R487" s="23"/>
      <c r="S487" s="23"/>
      <c r="T487" s="23"/>
      <c r="U487" s="23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199"/>
      <c r="BE487" s="23"/>
      <c r="BF487" s="23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5" s="22" customFormat="1" ht="129.7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3"/>
      <c r="P488" s="23"/>
      <c r="Q488" s="23"/>
      <c r="R488" s="23"/>
      <c r="S488" s="23"/>
      <c r="T488" s="23"/>
      <c r="U488" s="23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1"/>
      <c r="BC488" s="21"/>
      <c r="BD488" s="191"/>
      <c r="BE488" s="29"/>
      <c r="BF488" s="29"/>
      <c r="BG488" s="21"/>
      <c r="BH488" s="21"/>
      <c r="BI488" s="21"/>
      <c r="BJ488" s="21"/>
      <c r="BK488" s="21"/>
      <c r="BL488" s="21"/>
      <c r="BM488" s="21"/>
      <c r="BN488" s="195"/>
      <c r="BO488" s="24"/>
      <c r="BP488" s="21"/>
      <c r="BQ488" s="21"/>
      <c r="BR488" s="23"/>
      <c r="BS488" s="23"/>
      <c r="BT488" s="24"/>
      <c r="BU488" s="25"/>
    </row>
    <row r="489" spans="1:75" s="22" customFormat="1" ht="187.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9"/>
      <c r="O489" s="29"/>
      <c r="P489" s="29"/>
      <c r="Q489" s="29"/>
      <c r="R489" s="29"/>
      <c r="S489" s="29"/>
      <c r="T489" s="29"/>
      <c r="U489" s="29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21"/>
      <c r="BD489" s="199"/>
      <c r="BE489" s="23"/>
      <c r="BF489" s="23"/>
      <c r="BG489" s="21"/>
      <c r="BH489" s="21"/>
      <c r="BI489" s="21"/>
      <c r="BJ489" s="21"/>
      <c r="BK489" s="21"/>
      <c r="BL489" s="21"/>
      <c r="BM489" s="23"/>
      <c r="BN489" s="21"/>
      <c r="BO489" s="24"/>
      <c r="BP489" s="21"/>
      <c r="BQ489" s="21"/>
      <c r="BR489" s="21"/>
      <c r="BS489" s="21"/>
      <c r="BT489" s="23"/>
      <c r="BU489" s="24"/>
      <c r="BV489" s="25"/>
      <c r="BW489" s="30"/>
    </row>
    <row r="490" spans="1:75" s="22" customFormat="1" ht="187.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199"/>
      <c r="O490" s="28"/>
      <c r="P490" s="18"/>
      <c r="Q490" s="28"/>
      <c r="R490" s="28"/>
      <c r="S490" s="28"/>
      <c r="T490" s="28"/>
      <c r="U490" s="28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21"/>
      <c r="BD490" s="21"/>
      <c r="BE490" s="21"/>
      <c r="BF490" s="21"/>
      <c r="BG490" s="21"/>
      <c r="BH490" s="21"/>
      <c r="BI490" s="21"/>
      <c r="BJ490" s="21"/>
      <c r="BK490" s="21"/>
      <c r="BL490" s="21"/>
      <c r="BM490" s="23"/>
      <c r="BN490" s="21"/>
      <c r="BO490" s="24"/>
      <c r="BP490" s="25"/>
      <c r="BQ490" s="21"/>
      <c r="BR490" s="21"/>
      <c r="BS490" s="21"/>
      <c r="BT490" s="23"/>
      <c r="BU490" s="24"/>
      <c r="BV490" s="25"/>
      <c r="BW490" s="30"/>
    </row>
    <row r="491" spans="1:75" s="22" customFormat="1" ht="409.6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3"/>
      <c r="P491" s="23"/>
      <c r="Q491" s="23"/>
      <c r="R491" s="23"/>
      <c r="S491" s="23"/>
      <c r="T491" s="23"/>
      <c r="U491" s="23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3"/>
      <c r="AV491" s="21"/>
      <c r="AW491" s="23"/>
      <c r="AX491" s="21"/>
      <c r="AY491" s="21"/>
      <c r="AZ491" s="21"/>
      <c r="BA491" s="21"/>
      <c r="BB491" s="21"/>
      <c r="BC491" s="21"/>
      <c r="BD491" s="21"/>
      <c r="BE491" s="21"/>
      <c r="BF491" s="21"/>
      <c r="BG491" s="21"/>
      <c r="BH491" s="21"/>
      <c r="BI491" s="21"/>
      <c r="BJ491" s="21"/>
      <c r="BK491" s="21"/>
      <c r="BL491" s="21"/>
      <c r="BM491" s="23"/>
      <c r="BN491" s="21"/>
      <c r="BO491" s="24"/>
      <c r="BP491" s="25"/>
      <c r="BQ491" s="21"/>
      <c r="BR491" s="21"/>
      <c r="BS491" s="21"/>
      <c r="BT491" s="23"/>
      <c r="BU491" s="24"/>
      <c r="BV491" s="25"/>
      <c r="BW491" s="30"/>
    </row>
    <row r="492" spans="1:75" s="22" customFormat="1" ht="409.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3"/>
      <c r="P492" s="23"/>
      <c r="Q492" s="23"/>
      <c r="R492" s="23"/>
      <c r="S492" s="23"/>
      <c r="T492" s="23"/>
      <c r="U492" s="23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21"/>
      <c r="BD492" s="199"/>
      <c r="BE492" s="23"/>
      <c r="BF492" s="23"/>
      <c r="BG492" s="21"/>
      <c r="BH492" s="21"/>
      <c r="BI492" s="21"/>
      <c r="BJ492" s="21"/>
      <c r="BK492" s="21"/>
      <c r="BL492" s="21"/>
      <c r="BM492" s="23"/>
      <c r="BN492" s="21"/>
      <c r="BO492" s="24"/>
      <c r="BP492" s="25"/>
      <c r="BQ492" s="21"/>
      <c r="BR492" s="21"/>
      <c r="BS492" s="21"/>
      <c r="BT492" s="23"/>
      <c r="BU492" s="24"/>
      <c r="BV492" s="25"/>
      <c r="BW492" s="30"/>
    </row>
    <row r="493" spans="1:75" s="22" customFormat="1" ht="194.2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199"/>
      <c r="O493" s="28"/>
      <c r="P493" s="18"/>
      <c r="Q493" s="28"/>
      <c r="R493" s="28"/>
      <c r="S493" s="28"/>
      <c r="T493" s="28"/>
      <c r="U493" s="28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21"/>
      <c r="BD493" s="21"/>
      <c r="BE493" s="21"/>
      <c r="BF493" s="21"/>
      <c r="BG493" s="21"/>
      <c r="BH493" s="21"/>
      <c r="BI493" s="21"/>
      <c r="BJ493" s="21"/>
      <c r="BK493" s="21"/>
      <c r="BL493" s="21"/>
      <c r="BM493" s="23"/>
      <c r="BN493" s="21"/>
      <c r="BO493" s="24"/>
      <c r="BP493" s="25"/>
      <c r="BQ493" s="36"/>
      <c r="BR493" s="36"/>
      <c r="BS493" s="36"/>
      <c r="BT493" s="40"/>
      <c r="BU493" s="26"/>
      <c r="BV493" s="36"/>
      <c r="BW493" s="30"/>
    </row>
    <row r="494" spans="1:75" s="22" customFormat="1" ht="219.7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18"/>
      <c r="M494" s="18"/>
      <c r="N494" s="18"/>
      <c r="O494" s="18"/>
      <c r="P494" s="18"/>
      <c r="Q494" s="18"/>
      <c r="R494" s="18"/>
      <c r="S494" s="18"/>
      <c r="T494" s="18"/>
      <c r="U494" s="18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21"/>
      <c r="AM494" s="21"/>
      <c r="AN494" s="21"/>
      <c r="AO494" s="21"/>
      <c r="AP494" s="21"/>
      <c r="AQ494" s="21"/>
      <c r="AR494" s="21"/>
      <c r="AS494" s="21"/>
      <c r="AT494" s="21"/>
      <c r="AU494" s="21"/>
      <c r="AV494" s="21"/>
      <c r="AW494" s="21"/>
      <c r="AX494" s="21"/>
      <c r="AY494" s="21"/>
      <c r="AZ494" s="21"/>
      <c r="BA494" s="21"/>
      <c r="BB494" s="21"/>
      <c r="BC494" s="21"/>
      <c r="BD494" s="21"/>
      <c r="BE494" s="21"/>
      <c r="BF494" s="21"/>
      <c r="BG494" s="21"/>
      <c r="BH494" s="21"/>
      <c r="BI494" s="21"/>
      <c r="BJ494" s="21"/>
      <c r="BK494" s="21"/>
      <c r="BL494" s="21"/>
      <c r="BM494" s="21"/>
      <c r="BN494" s="21"/>
      <c r="BO494" s="24"/>
      <c r="BP494" s="25"/>
      <c r="BQ494" s="36"/>
      <c r="BR494" s="36"/>
      <c r="BS494" s="36"/>
      <c r="BT494" s="40"/>
      <c r="BU494" s="26"/>
      <c r="BV494" s="36"/>
      <c r="BW494" s="30"/>
    </row>
    <row r="495" spans="1:75" s="22" customFormat="1" ht="198.7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18"/>
      <c r="M495" s="20"/>
      <c r="N495" s="21"/>
      <c r="O495" s="182"/>
      <c r="P495" s="182"/>
      <c r="Q495" s="182"/>
      <c r="R495" s="182"/>
      <c r="S495" s="182"/>
      <c r="T495" s="182"/>
      <c r="U495" s="182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21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1"/>
      <c r="BC495" s="21"/>
      <c r="BD495" s="21"/>
      <c r="BE495" s="21"/>
      <c r="BF495" s="21"/>
      <c r="BG495" s="21"/>
      <c r="BH495" s="21"/>
      <c r="BI495" s="21"/>
      <c r="BJ495" s="21"/>
      <c r="BK495" s="21"/>
      <c r="BL495" s="21"/>
      <c r="BM495" s="23"/>
      <c r="BN495" s="21"/>
      <c r="BO495" s="24"/>
      <c r="BP495" s="25"/>
      <c r="BQ495" s="21"/>
      <c r="BR495" s="21"/>
      <c r="BS495" s="21"/>
      <c r="BT495" s="23"/>
      <c r="BU495" s="24"/>
      <c r="BV495" s="25"/>
      <c r="BW495" s="30"/>
    </row>
    <row r="496" spans="1:75" s="22" customFormat="1" ht="198.7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18"/>
      <c r="M496" s="20"/>
      <c r="N496" s="21"/>
      <c r="O496" s="23"/>
      <c r="P496" s="23"/>
      <c r="Q496" s="23"/>
      <c r="R496" s="23"/>
      <c r="S496" s="23"/>
      <c r="T496" s="23"/>
      <c r="U496" s="23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21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1"/>
      <c r="BC496" s="21"/>
      <c r="BD496" s="21"/>
      <c r="BE496" s="21"/>
      <c r="BF496" s="21"/>
      <c r="BG496" s="21"/>
      <c r="BH496" s="21"/>
      <c r="BI496" s="21"/>
      <c r="BJ496" s="21"/>
      <c r="BK496" s="21"/>
      <c r="BL496" s="21"/>
      <c r="BM496" s="23"/>
      <c r="BN496" s="21"/>
      <c r="BO496" s="24"/>
      <c r="BP496" s="25"/>
      <c r="BQ496" s="21"/>
      <c r="BR496" s="21"/>
      <c r="BS496" s="21"/>
      <c r="BT496" s="23"/>
      <c r="BU496" s="24"/>
      <c r="BV496" s="25"/>
      <c r="BW496" s="30"/>
    </row>
    <row r="497" spans="1:75" s="22" customFormat="1" ht="198.7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18"/>
      <c r="M497" s="20"/>
      <c r="N497" s="21"/>
      <c r="O497" s="28"/>
      <c r="P497" s="18"/>
      <c r="Q497" s="28"/>
      <c r="R497" s="28"/>
      <c r="S497" s="28"/>
      <c r="T497" s="28"/>
      <c r="U497" s="28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21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1"/>
      <c r="BC497" s="21"/>
      <c r="BD497" s="21"/>
      <c r="BE497" s="21"/>
      <c r="BF497" s="21"/>
      <c r="BG497" s="21"/>
      <c r="BH497" s="21"/>
      <c r="BI497" s="21"/>
      <c r="BJ497" s="21"/>
      <c r="BK497" s="21"/>
      <c r="BL497" s="21"/>
      <c r="BM497" s="23"/>
      <c r="BN497" s="21"/>
      <c r="BO497" s="24"/>
      <c r="BP497" s="25"/>
      <c r="BQ497" s="21"/>
      <c r="BR497" s="21"/>
      <c r="BS497" s="21"/>
      <c r="BT497" s="23"/>
      <c r="BU497" s="24"/>
      <c r="BV497" s="25"/>
      <c r="BW497" s="30"/>
    </row>
    <row r="498" spans="1:75" s="22" customFormat="1" ht="146.2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18"/>
      <c r="M498" s="20"/>
      <c r="N498" s="21"/>
      <c r="O498" s="28"/>
      <c r="P498" s="18"/>
      <c r="Q498" s="28"/>
      <c r="R498" s="28"/>
      <c r="S498" s="28"/>
      <c r="T498" s="28"/>
      <c r="U498" s="28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21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1"/>
      <c r="BC498" s="21"/>
      <c r="BD498" s="21"/>
      <c r="BE498" s="21"/>
      <c r="BF498" s="21"/>
      <c r="BG498" s="21"/>
      <c r="BH498" s="21"/>
      <c r="BI498" s="21"/>
      <c r="BJ498" s="21"/>
      <c r="BK498" s="21"/>
      <c r="BL498" s="21"/>
      <c r="BM498" s="23"/>
      <c r="BN498" s="21"/>
      <c r="BO498" s="24"/>
      <c r="BP498" s="25"/>
      <c r="BQ498" s="21"/>
      <c r="BR498" s="21"/>
      <c r="BS498" s="21"/>
      <c r="BT498" s="23"/>
      <c r="BU498" s="24"/>
      <c r="BV498" s="25"/>
      <c r="BW498" s="30"/>
    </row>
    <row r="499" spans="1:75" s="22" customFormat="1" ht="227.2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18"/>
      <c r="M499" s="20"/>
      <c r="N499" s="21"/>
      <c r="O499" s="28"/>
      <c r="P499" s="18"/>
      <c r="Q499" s="28"/>
      <c r="R499" s="28"/>
      <c r="S499" s="28"/>
      <c r="T499" s="28"/>
      <c r="U499" s="28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21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1"/>
      <c r="BC499" s="21"/>
      <c r="BD499" s="21"/>
      <c r="BE499" s="21"/>
      <c r="BF499" s="21"/>
      <c r="BG499" s="21"/>
      <c r="BH499" s="21"/>
      <c r="BI499" s="21"/>
      <c r="BJ499" s="21"/>
      <c r="BK499" s="21"/>
      <c r="BL499" s="21"/>
      <c r="BM499" s="23"/>
      <c r="BN499" s="21"/>
      <c r="BO499" s="24"/>
      <c r="BP499" s="25"/>
      <c r="BQ499" s="21"/>
      <c r="BR499" s="21"/>
      <c r="BS499" s="21"/>
      <c r="BT499" s="23"/>
      <c r="BU499" s="24"/>
      <c r="BV499" s="25"/>
      <c r="BW499" s="30"/>
    </row>
    <row r="500" spans="1:75" s="22" customFormat="1" ht="154.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18"/>
      <c r="M500" s="20"/>
      <c r="N500" s="21"/>
      <c r="O500" s="28"/>
      <c r="P500" s="28"/>
      <c r="Q500" s="28"/>
      <c r="R500" s="28"/>
      <c r="S500" s="28"/>
      <c r="T500" s="28"/>
      <c r="U500" s="28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21"/>
      <c r="BE500" s="21"/>
      <c r="BF500" s="21"/>
      <c r="BG500" s="21"/>
      <c r="BH500" s="21"/>
      <c r="BI500" s="21"/>
      <c r="BJ500" s="21"/>
      <c r="BK500" s="21"/>
      <c r="BL500" s="21"/>
      <c r="BM500" s="23"/>
      <c r="BN500" s="21"/>
      <c r="BO500" s="24"/>
      <c r="BP500" s="25"/>
      <c r="BQ500" s="21"/>
      <c r="BR500" s="21"/>
      <c r="BS500" s="21"/>
      <c r="BT500" s="23"/>
      <c r="BU500" s="24"/>
      <c r="BV500" s="25"/>
      <c r="BW500" s="30"/>
    </row>
    <row r="501" spans="1:75" s="22" customFormat="1" ht="154.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18"/>
      <c r="M501" s="20"/>
      <c r="N501" s="21"/>
      <c r="O501" s="28"/>
      <c r="P501" s="18"/>
      <c r="Q501" s="28"/>
      <c r="R501" s="28"/>
      <c r="S501" s="28"/>
      <c r="T501" s="28"/>
      <c r="U501" s="28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21"/>
      <c r="BE501" s="21"/>
      <c r="BF501" s="21"/>
      <c r="BG501" s="21"/>
      <c r="BH501" s="21"/>
      <c r="BI501" s="21"/>
      <c r="BJ501" s="21"/>
      <c r="BK501" s="21"/>
      <c r="BL501" s="21"/>
      <c r="BM501" s="23"/>
      <c r="BN501" s="21"/>
      <c r="BO501" s="24"/>
      <c r="BP501" s="25"/>
      <c r="BQ501" s="36"/>
      <c r="BR501" s="36"/>
      <c r="BS501" s="36"/>
      <c r="BT501" s="40"/>
      <c r="BU501" s="26"/>
      <c r="BV501" s="36"/>
      <c r="BW501" s="30"/>
    </row>
    <row r="502" spans="1:75" s="22" customFormat="1" ht="182.2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18"/>
      <c r="M502" s="20"/>
      <c r="N502" s="21"/>
      <c r="O502" s="23"/>
      <c r="P502" s="23"/>
      <c r="Q502" s="23"/>
      <c r="R502" s="23"/>
      <c r="S502" s="23"/>
      <c r="T502" s="23"/>
      <c r="U502" s="23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21"/>
      <c r="BE502" s="21"/>
      <c r="BF502" s="21"/>
      <c r="BG502" s="21"/>
      <c r="BH502" s="21"/>
      <c r="BI502" s="21"/>
      <c r="BJ502" s="21"/>
      <c r="BK502" s="21"/>
      <c r="BL502" s="23"/>
      <c r="BM502" s="21"/>
      <c r="BN502" s="21"/>
      <c r="BO502" s="24"/>
      <c r="BP502" s="25"/>
      <c r="BQ502" s="36"/>
      <c r="BR502" s="36"/>
      <c r="BS502" s="36"/>
      <c r="BT502" s="40"/>
      <c r="BU502" s="26"/>
      <c r="BV502" s="36"/>
      <c r="BW502" s="30"/>
    </row>
    <row r="503" spans="1:75" s="22" customFormat="1" ht="182.2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18"/>
      <c r="M503" s="20"/>
      <c r="N503" s="21"/>
      <c r="O503" s="23"/>
      <c r="P503" s="23"/>
      <c r="Q503" s="23"/>
      <c r="R503" s="23"/>
      <c r="S503" s="23"/>
      <c r="T503" s="23"/>
      <c r="U503" s="28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21"/>
      <c r="BE503" s="21"/>
      <c r="BF503" s="21"/>
      <c r="BG503" s="21"/>
      <c r="BH503" s="21"/>
      <c r="BI503" s="21"/>
      <c r="BJ503" s="21"/>
      <c r="BK503" s="21"/>
      <c r="BL503" s="21"/>
      <c r="BM503" s="21"/>
      <c r="BN503" s="21"/>
      <c r="BO503" s="24"/>
      <c r="BP503" s="25"/>
      <c r="BQ503" s="36"/>
      <c r="BR503" s="36"/>
      <c r="BS503" s="36"/>
      <c r="BT503" s="40"/>
      <c r="BU503" s="26"/>
      <c r="BV503" s="36"/>
      <c r="BW503" s="30"/>
    </row>
    <row r="504" spans="1:75" s="22" customFormat="1" ht="312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18"/>
      <c r="M504" s="20"/>
      <c r="N504" s="21"/>
      <c r="O504" s="28"/>
      <c r="P504" s="28"/>
      <c r="Q504" s="28"/>
      <c r="R504" s="28"/>
      <c r="S504" s="28"/>
      <c r="T504" s="28"/>
      <c r="U504" s="28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181"/>
      <c r="BE504" s="21"/>
      <c r="BF504" s="21"/>
      <c r="BG504" s="23"/>
      <c r="BH504" s="21"/>
      <c r="BI504" s="21"/>
      <c r="BJ504" s="21"/>
      <c r="BK504" s="21"/>
      <c r="BL504" s="23"/>
      <c r="BM504" s="21"/>
      <c r="BN504" s="21"/>
      <c r="BO504" s="24"/>
      <c r="BP504" s="25"/>
      <c r="BQ504" s="26"/>
    </row>
    <row r="505" spans="1:75" s="22" customFormat="1" ht="174.7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18"/>
      <c r="M505" s="20"/>
      <c r="N505" s="21"/>
      <c r="O505" s="28"/>
      <c r="P505" s="18"/>
      <c r="Q505" s="28"/>
      <c r="R505" s="28"/>
      <c r="S505" s="28"/>
      <c r="T505" s="28"/>
      <c r="U505" s="28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1"/>
      <c r="BD505" s="21"/>
      <c r="BE505" s="21"/>
      <c r="BF505" s="21"/>
      <c r="BG505" s="23"/>
      <c r="BH505" s="21"/>
      <c r="BI505" s="21"/>
      <c r="BJ505" s="21"/>
      <c r="BK505" s="21"/>
      <c r="BL505" s="23"/>
      <c r="BM505" s="21"/>
      <c r="BN505" s="21"/>
      <c r="BO505" s="24"/>
      <c r="BP505" s="25"/>
      <c r="BQ505" s="26"/>
    </row>
    <row r="506" spans="1:75" s="22" customFormat="1" ht="167.2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18"/>
      <c r="M506" s="20"/>
      <c r="N506" s="21"/>
      <c r="O506" s="23"/>
      <c r="P506" s="23"/>
      <c r="Q506" s="23"/>
      <c r="R506" s="23"/>
      <c r="S506" s="23"/>
      <c r="T506" s="23"/>
      <c r="U506" s="23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21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1"/>
      <c r="BC506" s="21"/>
      <c r="BD506" s="181"/>
      <c r="BE506" s="21"/>
      <c r="BF506" s="21"/>
      <c r="BG506" s="23"/>
      <c r="BH506" s="21"/>
      <c r="BI506" s="21"/>
      <c r="BJ506" s="21"/>
      <c r="BK506" s="21"/>
      <c r="BL506" s="23"/>
      <c r="BM506" s="21"/>
      <c r="BN506" s="21"/>
      <c r="BO506" s="24"/>
      <c r="BP506" s="25"/>
      <c r="BQ506" s="26"/>
    </row>
    <row r="507" spans="1:75" s="22" customFormat="1" ht="167.2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18"/>
      <c r="M507" s="20"/>
      <c r="N507" s="21"/>
      <c r="O507" s="23"/>
      <c r="P507" s="23"/>
      <c r="Q507" s="23"/>
      <c r="R507" s="23"/>
      <c r="S507" s="23"/>
      <c r="T507" s="23"/>
      <c r="U507" s="23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21"/>
      <c r="BD507" s="21"/>
      <c r="BE507" s="21"/>
      <c r="BF507" s="21"/>
      <c r="BG507" s="23"/>
      <c r="BH507" s="21"/>
      <c r="BI507" s="21"/>
      <c r="BJ507" s="21"/>
      <c r="BK507" s="21"/>
      <c r="BL507" s="23"/>
      <c r="BM507" s="21"/>
      <c r="BN507" s="21"/>
      <c r="BO507" s="24"/>
      <c r="BP507" s="25"/>
      <c r="BQ507" s="26"/>
    </row>
    <row r="508" spans="1:75" s="22" customFormat="1" ht="167.2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18"/>
      <c r="M508" s="20"/>
      <c r="N508" s="21"/>
      <c r="O508" s="23"/>
      <c r="P508" s="23"/>
      <c r="Q508" s="28"/>
      <c r="R508" s="28"/>
      <c r="S508" s="28"/>
      <c r="T508" s="28"/>
      <c r="U508" s="28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21"/>
      <c r="BD508" s="21"/>
      <c r="BE508" s="21"/>
      <c r="BF508" s="21"/>
      <c r="BG508" s="23"/>
      <c r="BH508" s="21"/>
      <c r="BI508" s="21"/>
      <c r="BJ508" s="21"/>
      <c r="BK508" s="21"/>
      <c r="BL508" s="23"/>
      <c r="BM508" s="21"/>
      <c r="BN508" s="21"/>
      <c r="BO508" s="24"/>
      <c r="BP508" s="25"/>
      <c r="BQ508" s="26"/>
    </row>
    <row r="509" spans="1:75" s="22" customFormat="1" ht="372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18"/>
      <c r="M509" s="20"/>
      <c r="N509" s="21"/>
      <c r="O509" s="18"/>
      <c r="P509" s="18"/>
      <c r="Q509" s="18"/>
      <c r="R509" s="18"/>
      <c r="S509" s="18"/>
      <c r="T509" s="18"/>
      <c r="U509" s="18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21"/>
      <c r="BD509" s="21"/>
      <c r="BE509" s="21"/>
      <c r="BF509" s="21"/>
      <c r="BG509" s="21"/>
      <c r="BH509" s="21"/>
      <c r="BI509" s="21"/>
      <c r="BJ509" s="21"/>
      <c r="BK509" s="21"/>
      <c r="BL509" s="21"/>
      <c r="BM509" s="21"/>
      <c r="BN509" s="21"/>
      <c r="BO509" s="24"/>
      <c r="BP509" s="21"/>
      <c r="BQ509" s="21"/>
      <c r="BR509" s="21"/>
      <c r="BS509" s="21"/>
    </row>
    <row r="510" spans="1:75" s="22" customFormat="1" ht="257.2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18"/>
      <c r="M510" s="20"/>
      <c r="N510" s="21"/>
      <c r="O510" s="18"/>
      <c r="P510" s="18"/>
      <c r="Q510" s="27"/>
      <c r="R510" s="27"/>
      <c r="S510" s="27"/>
      <c r="T510" s="27"/>
      <c r="U510" s="21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21"/>
      <c r="BE510" s="21"/>
      <c r="BF510" s="21"/>
      <c r="BG510" s="21"/>
      <c r="BH510" s="21"/>
      <c r="BI510" s="21"/>
      <c r="BJ510" s="21"/>
      <c r="BK510" s="21"/>
      <c r="BL510" s="21"/>
      <c r="BM510" s="21"/>
      <c r="BN510" s="21"/>
      <c r="BO510" s="24"/>
      <c r="BP510" s="21"/>
      <c r="BQ510" s="21"/>
      <c r="BR510" s="21"/>
      <c r="BS510" s="21"/>
    </row>
    <row r="511" spans="1:75" s="22" customFormat="1" ht="254.2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18"/>
      <c r="M511" s="20"/>
      <c r="N511" s="21"/>
      <c r="O511" s="18"/>
      <c r="P511" s="18"/>
      <c r="Q511" s="27"/>
      <c r="R511" s="27"/>
      <c r="S511" s="27"/>
      <c r="T511" s="27"/>
      <c r="U511" s="21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21"/>
      <c r="BE511" s="21"/>
      <c r="BF511" s="21"/>
      <c r="BG511" s="21"/>
      <c r="BH511" s="21"/>
      <c r="BI511" s="21"/>
      <c r="BJ511" s="21"/>
      <c r="BK511" s="21"/>
      <c r="BL511" s="21"/>
      <c r="BM511" s="21"/>
      <c r="BN511" s="21"/>
      <c r="BO511" s="24"/>
      <c r="BP511" s="21"/>
      <c r="BQ511" s="21"/>
      <c r="BR511" s="21"/>
      <c r="BS511" s="21"/>
    </row>
    <row r="512" spans="1:75" s="22" customFormat="1" ht="319.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18"/>
      <c r="M512" s="20"/>
      <c r="N512" s="21"/>
      <c r="O512" s="23"/>
      <c r="P512" s="23"/>
      <c r="Q512" s="23"/>
      <c r="R512" s="23"/>
      <c r="S512" s="23"/>
      <c r="T512" s="23"/>
      <c r="U512" s="28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21"/>
      <c r="BE512" s="21"/>
      <c r="BF512" s="21"/>
      <c r="BG512" s="21"/>
      <c r="BH512" s="21"/>
      <c r="BI512" s="21"/>
      <c r="BJ512" s="21"/>
      <c r="BK512" s="21"/>
      <c r="BL512" s="21"/>
      <c r="BM512" s="21"/>
      <c r="BN512" s="21"/>
      <c r="BO512" s="24"/>
      <c r="BP512" s="21"/>
      <c r="BQ512" s="21"/>
      <c r="BR512" s="21"/>
      <c r="BS512" s="21"/>
    </row>
    <row r="513" spans="1:73" s="22" customFormat="1" ht="409.6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18"/>
      <c r="M513" s="18"/>
      <c r="N513" s="18"/>
      <c r="O513" s="28"/>
      <c r="P513" s="18"/>
      <c r="Q513" s="28"/>
      <c r="R513" s="28"/>
      <c r="S513" s="28"/>
      <c r="T513" s="28"/>
      <c r="U513" s="28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21"/>
      <c r="BE513" s="21"/>
      <c r="BF513" s="21"/>
      <c r="BG513" s="21"/>
      <c r="BH513" s="21"/>
      <c r="BI513" s="21"/>
      <c r="BJ513" s="21"/>
      <c r="BK513" s="21"/>
      <c r="BL513" s="21"/>
      <c r="BM513" s="21"/>
      <c r="BN513" s="21"/>
      <c r="BO513" s="24"/>
      <c r="BP513" s="21"/>
      <c r="BQ513" s="21"/>
      <c r="BR513" s="21"/>
      <c r="BS513" s="21"/>
    </row>
    <row r="514" spans="1:73" s="22" customFormat="1" ht="141.7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18"/>
      <c r="M514" s="20"/>
      <c r="N514" s="21"/>
      <c r="O514" s="23"/>
      <c r="P514" s="23"/>
      <c r="Q514" s="23"/>
      <c r="R514" s="23"/>
      <c r="S514" s="23"/>
      <c r="T514" s="23"/>
      <c r="U514" s="28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21"/>
      <c r="BE514" s="21"/>
      <c r="BF514" s="21"/>
      <c r="BG514" s="21"/>
      <c r="BH514" s="21"/>
      <c r="BI514" s="21"/>
      <c r="BJ514" s="21"/>
      <c r="BK514" s="21"/>
      <c r="BL514" s="21"/>
      <c r="BM514" s="21"/>
      <c r="BN514" s="21"/>
      <c r="BO514" s="24"/>
      <c r="BP514" s="21"/>
      <c r="BQ514" s="21"/>
      <c r="BR514" s="21"/>
      <c r="BS514" s="21"/>
    </row>
    <row r="515" spans="1:73" s="22" customFormat="1" ht="141.7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18"/>
      <c r="M515" s="20"/>
      <c r="N515" s="18"/>
      <c r="O515" s="23"/>
      <c r="P515" s="23"/>
      <c r="Q515" s="23"/>
      <c r="R515" s="23"/>
      <c r="S515" s="23"/>
      <c r="T515" s="23"/>
      <c r="U515" s="23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21"/>
      <c r="BE515" s="21"/>
      <c r="BF515" s="21"/>
      <c r="BG515" s="21"/>
      <c r="BH515" s="21"/>
      <c r="BI515" s="21"/>
      <c r="BJ515" s="21"/>
      <c r="BK515" s="21"/>
      <c r="BL515" s="21"/>
      <c r="BM515" s="21"/>
      <c r="BN515" s="21"/>
      <c r="BO515" s="24"/>
      <c r="BP515" s="21"/>
      <c r="BQ515" s="21"/>
      <c r="BR515" s="21"/>
      <c r="BS515" s="21"/>
    </row>
    <row r="516" spans="1:73" s="22" customFormat="1" ht="292.5" customHeight="1" x14ac:dyDescent="0.45">
      <c r="A516" s="17"/>
      <c r="B516" s="18"/>
      <c r="C516" s="176"/>
      <c r="D516" s="19"/>
      <c r="E516" s="19"/>
      <c r="F516" s="20"/>
      <c r="G516" s="18"/>
      <c r="H516" s="18"/>
      <c r="I516" s="18"/>
      <c r="J516" s="18"/>
      <c r="K516" s="18"/>
      <c r="L516" s="18"/>
      <c r="M516" s="20"/>
      <c r="N516" s="21"/>
      <c r="O516" s="27"/>
      <c r="P516" s="18"/>
      <c r="Q516" s="27"/>
      <c r="R516" s="27"/>
      <c r="S516" s="27"/>
      <c r="T516" s="27"/>
      <c r="U516" s="27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21"/>
      <c r="BD516" s="21"/>
      <c r="BE516" s="21"/>
      <c r="BF516" s="21"/>
      <c r="BG516" s="21"/>
      <c r="BH516" s="21"/>
      <c r="BI516" s="21"/>
      <c r="BJ516" s="21"/>
      <c r="BK516" s="21"/>
      <c r="BL516" s="21"/>
      <c r="BM516" s="21"/>
      <c r="BN516" s="21"/>
      <c r="BO516" s="24"/>
      <c r="BP516" s="21"/>
      <c r="BQ516" s="21"/>
      <c r="BR516" s="21"/>
      <c r="BS516" s="24"/>
      <c r="BT516" s="25"/>
      <c r="BU516" s="26"/>
    </row>
    <row r="517" spans="1:73" s="22" customFormat="1" ht="177" customHeight="1" x14ac:dyDescent="0.45">
      <c r="A517" s="17"/>
      <c r="B517" s="18"/>
      <c r="C517" s="176"/>
      <c r="D517" s="19"/>
      <c r="E517" s="19"/>
      <c r="F517" s="20"/>
      <c r="G517" s="18"/>
      <c r="H517" s="18"/>
      <c r="I517" s="18"/>
      <c r="J517" s="18"/>
      <c r="K517" s="18"/>
      <c r="L517" s="18"/>
      <c r="M517" s="20"/>
      <c r="N517" s="21"/>
      <c r="O517" s="18"/>
      <c r="P517" s="18"/>
      <c r="Q517" s="27"/>
      <c r="R517" s="27"/>
      <c r="S517" s="27"/>
      <c r="T517" s="27"/>
      <c r="U517" s="21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21"/>
      <c r="BE517" s="21"/>
      <c r="BF517" s="21"/>
      <c r="BG517" s="21"/>
      <c r="BH517" s="21"/>
      <c r="BI517" s="21"/>
      <c r="BJ517" s="21"/>
      <c r="BK517" s="21"/>
      <c r="BL517" s="21"/>
      <c r="BM517" s="21"/>
      <c r="BN517" s="21"/>
      <c r="BO517" s="21"/>
      <c r="BP517" s="21"/>
      <c r="BQ517" s="21"/>
      <c r="BR517" s="21"/>
      <c r="BS517" s="24"/>
      <c r="BT517" s="25"/>
      <c r="BU517" s="26"/>
    </row>
  </sheetData>
  <autoFilter ref="A2:BW30"/>
  <mergeCells count="6">
    <mergeCell ref="A1:BT1"/>
    <mergeCell ref="J3:J8"/>
    <mergeCell ref="K3:K8"/>
    <mergeCell ref="M233:M234"/>
    <mergeCell ref="M6:M7"/>
    <mergeCell ref="A9:N9"/>
  </mergeCells>
  <pageMargins left="0" right="0" top="0" bottom="0" header="0" footer="0"/>
  <pageSetup paperSize="9" scale="12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8" sqref="H18:H1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87_лот_(Всего)</vt:lpstr>
      <vt:lpstr>шаблон</vt:lpstr>
      <vt:lpstr>Лист1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2019-10-24T09:57:49Z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