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Совместная работа\сканер\СОГЛАСОВАНИЕ ИПР\ИПР 2018\Закупки по ИПР 5млр\Модернизация ВЛ-10 кВ\ТВ-1433 ПИР Модер-ция ВЛ-10кВ №29 ПС ДВП\"/>
    </mc:Choice>
  </mc:AlternateContent>
  <bookViews>
    <workbookView xWindow="0" yWindow="0" windowWidth="25200" windowHeight="11190"/>
  </bookViews>
  <sheets>
    <sheet name="пир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</externalReferences>
  <definedNames>
    <definedName name="__xlnm.Print_Area_1">#REF!</definedName>
    <definedName name="__xlnm.Print_Area_10">#REF!</definedName>
    <definedName name="__xlnm.Print_Area_11">#REF!</definedName>
    <definedName name="__xlnm.Print_Area_12">#REF!</definedName>
    <definedName name="__xlnm.Print_Area_13">#REF!</definedName>
    <definedName name="__xlnm.Print_Area_14">#REF!</definedName>
    <definedName name="__xlnm.Print_Area_15">#REF!</definedName>
    <definedName name="__xlnm.Print_Area_16">#REF!</definedName>
    <definedName name="__xlnm.Print_Area_2">#REF!</definedName>
    <definedName name="__xlnm.Print_Area_3">#REF!</definedName>
    <definedName name="__xlnm.Print_Area_4">#REF!</definedName>
    <definedName name="__xlnm.Print_Area_5">#REF!</definedName>
    <definedName name="__xlnm.Print_Area_6">#REF!</definedName>
    <definedName name="__xlnm.Print_Area_7">#REF!</definedName>
    <definedName name="__xlnm.Print_Area_8">#REF!</definedName>
    <definedName name="__xlnm.Print_Area_9">#REF!</definedName>
    <definedName name="__xlnm.Print_Titles_4">#REF!</definedName>
    <definedName name="__xlnm.Print_Titles_6">#REF!</definedName>
    <definedName name="__xlnm.Print_Titles_8">#REF!</definedName>
    <definedName name="_123">#REF!</definedName>
    <definedName name="_H4.11">#REF!</definedName>
    <definedName name="_Hlt440565644_1">#REF!</definedName>
    <definedName name="_Hlt440565644_1_10">"#REF!"</definedName>
    <definedName name="_Hlt440565644_1_11">"#REF!"</definedName>
    <definedName name="_Hlt440565644_1_12">"#REF!"</definedName>
    <definedName name="_Hlt440565644_1_13">"#REF!"</definedName>
    <definedName name="_Hlt440565644_1_14">"#REF!"</definedName>
    <definedName name="_Hlt440565644_1_15">"#REF!"</definedName>
    <definedName name="_Hlt440565644_1_16">"#REF!"</definedName>
    <definedName name="_Hlt440565644_1_3">"#REF!"</definedName>
    <definedName name="_Hlt440565644_1_4">"#REF!"</definedName>
    <definedName name="_Hlt440565644_1_5">"#REF!"</definedName>
    <definedName name="_Hlt440565644_1_6">"#REF!"</definedName>
    <definedName name="_Hlt440565644_1_7">"#REF!"</definedName>
    <definedName name="_Hlt440565644_1_8">"#REF!"</definedName>
    <definedName name="_Hlt440565644_1_9">"#REF!"</definedName>
    <definedName name="_вввээ">#REF!</definedName>
    <definedName name="_рр_">#REF!</definedName>
    <definedName name="_С4.2">#REF!</definedName>
    <definedName name="a01_СС_Титул_pre_rep">#REF!</definedName>
    <definedName name="a02_СС_Шапка_pre_rep">#REF!</definedName>
    <definedName name="a06_СС_Лимитированные_pre_rep">#REF!</definedName>
    <definedName name="a08_СС_ЗаголовокЛимит_pre_rep">#REF!</definedName>
    <definedName name="a24_С_ИтогГрафы_pre_rep">#REF!</definedName>
    <definedName name="a27_С_Концовка_pre_rep">#REF!</definedName>
    <definedName name="a33_Р_Заголовок_pre_rep">#REF!</definedName>
    <definedName name="a34_Р_ИтогГрафы_pre_rep">#REF!</definedName>
    <definedName name="a43_ПР_Заголовок_pre_rep">#REF!</definedName>
    <definedName name="a44_ПР_ИтогГрафы_pre_rep">#REF!</definedName>
    <definedName name="a51_Ст_Строка_pre_rep">#REF!</definedName>
    <definedName name="a52_Ст_Поправки_pre_rep">#REF!</definedName>
    <definedName name="a54_Ст_НРиСП_pre_rep">#REF!</definedName>
    <definedName name="ABN">[1]!ABN</definedName>
    <definedName name="D">[2]Список!$D$1:$D$2</definedName>
    <definedName name="dial_koef_udar">[3]!dial_koef_udar</definedName>
    <definedName name="dial_koef_zap">[4]!dial_koef_zap</definedName>
    <definedName name="dial_mater">[4]!dial_mater</definedName>
    <definedName name="dial_mater_udar">[3]!dial_mater_udar</definedName>
    <definedName name="dialog_montag_show">[4]!dialog_montag_show</definedName>
    <definedName name="dtp_num">#REF!</definedName>
    <definedName name="E">[2]Список!$E$1:$E$2</definedName>
    <definedName name="efsdf">#REF!</definedName>
    <definedName name="Excel_BuiltIn_Print_Area_1">#REF!</definedName>
    <definedName name="Excel_BuiltIn_Print_Area_11">#REF!</definedName>
    <definedName name="Excel_BuiltIn_Print_Area_12">#REF!</definedName>
    <definedName name="Excel_BuiltIn_Print_Area_13">#REF!</definedName>
    <definedName name="Excel_BuiltIn_Print_Area_2">#REF!</definedName>
    <definedName name="Excel_BuiltIn_Print_Area_2_10">"#REF!"</definedName>
    <definedName name="Excel_BuiltIn_Print_Area_2_11">"#REF!"</definedName>
    <definedName name="Excel_BuiltIn_Print_Area_2_12">"#REF!"</definedName>
    <definedName name="Excel_BuiltIn_Print_Area_2_13">"#REF!"</definedName>
    <definedName name="Excel_BuiltIn_Print_Area_2_14">"#REF!"</definedName>
    <definedName name="Excel_BuiltIn_Print_Area_2_15">"#REF!"</definedName>
    <definedName name="Excel_BuiltIn_Print_Area_2_16">"#REF!"</definedName>
    <definedName name="Excel_BuiltIn_Print_Area_2_3">"#REF!"</definedName>
    <definedName name="Excel_BuiltIn_Print_Area_2_4">"#REF!"</definedName>
    <definedName name="Excel_BuiltIn_Print_Area_2_5">"#REF!"</definedName>
    <definedName name="Excel_BuiltIn_Print_Area_2_6">"#REF!"</definedName>
    <definedName name="Excel_BuiltIn_Print_Area_2_7">"#REF!"</definedName>
    <definedName name="Excel_BuiltIn_Print_Area_2_8">"#REF!"</definedName>
    <definedName name="Excel_BuiltIn_Print_Area_2_9">"#REF!"</definedName>
    <definedName name="Excel_BuiltIn_Print_Area_4">#REF!</definedName>
    <definedName name="Excel_BuiltIn_Print_Area_5">#REF!</definedName>
    <definedName name="Excel_BuiltIn_Print_Area_9">#REF!</definedName>
    <definedName name="Excel_BuiltIn_Print_Titles_12">#REF!</definedName>
    <definedName name="Excel_BuiltIn_Print_Titles_13">#REF!</definedName>
    <definedName name="Excel_BuiltIn_Print_Titles_3">#REF!</definedName>
    <definedName name="Excel_BuiltIn_Print_Titles_3_1">#REF!</definedName>
    <definedName name="Excel_BuiltIn_Print_Titles_4_1">#REF!</definedName>
    <definedName name="Excel_BuiltIn_Print_Titles_5">#REF!</definedName>
    <definedName name="Excel_BuiltIn_Print_Titles_8">#REF!</definedName>
    <definedName name="Excel_BuiltIn_Print_Titles_9">#REF!</definedName>
    <definedName name="excel10">#REF!</definedName>
    <definedName name="Excel3">#REF!</definedName>
    <definedName name="exel">#REF!</definedName>
    <definedName name="exel02">#REF!</definedName>
    <definedName name="exel1">#REF!</definedName>
    <definedName name="exel111">#REF!</definedName>
    <definedName name="exel2">#REF!</definedName>
    <definedName name="F">[2]Список!$F$1:$F$2</definedName>
    <definedName name="fcsdf">#REF!</definedName>
    <definedName name="FD">[5]!FD</definedName>
    <definedName name="fghj">[6]!dial_mater_udar</definedName>
    <definedName name="gerl">[7]!dial_mater</definedName>
    <definedName name="h">#REF!</definedName>
    <definedName name="hgjg">#REF!</definedName>
    <definedName name="NumTxt">Модуль1.NumTxt</definedName>
    <definedName name="PDat">[5]!PDat</definedName>
    <definedName name="PRI_NAME">#REF!</definedName>
    <definedName name="Print_Area">#REF!</definedName>
    <definedName name="qqq">Модуль1.NumTxt</definedName>
    <definedName name="Rashod_dolot_udar">[3]!Rashod_dolot_udar</definedName>
    <definedName name="Rashod_dolot_zap">[4]!Rashod_dolot_zap</definedName>
    <definedName name="s">Модуль1.NumTxt</definedName>
    <definedName name="Sum_Prop">[5]!sum_prop</definedName>
    <definedName name="Times">#REF!</definedName>
    <definedName name="vvod_ini">[8]!vvod_ini</definedName>
    <definedName name="w.xls">[9]Привод!#REF!</definedName>
    <definedName name="WS.XLS">#REF!</definedName>
    <definedName name="ZK">#REF!</definedName>
    <definedName name="zzzzz">#REF!</definedName>
    <definedName name="А">[2]Список!$A$1:$A$5</definedName>
    <definedName name="аааааааааааа">#REF!</definedName>
    <definedName name="ааррпп">#REF!</definedName>
    <definedName name="аве">[1]!ABN</definedName>
    <definedName name="авпе12">#REF!</definedName>
    <definedName name="Авторский_надзор">#REF!</definedName>
    <definedName name="акт">#REF!</definedName>
    <definedName name="аморт.">[10]!dial_koef_udar</definedName>
    <definedName name="апр">#REF!</definedName>
    <definedName name="апрарар">#REF!</definedName>
    <definedName name="арпарп">#REF!</definedName>
    <definedName name="В">[2]Список!$B$1:$B$11</definedName>
    <definedName name="ва">#REF!</definedName>
    <definedName name="ветер">[11]Таблица!$O$23:$O$24</definedName>
    <definedName name="ВЛ">#REF!</definedName>
    <definedName name="ВЛ110">[12]Справка!$I$3:$I$35</definedName>
    <definedName name="Возвратные_суммы">#REF!</definedName>
    <definedName name="Воздушные_линии">[11]Таблица!$B$6:$B$82</definedName>
    <definedName name="Восстановление_покрытий">[11]Таблица!$B$342:$B$346</definedName>
    <definedName name="Временные_здания_линия">#REF!</definedName>
    <definedName name="Временные_здания_площадка">#REF!</definedName>
    <definedName name="Выключатели" comment="Типы силовых выключателей">[11]Таблица!$B$467:$B$486</definedName>
    <definedName name="Год_ввода">#REF!</definedName>
    <definedName name="Год_освоения">#REF!</definedName>
    <definedName name="д">#REF!</definedName>
    <definedName name="да">#REF!</definedName>
    <definedName name="Демонтаж_ВЛ">[11]Таблица!$B$150:$B$170</definedName>
    <definedName name="Демонтаж_ВЛ_0_4_10_кВ_поопорно">[11]Таблица!$B$173:$B$180</definedName>
    <definedName name="Демонтаж_ж_б_опор_ВЛ_35_220_кВ__тыс._руб._за_1_м3">[11]Таблица!$B$183:$B$191</definedName>
    <definedName name="Демонтаж_зданий">[11]Таблица!$B$654:$B$667</definedName>
    <definedName name="Демонтаж_оборудования_ПС">[11]Таблица!$B$600:$B$651</definedName>
    <definedName name="Демонтаж_стальных_опор_ВЛ_35_220_кВ__тыс._руб._за_1_т">[11]Таблица!$B$194:$B$202</definedName>
    <definedName name="дж">#REF!</definedName>
    <definedName name="Добровольное_страхование">#REF!</definedName>
    <definedName name="Доп.затраты_в_зимнее_время">#REF!</definedName>
    <definedName name="е">#REF!</definedName>
    <definedName name="Ева">[13]!dial_koef_udar</definedName>
    <definedName name="еен">#REF!</definedName>
    <definedName name="ен8">#REF!</definedName>
    <definedName name="ж">#REF!</definedName>
    <definedName name="Закрытые_подстанции_в_целом">[11]Таблица!$B$397:$B$406</definedName>
    <definedName name="Затраты_на_вырубку_просеки">[11]Таблица!$B$110:$B$113</definedName>
    <definedName name="Затраты_на_дирекцию">#REF!</definedName>
    <definedName name="Затраты_на_устройство_лежневых_дорог">[11]Таблица!$B$114:$B$123</definedName>
    <definedName name="земля">#REF!</definedName>
    <definedName name="ззщ">#REF!</definedName>
    <definedName name="Зоны">[14]индексы!#REF!</definedName>
    <definedName name="Из">Модуль1.NumTxt</definedName>
    <definedName name="_xlnm.Extract">#REF!</definedName>
    <definedName name="йй">[4]!dial_koef_zap</definedName>
    <definedName name="иииииии">#REF!</definedName>
    <definedName name="иоделир.">[15]!dial_mater_udar</definedName>
    <definedName name="Исходные_данные">#REF!</definedName>
    <definedName name="к">#REF!</definedName>
    <definedName name="кабель">#REF!</definedName>
    <definedName name="Кабельные_линии">[11]Таблица!$B$206:$B$331</definedName>
    <definedName name="Кварталы">[14]индексы!#REF!</definedName>
    <definedName name="кк">[4]!Rashod_dolot_zap</definedName>
    <definedName name="ккроь">#REF!</definedName>
    <definedName name="КЛ">[16]Справка!$A$3:$A$31</definedName>
    <definedName name="Кл4">[14]классификаторы!$D$2:$D$12</definedName>
    <definedName name="Кл5">[14]классификаторы!$F$2:$F$3</definedName>
    <definedName name="Компенсаторы">[11]Таблица!$B$532:$B$547</definedName>
    <definedName name="Комплектные_трансформаторные_устройства">[11]Таблица!$B$133:$B$147</definedName>
    <definedName name="коф">[17]!dial_koef_udar</definedName>
    <definedName name="коэф">#REF!</definedName>
    <definedName name="Коэфф">#REF!</definedName>
    <definedName name="КТП">[18]объемы!$V$4:$V$29</definedName>
    <definedName name="лдл45жд">#REF!</definedName>
    <definedName name="линия">#REF!</definedName>
    <definedName name="Лист3">#REF!</definedName>
    <definedName name="ллллл">#REF!</definedName>
    <definedName name="лололол">#REF!</definedName>
    <definedName name="медленно">Модуль1.NumTxt</definedName>
    <definedName name="моделир.">[19]!dial_mater</definedName>
    <definedName name="мпорп">#REF!</definedName>
    <definedName name="Мытищи">[20]!dial_mater_udar</definedName>
    <definedName name="н">Модуль1.NumTxt</definedName>
    <definedName name="Название_сметы">[21]Смета180!$A$8</definedName>
    <definedName name="Налог_на_добавленную_стоимость">#REF!</definedName>
    <definedName name="Налог_на_пользавтелей_автдорог">#REF!</definedName>
    <definedName name="насос">[17]!dial_koef_udar</definedName>
    <definedName name="Непредвиденные_расходы">#REF!</definedName>
    <definedName name="нНЕФТЕЮГ">Модуль1.NumTxt</definedName>
    <definedName name="нов">#REF!</definedName>
    <definedName name="Номер_расчета">#REF!</definedName>
    <definedName name="Нормативная_база">#REF!</definedName>
    <definedName name="Нормативно_сметная_база">#REF!</definedName>
    <definedName name="о">#REF!</definedName>
    <definedName name="_xlnm.Print_Area">#REF!</definedName>
    <definedName name="олол">#REF!</definedName>
    <definedName name="ОРУ_по_блочным_и_мостиковым_схемам">[11]Таблица!$B$453:$B$464</definedName>
    <definedName name="Отвод_земель_ПС_20">[11]Таблица!$B$670:$B$676</definedName>
    <definedName name="Отвод_земель_ПС_35_220">[11]Таблица!$B$679:$B$696</definedName>
    <definedName name="Открытые_подстанции_35_220_кВ_в_целом__элегазовое_и_зарубежное_оборудование">[11]Таблица!$B$376:$B$394</definedName>
    <definedName name="Открытые_подстанции_в_целом">[11]Таблица!$B$355:$B$373</definedName>
    <definedName name="оц.зап.">[22]!dial_koef_udar</definedName>
    <definedName name="п">#REF!</definedName>
    <definedName name="па">Модуль1.NumTxt</definedName>
    <definedName name="пааааааар">#REF!</definedName>
    <definedName name="пае">#REF!</definedName>
    <definedName name="паспорт">[23]!dial_mater_udar</definedName>
    <definedName name="пир">#REF!</definedName>
    <definedName name="ПИР4">#REF!</definedName>
    <definedName name="ПИР5">#REF!</definedName>
    <definedName name="Под_напр_ВЛ">[11]Таблица!$O$30</definedName>
    <definedName name="Под_напр_КЛ">[11]Таблица!$P$30</definedName>
    <definedName name="Подвеска_ВОЛС_на_существующих_опорах">[11]Таблица!$B$126:$B$130</definedName>
    <definedName name="Пожарная_охрана">#REF!</definedName>
    <definedName name="поппролшщ">#REF!</definedName>
    <definedName name="Постоянная_часть_закрытых_ПС">[11]Таблица!$B$433:$B$438</definedName>
    <definedName name="Постоянная_часть_открытых_ПС">[11]Таблица!$B$421:$B$430</definedName>
    <definedName name="Постоянный_отвод_земель_ВЛ">[11]Таблица!$B$89:$B$107</definedName>
    <definedName name="пппппп">#REF!</definedName>
    <definedName name="пр">#REF!</definedName>
    <definedName name="Пр_Ягур">Модуль1.NumTxt</definedName>
    <definedName name="Премирование">#REF!</definedName>
    <definedName name="про">#REF!</definedName>
    <definedName name="прое">#REF!</definedName>
    <definedName name="Проектные">#REF!</definedName>
    <definedName name="Прокладка_ВОЛС_в_траншее">[11]Таблица!$B$349:$B$351</definedName>
    <definedName name="Промежуточный_коэфф._К1">#REF!</definedName>
    <definedName name="Промежуточный_коэфф._К2">#REF!</definedName>
    <definedName name="Противоаварийная_автоматика_ПС">[11]Таблица!$B$441:$B$450</definedName>
    <definedName name="прро">#REF!</definedName>
    <definedName name="р">#REF!</definedName>
    <definedName name="работки">[24]справочник!$A$2:$A$35</definedName>
    <definedName name="работки1">#REF!</definedName>
    <definedName name="работы">[25]справочник_новый!$A$2:$A$56</definedName>
    <definedName name="работы_1.2015">#REF!</definedName>
    <definedName name="работы_3">#REF!</definedName>
    <definedName name="Работы2">[26]справочник_новый!$A$2:$A$70</definedName>
    <definedName name="расчет">[27]!dialog_montag_show</definedName>
    <definedName name="Расчет_реконструкции">[11]Таблица!$M$7:$M$8</definedName>
    <definedName name="Расширение_ПС">[11]Таблица!$M$9:$M$10</definedName>
    <definedName name="рг">#REF!</definedName>
    <definedName name="Реакторы">[11]Таблица!$B$550:$B$597</definedName>
    <definedName name="Регионы" comment="Наименования регионов РФ">[14]индексы!#REF!</definedName>
    <definedName name="Регионы_таблица">[14]индексы!#REF!</definedName>
    <definedName name="реконструкция">#REF!</definedName>
    <definedName name="РЗАПС">[28]Справка!$L$3:$L$8</definedName>
    <definedName name="роорррррррррррррррр">#REF!</definedName>
    <definedName name="рыбинск">#REF!</definedName>
    <definedName name="СводникКТП">#REF!</definedName>
    <definedName name="Сейсмика_зданий">[11]Таблица!$R$26:$R$28</definedName>
    <definedName name="Сейсмика_линий">[11]Таблица!$O$26:$O$28</definedName>
    <definedName name="СКО">[29]!dial_koef_udar</definedName>
    <definedName name="Смета">#REF!</definedName>
    <definedName name="Снижение_стоимости_двухцепной_ВЛ">[11]Таблица!#REF!</definedName>
    <definedName name="специф.2">#REF!</definedName>
    <definedName name="Специф1">#REF!</definedName>
    <definedName name="Специф1_10">"#REF!"</definedName>
    <definedName name="Специф1_11">"#REF!"</definedName>
    <definedName name="Специф1_12">"#REF!"</definedName>
    <definedName name="Специф1_13">"#REF!"</definedName>
    <definedName name="Специф1_14">"#REF!"</definedName>
    <definedName name="Специф1_15">"#REF!"</definedName>
    <definedName name="Специф1_16">"#REF!"</definedName>
    <definedName name="Специф1_3">"#REF!"</definedName>
    <definedName name="Специф1_4">"#REF!"</definedName>
    <definedName name="Специф1_5">"#REF!"</definedName>
    <definedName name="Специф1_6">"#REF!"</definedName>
    <definedName name="Специф1_7">"#REF!"</definedName>
    <definedName name="Специф1_8">"#REF!"</definedName>
    <definedName name="Специф1_9">"#REF!"</definedName>
    <definedName name="спецификация">#REF!</definedName>
    <definedName name="Срез_№_в_ИПР">#N/A</definedName>
    <definedName name="ссммм">#REF!</definedName>
    <definedName name="ССР">#REF!</definedName>
    <definedName name="сср8">#REF!</definedName>
    <definedName name="ст">[1]!ABN</definedName>
    <definedName name="Стоимость_ПИР">#REF!</definedName>
    <definedName name="Стоимость_специальных_переходов">[11]Таблица!$B$336:$B$338</definedName>
    <definedName name="СтрПС">[28]Справка!$A$3:$A$31</definedName>
    <definedName name="счмм">#REF!</definedName>
    <definedName name="Таблица_индексов">[14]индексы!#REF!</definedName>
    <definedName name="Таблица_регионов">[14]индексы!#REF!</definedName>
    <definedName name="тампонаж">[30]!Rashod_dolot_zap</definedName>
    <definedName name="ТПиР">[14]классификаторы!$H$2:$H$5</definedName>
    <definedName name="Трансформаторы">[11]Таблица!$B$489:$B$529</definedName>
    <definedName name="Условия_ВЛ">[11]Таблица!$O$13:$O$17</definedName>
    <definedName name="Условия_КЛ">[11]Таблица!$P$15</definedName>
    <definedName name="уу">[4]!dialog_montag_show</definedName>
    <definedName name="ф">#REF!</definedName>
    <definedName name="Филиал">#REF!</definedName>
    <definedName name="Филиалы">[31]Списки!$C$2:$C$12</definedName>
    <definedName name="фыв">[5]!FD</definedName>
    <definedName name="х">#REF!</definedName>
    <definedName name="цц">[4]!dial_mater</definedName>
    <definedName name="шаблон">[1]!ABN</definedName>
    <definedName name="э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7" i="1" l="1"/>
  <c r="I51" i="1"/>
  <c r="I50" i="1"/>
  <c r="I52" i="1" l="1"/>
  <c r="I53" i="1" s="1"/>
  <c r="I27" i="1"/>
  <c r="I26" i="1"/>
  <c r="I20" i="1"/>
  <c r="I19" i="1"/>
  <c r="I18" i="1"/>
  <c r="D23" i="1" s="1"/>
  <c r="I21" i="1" s="1"/>
  <c r="J26" i="1"/>
  <c r="J21" i="1"/>
  <c r="J20" i="1"/>
  <c r="J18" i="1"/>
  <c r="I28" i="1" l="1"/>
  <c r="I29" i="1" s="1"/>
  <c r="I43" i="1"/>
  <c r="I42" i="1"/>
  <c r="I44" i="1" l="1"/>
  <c r="I45" i="1" s="1"/>
  <c r="J40" i="1"/>
  <c r="I35" i="1"/>
  <c r="I34" i="1"/>
  <c r="I36" i="1" l="1"/>
  <c r="I37" i="1" s="1"/>
  <c r="I58" i="1" s="1"/>
  <c r="I60" i="1" l="1"/>
  <c r="I59" i="1" l="1"/>
  <c r="I61" i="1" l="1"/>
  <c r="I62" i="1" s="1"/>
  <c r="I63" i="1" s="1"/>
</calcChain>
</file>

<file path=xl/sharedStrings.xml><?xml version="1.0" encoding="utf-8"?>
<sst xmlns="http://schemas.openxmlformats.org/spreadsheetml/2006/main" count="107" uniqueCount="55">
  <si>
    <t>СОГЛАСОВАНО</t>
  </si>
  <si>
    <t>УТВЕРЖДАЮ</t>
  </si>
  <si>
    <t>_____________________________</t>
  </si>
  <si>
    <t>"______"_______________________201 г.</t>
  </si>
  <si>
    <t xml:space="preserve">Смета </t>
  </si>
  <si>
    <t>на проектные (изыскательские) работы</t>
  </si>
  <si>
    <t>(Стадия: Рабочий проект)</t>
  </si>
  <si>
    <t>Наименование проектной (изыскательской) организации:</t>
  </si>
  <si>
    <t>Наименование организации заказчика:</t>
  </si>
  <si>
    <t>Филиал ПАО "МРСК Центра"-"Тверьэнерго"</t>
  </si>
  <si>
    <t>Объекты энергетики. РАО ЕЭС. 2004 г. Табл.11</t>
  </si>
  <si>
    <t>СМР</t>
  </si>
  <si>
    <t>Стадия - "Рабочий проект" = 100%;</t>
  </si>
  <si>
    <t xml:space="preserve">Итого  </t>
  </si>
  <si>
    <t>Понижающий договорной коэффициент</t>
  </si>
  <si>
    <t>НДС 18%</t>
  </si>
  <si>
    <t>Сметная стоимость, млн.</t>
  </si>
  <si>
    <t>оборудование</t>
  </si>
  <si>
    <t>Cтоимость оборудования, млн. руб</t>
  </si>
  <si>
    <t>Письмо Минстроя РФ от 04.04.2018 г № 13606-ХМ/09   - 3,83</t>
  </si>
  <si>
    <t>В ценах 2001г.</t>
  </si>
  <si>
    <t>Реконструкция ВЛ 0,4 кВ (0,866 км; 30 ответвл.)</t>
  </si>
  <si>
    <t>0,86914475/2,94*1000</t>
  </si>
  <si>
    <t>ПНР</t>
  </si>
  <si>
    <t>0,00680406/9,08*1000</t>
  </si>
  <si>
    <t>1) - 2,4 - стоимость проектирования электрических сетей напряжением 0,4 кВ с применением СИП</t>
  </si>
  <si>
    <t>Проезд</t>
  </si>
  <si>
    <t>0,01883602/4,68*1000</t>
  </si>
  <si>
    <t>((0,016 + ((0,023 - 0,016) / (0,4-0,2)) * (0,3004-0,2)) * 1000 * 3,42)*2,4*82,5%</t>
  </si>
  <si>
    <t>Стоимость (01.01.2001) млн.руб.</t>
  </si>
  <si>
    <t>Письмо Минрегиона РФ от 04.05.2012 г № 10837 ИП/08 К-3,42</t>
  </si>
  <si>
    <t>0,2 млн</t>
  </si>
  <si>
    <t>2,4 - под табл. 11</t>
  </si>
  <si>
    <t>82,5 % - А12</t>
  </si>
  <si>
    <t>2,54 из письма</t>
  </si>
  <si>
    <t>ктп - прочие</t>
  </si>
  <si>
    <t>индексы / 1,25</t>
  </si>
  <si>
    <t>0,7- типовой проект</t>
  </si>
  <si>
    <t>( итог по главе 1-9)</t>
  </si>
  <si>
    <t>Стоимость (01.01.2001)</t>
  </si>
  <si>
    <t>(итог по главе 1-9)</t>
  </si>
  <si>
    <t>0,01467*0,018/0,2*1000*0,7*11</t>
  </si>
  <si>
    <t>Модернизация ВЛ 10 кВ фид.29 ПС ДВП с установкой реклоузеров (5 шт.), РЛР (6 шт.), ИКЗ (3 шт.),  с  установкой  выключателей  нагрузки  с  отделителем  (4  шт)</t>
  </si>
  <si>
    <t>№ п/п</t>
  </si>
  <si>
    <t>Характеристика предприятия, здания, сооружения или вид работ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</si>
  <si>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</si>
  <si>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Расчет стоимости: (a+bx)*Kj или (стоимость строительно-монтажных работ)*проц./ 100 или количество * цена</t>
  </si>
  <si>
    <t>Стоимость работ, тыс. руб.</t>
  </si>
  <si>
    <t>Монтаж реклоузера R1 (5шт.)</t>
  </si>
  <si>
    <t>Монтаж элегазового выключателя нагрузки с отделителем на ВЛ-10 кВ (4шт.)</t>
  </si>
  <si>
    <t>((0,07925* 0,018 / 0,2) *0,7* 1000*3</t>
  </si>
  <si>
    <t>((0,018 + ((0,035 - 0,018) / (0,4 - 0,2)) * (0,31515- 0,2)) * 1000)*0,7*5</t>
  </si>
  <si>
    <t>((0,018 + ((0,035 - 0,018) / (0,4 - 0,2)) * (0,29082 - 0,2))*0,7*4</t>
  </si>
  <si>
    <t>Монтаж комплекта индикаторов короткого замыкания на ВЛ-10 кВ      ( 3шт.)</t>
  </si>
  <si>
    <t>Монтаж разъединителя 10 кВ             ( 11шт.)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</si>
</sst>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"/>
    <numFmt numFmtId="165" formatCode="0.00000000"/>
    <numFmt numFmtId="166" formatCode="* #,##0.00;* \-#,##0.00;* &quot;-&quot;??;@"/>
  </numFmts>
  <fonts count="16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0"/>
      <name val="Arial"/>
      <family val="2"/>
      <charset val="204"/>
    </font>
    <font>
      <b/>
      <sz val="10"/>
      <name val="Tahoma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color rgb="FF000000"/>
      <name val="MS Sans Serif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8">
    <xf numFmtId="0" fontId="0" fillId="0" borderId="0"/>
    <xf numFmtId="0" fontId="3" fillId="0" borderId="0"/>
    <xf numFmtId="0" fontId="3" fillId="0" borderId="0"/>
    <xf numFmtId="0" fontId="2" fillId="0" borderId="0"/>
    <xf numFmtId="166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  <xf numFmtId="0" fontId="1" fillId="0" borderId="0"/>
  </cellStyleXfs>
  <cellXfs count="125">
    <xf numFmtId="0" fontId="0" fillId="0" borderId="0" xfId="0"/>
    <xf numFmtId="0" fontId="4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7" fillId="0" borderId="0" xfId="1" applyFont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center" vertical="center" wrapText="1"/>
    </xf>
    <xf numFmtId="165" fontId="8" fillId="0" borderId="0" xfId="1" applyNumberFormat="1" applyFont="1" applyAlignment="1">
      <alignment vertical="center"/>
    </xf>
    <xf numFmtId="0" fontId="10" fillId="0" borderId="0" xfId="1" applyFont="1" applyAlignment="1">
      <alignment horizontal="right" vertical="center" wrapText="1"/>
    </xf>
    <xf numFmtId="164" fontId="11" fillId="0" borderId="0" xfId="1" applyNumberFormat="1" applyFont="1" applyBorder="1" applyAlignment="1">
      <alignment horizontal="center" vertical="center" wrapText="1"/>
    </xf>
    <xf numFmtId="0" fontId="7" fillId="0" borderId="19" xfId="1" applyFont="1" applyBorder="1" applyAlignment="1">
      <alignment horizontal="left" vertical="center" wrapText="1"/>
    </xf>
    <xf numFmtId="2" fontId="13" fillId="0" borderId="0" xfId="1" applyNumberFormat="1" applyFont="1" applyAlignment="1">
      <alignment vertical="center"/>
    </xf>
    <xf numFmtId="165" fontId="13" fillId="0" borderId="0" xfId="1" applyNumberFormat="1" applyFont="1" applyAlignment="1">
      <alignment vertical="center"/>
    </xf>
    <xf numFmtId="0" fontId="13" fillId="0" borderId="0" xfId="1" applyFont="1" applyAlignment="1">
      <alignment vertical="center"/>
    </xf>
    <xf numFmtId="0" fontId="7" fillId="0" borderId="21" xfId="1" applyFont="1" applyBorder="1" applyAlignment="1">
      <alignment horizontal="left" vertical="center" wrapText="1"/>
    </xf>
    <xf numFmtId="0" fontId="10" fillId="0" borderId="23" xfId="1" applyFont="1" applyBorder="1" applyAlignment="1">
      <alignment horizontal="left" vertical="center" wrapText="1"/>
    </xf>
    <xf numFmtId="164" fontId="8" fillId="0" borderId="0" xfId="1" applyNumberFormat="1" applyFont="1" applyAlignment="1">
      <alignment vertical="center"/>
    </xf>
    <xf numFmtId="0" fontId="10" fillId="0" borderId="28" xfId="1" applyFont="1" applyBorder="1" applyAlignment="1">
      <alignment horizontal="left" vertical="center" wrapText="1"/>
    </xf>
    <xf numFmtId="2" fontId="8" fillId="0" borderId="0" xfId="1" applyNumberFormat="1" applyFont="1" applyAlignment="1">
      <alignment vertical="center"/>
    </xf>
    <xf numFmtId="0" fontId="14" fillId="0" borderId="0" xfId="1" applyFont="1" applyAlignment="1">
      <alignment vertical="center" wrapText="1"/>
    </xf>
    <xf numFmtId="0" fontId="3" fillId="0" borderId="0" xfId="1" applyFont="1" applyBorder="1" applyAlignment="1">
      <alignment vertical="center"/>
    </xf>
    <xf numFmtId="164" fontId="11" fillId="0" borderId="13" xfId="1" applyNumberFormat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left" vertical="center" wrapText="1"/>
    </xf>
    <xf numFmtId="164" fontId="12" fillId="2" borderId="15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Alignment="1">
      <alignment vertical="center"/>
    </xf>
    <xf numFmtId="165" fontId="10" fillId="0" borderId="0" xfId="1" applyNumberFormat="1" applyFont="1" applyAlignment="1">
      <alignment horizontal="right" vertical="center" wrapText="1"/>
    </xf>
    <xf numFmtId="0" fontId="10" fillId="0" borderId="0" xfId="1" applyFont="1" applyAlignment="1">
      <alignment vertical="center" wrapText="1"/>
    </xf>
    <xf numFmtId="164" fontId="4" fillId="0" borderId="20" xfId="1" applyNumberFormat="1" applyFont="1" applyBorder="1" applyAlignment="1"/>
    <xf numFmtId="164" fontId="4" fillId="0" borderId="22" xfId="1" applyNumberFormat="1" applyFont="1" applyBorder="1" applyAlignment="1"/>
    <xf numFmtId="164" fontId="4" fillId="0" borderId="27" xfId="1" applyNumberFormat="1" applyFont="1" applyBorder="1" applyAlignment="1"/>
    <xf numFmtId="164" fontId="4" fillId="0" borderId="32" xfId="1" applyNumberFormat="1" applyFont="1" applyBorder="1" applyAlignment="1"/>
    <xf numFmtId="164" fontId="12" fillId="0" borderId="15" xfId="1" applyNumberFormat="1" applyFont="1" applyBorder="1" applyAlignment="1">
      <alignment horizontal="center" vertical="center" wrapText="1"/>
    </xf>
    <xf numFmtId="164" fontId="10" fillId="0" borderId="0" xfId="1" applyNumberFormat="1" applyFont="1" applyAlignment="1">
      <alignment horizontal="right" vertical="center" wrapText="1"/>
    </xf>
    <xf numFmtId="164" fontId="11" fillId="0" borderId="17" xfId="1" applyNumberFormat="1" applyFont="1" applyBorder="1" applyAlignment="1">
      <alignment horizontal="center" vertical="center" wrapText="1"/>
    </xf>
    <xf numFmtId="3" fontId="5" fillId="0" borderId="0" xfId="1" applyNumberFormat="1" applyFont="1" applyAlignment="1">
      <alignment vertical="center"/>
    </xf>
    <xf numFmtId="2" fontId="5" fillId="0" borderId="0" xfId="1" applyNumberFormat="1" applyFont="1" applyAlignment="1">
      <alignment vertical="center"/>
    </xf>
    <xf numFmtId="0" fontId="10" fillId="0" borderId="0" xfId="1" applyFont="1" applyAlignment="1">
      <alignment vertical="center" wrapText="1"/>
    </xf>
    <xf numFmtId="165" fontId="10" fillId="0" borderId="0" xfId="1" applyNumberFormat="1" applyFont="1" applyBorder="1" applyAlignment="1">
      <alignment horizontal="right" vertical="center" wrapText="1"/>
    </xf>
    <xf numFmtId="0" fontId="10" fillId="0" borderId="0" xfId="1" applyFont="1" applyBorder="1" applyAlignment="1">
      <alignment vertical="center" wrapText="1"/>
    </xf>
    <xf numFmtId="164" fontId="3" fillId="0" borderId="40" xfId="1" applyNumberFormat="1" applyFont="1" applyBorder="1" applyAlignment="1">
      <alignment vertical="center"/>
    </xf>
    <xf numFmtId="165" fontId="10" fillId="0" borderId="0" xfId="1" applyNumberFormat="1" applyFont="1" applyBorder="1" applyAlignment="1">
      <alignment vertical="center" wrapText="1"/>
    </xf>
    <xf numFmtId="165" fontId="3" fillId="0" borderId="0" xfId="1" applyNumberFormat="1" applyFont="1" applyAlignment="1">
      <alignment vertical="center"/>
    </xf>
    <xf numFmtId="164" fontId="7" fillId="0" borderId="18" xfId="1" applyNumberFormat="1" applyFont="1" applyBorder="1" applyAlignment="1">
      <alignment wrapText="1"/>
    </xf>
    <xf numFmtId="164" fontId="3" fillId="0" borderId="14" xfId="1" applyNumberFormat="1" applyFont="1" applyBorder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3" fillId="0" borderId="43" xfId="1" applyFont="1" applyBorder="1" applyAlignment="1">
      <alignment vertical="center"/>
    </xf>
    <xf numFmtId="2" fontId="3" fillId="0" borderId="44" xfId="1" applyNumberFormat="1" applyFont="1" applyBorder="1" applyAlignment="1">
      <alignment vertical="center"/>
    </xf>
    <xf numFmtId="0" fontId="10" fillId="0" borderId="12" xfId="1" applyFont="1" applyBorder="1" applyAlignment="1">
      <alignment horizontal="left" vertical="center" wrapText="1"/>
    </xf>
    <xf numFmtId="0" fontId="10" fillId="0" borderId="14" xfId="1" applyFont="1" applyBorder="1" applyAlignment="1">
      <alignment horizontal="left" vertical="center" wrapText="1"/>
    </xf>
    <xf numFmtId="0" fontId="10" fillId="0" borderId="16" xfId="1" applyFont="1" applyBorder="1" applyAlignment="1">
      <alignment horizontal="left" vertical="center" wrapText="1"/>
    </xf>
    <xf numFmtId="0" fontId="10" fillId="0" borderId="18" xfId="1" applyFont="1" applyBorder="1" applyAlignment="1">
      <alignment horizontal="left" vertical="center" wrapText="1"/>
    </xf>
    <xf numFmtId="0" fontId="7" fillId="0" borderId="0" xfId="1" applyFont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0" xfId="1" applyFont="1" applyAlignment="1">
      <alignment horizontal="right" vertical="center"/>
    </xf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horizontal="right" vertical="center"/>
    </xf>
    <xf numFmtId="0" fontId="7" fillId="0" borderId="0" xfId="1" applyFont="1" applyAlignment="1">
      <alignment vertical="center" wrapText="1"/>
    </xf>
    <xf numFmtId="0" fontId="10" fillId="0" borderId="0" xfId="1" applyFont="1" applyAlignment="1">
      <alignment vertical="center" wrapText="1"/>
    </xf>
    <xf numFmtId="0" fontId="4" fillId="0" borderId="3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10" fillId="0" borderId="4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 wrapText="1"/>
    </xf>
    <xf numFmtId="0" fontId="10" fillId="0" borderId="15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10" fillId="0" borderId="12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10" fillId="0" borderId="16" xfId="1" applyFont="1" applyBorder="1" applyAlignment="1">
      <alignment horizontal="center" vertical="center" wrapText="1"/>
    </xf>
    <xf numFmtId="0" fontId="10" fillId="0" borderId="17" xfId="1" applyFont="1" applyBorder="1" applyAlignment="1">
      <alignment horizontal="center" vertical="center" wrapText="1"/>
    </xf>
    <xf numFmtId="0" fontId="11" fillId="2" borderId="17" xfId="1" applyFont="1" applyFill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36" xfId="1" applyFont="1" applyBorder="1" applyAlignment="1">
      <alignment horizontal="center" vertical="center" wrapText="1"/>
    </xf>
    <xf numFmtId="0" fontId="11" fillId="0" borderId="17" xfId="1" applyFont="1" applyBorder="1" applyAlignment="1">
      <alignment horizontal="center" vertical="center" wrapText="1"/>
    </xf>
    <xf numFmtId="0" fontId="10" fillId="0" borderId="0" xfId="1" applyFont="1" applyAlignment="1">
      <alignment horizontal="left" vertical="center" wrapText="1"/>
    </xf>
    <xf numFmtId="0" fontId="3" fillId="0" borderId="17" xfId="1" applyFont="1" applyBorder="1" applyAlignment="1">
      <alignment horizontal="center" vertical="center"/>
    </xf>
    <xf numFmtId="0" fontId="7" fillId="0" borderId="24" xfId="1" applyFont="1" applyBorder="1" applyAlignment="1">
      <alignment horizontal="left" vertical="center" wrapText="1"/>
    </xf>
    <xf numFmtId="0" fontId="7" fillId="0" borderId="25" xfId="1" applyFont="1" applyBorder="1" applyAlignment="1">
      <alignment horizontal="left" vertical="center" wrapText="1"/>
    </xf>
    <xf numFmtId="0" fontId="7" fillId="0" borderId="26" xfId="1" applyFont="1" applyBorder="1" applyAlignment="1">
      <alignment horizontal="left" vertical="center" wrapText="1"/>
    </xf>
    <xf numFmtId="0" fontId="9" fillId="0" borderId="24" xfId="1" applyFont="1" applyBorder="1" applyAlignment="1">
      <alignment horizontal="center" vertical="center"/>
    </xf>
    <xf numFmtId="0" fontId="9" fillId="0" borderId="26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10" fillId="0" borderId="39" xfId="1" applyFont="1" applyBorder="1" applyAlignment="1">
      <alignment horizontal="left" vertical="center" wrapText="1"/>
    </xf>
    <xf numFmtId="0" fontId="10" fillId="0" borderId="0" xfId="1" applyFont="1" applyBorder="1" applyAlignment="1">
      <alignment horizontal="left" vertical="center" wrapText="1"/>
    </xf>
    <xf numFmtId="0" fontId="10" fillId="0" borderId="10" xfId="1" applyFont="1" applyBorder="1" applyAlignment="1">
      <alignment horizontal="left" vertical="center" wrapText="1"/>
    </xf>
    <xf numFmtId="0" fontId="10" fillId="0" borderId="33" xfId="1" applyFont="1" applyBorder="1" applyAlignment="1">
      <alignment horizontal="left" vertical="center" wrapText="1"/>
    </xf>
    <xf numFmtId="0" fontId="10" fillId="0" borderId="34" xfId="1" applyFont="1" applyBorder="1" applyAlignment="1">
      <alignment horizontal="center" vertical="center" wrapText="1"/>
    </xf>
    <xf numFmtId="0" fontId="10" fillId="0" borderId="35" xfId="1" applyFont="1" applyBorder="1" applyAlignment="1">
      <alignment horizontal="center" vertical="center" wrapText="1"/>
    </xf>
    <xf numFmtId="0" fontId="10" fillId="0" borderId="17" xfId="1" applyFont="1" applyBorder="1" applyAlignment="1">
      <alignment horizontal="left" vertical="center" wrapText="1"/>
    </xf>
    <xf numFmtId="0" fontId="11" fillId="2" borderId="16" xfId="1" applyFont="1" applyFill="1" applyBorder="1" applyAlignment="1">
      <alignment horizontal="center" vertical="center" wrapText="1"/>
    </xf>
    <xf numFmtId="0" fontId="11" fillId="2" borderId="18" xfId="1" applyFont="1" applyFill="1" applyBorder="1" applyAlignment="1">
      <alignment horizontal="center" vertical="center" wrapText="1"/>
    </xf>
    <xf numFmtId="0" fontId="7" fillId="0" borderId="37" xfId="1" applyFont="1" applyBorder="1" applyAlignment="1">
      <alignment horizontal="left" vertical="center" wrapText="1"/>
    </xf>
    <xf numFmtId="0" fontId="7" fillId="0" borderId="36" xfId="1" applyFont="1" applyBorder="1" applyAlignment="1">
      <alignment horizontal="left" vertical="center" wrapText="1"/>
    </xf>
    <xf numFmtId="0" fontId="7" fillId="0" borderId="38" xfId="1" applyFont="1" applyBorder="1" applyAlignment="1">
      <alignment horizontal="left" vertical="center" wrapText="1"/>
    </xf>
    <xf numFmtId="0" fontId="9" fillId="0" borderId="37" xfId="1" applyFont="1" applyBorder="1" applyAlignment="1">
      <alignment horizontal="center" vertical="center"/>
    </xf>
    <xf numFmtId="0" fontId="9" fillId="0" borderId="38" xfId="1" applyFont="1" applyBorder="1" applyAlignment="1">
      <alignment horizontal="center" vertical="center"/>
    </xf>
    <xf numFmtId="0" fontId="7" fillId="0" borderId="29" xfId="1" applyFont="1" applyBorder="1" applyAlignment="1">
      <alignment horizontal="left" vertical="center" wrapText="1"/>
    </xf>
    <xf numFmtId="0" fontId="7" fillId="0" borderId="30" xfId="1" applyFont="1" applyBorder="1" applyAlignment="1">
      <alignment horizontal="left" vertical="center" wrapText="1"/>
    </xf>
    <xf numFmtId="0" fontId="7" fillId="0" borderId="31" xfId="1" applyFont="1" applyBorder="1" applyAlignment="1">
      <alignment horizontal="left" vertical="center" wrapText="1"/>
    </xf>
    <xf numFmtId="0" fontId="9" fillId="0" borderId="29" xfId="1" applyFont="1" applyBorder="1" applyAlignment="1">
      <alignment horizontal="center" vertical="center"/>
    </xf>
    <xf numFmtId="0" fontId="9" fillId="0" borderId="31" xfId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10" fillId="0" borderId="42" xfId="1" applyFont="1" applyBorder="1" applyAlignment="1">
      <alignment horizontal="left" vertical="center" wrapText="1"/>
    </xf>
    <xf numFmtId="0" fontId="10" fillId="0" borderId="43" xfId="1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0" fillId="0" borderId="7" xfId="1" applyFont="1" applyBorder="1" applyAlignment="1">
      <alignment horizontal="left" vertical="center" wrapText="1"/>
    </xf>
    <xf numFmtId="165" fontId="10" fillId="0" borderId="7" xfId="1" applyNumberFormat="1" applyFont="1" applyBorder="1" applyAlignment="1">
      <alignment horizontal="right" vertical="center" wrapText="1"/>
    </xf>
    <xf numFmtId="0" fontId="10" fillId="0" borderId="7" xfId="1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164" fontId="3" fillId="0" borderId="5" xfId="1" applyNumberFormat="1" applyFont="1" applyBorder="1" applyAlignment="1">
      <alignment vertical="center"/>
    </xf>
  </cellXfs>
  <cellStyles count="8">
    <cellStyle name="Обычный" xfId="0" builtinId="0"/>
    <cellStyle name="Обычный 2" xfId="6"/>
    <cellStyle name="Обычный 2 2" xfId="1"/>
    <cellStyle name="Обычный 2 2 2 2 3" xfId="2"/>
    <cellStyle name="Обычный 6" xfId="3"/>
    <cellStyle name="Обычный 6 2" xfId="7"/>
    <cellStyle name="Процентный 4" xfId="5"/>
    <cellStyle name="Финансовый 2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styles" Target="style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58;&#1077;&#1087;&#1083;&#1086;&#1090;&#1077;&#1082;&#1089;\&#1050;&#1040;&#1057;&#1057;&#1040;\&#1070;&#1087;&#1080;&#1090;&#1077;&#1088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0;&#1086;&#1083;&#1086;&#1084;&#1085;&#1072;%20&#1074;.&#1095;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ytkin.AD/AppData/Local/Microsoft/Windows/Temporary%20Internet%20Files/Content.Outlook/G2QAC247/&#1050;&#1086;&#1087;&#1080;&#1103;%20&#1055;&#1088;&#1080;&#1083;.1_&#1055;&#1050;_&#1052;&#1086;&#1076;&#1077;&#1083;&#1100;%20&#1059;&#1056;&#1057;&#1057;%20&#1048;&#1055;%20(4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44;&#1086;&#1075;&#1086;&#1074;&#1086;&#1088;\&#1057;&#1084;&#1077;&#1090;&#1072;%20&#1042;&#1051;%20110%20&#1082;&#1042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SPRII\&#1057;&#1044;&#1054;\_&#1056;&#1072;&#1089;&#1095;&#1077;&#1090;&#1099;%20&#1087;&#1086;%20&#1058;&#1047;\_&#1056;&#1072;&#1089;&#1095;&#1077;&#1090;&#1099;%20&#1087;&#1086;%20&#1050;&#1072;&#1095;&#1077;&#1089;&#1090;&#1074;&#1091;%20&#1101;&#1083;.&#1101;&#1085;&#1077;&#1088;&#1075;&#1080;&#1080;\2015\16-&#1071;&#1088;_3%20&#1082;&#1074;_&#1050;&#1072;&#1083;&#1100;&#1082;&#1091;&#1083;&#1103;&#1090;&#1086;&#1088;.xlsb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1056;&#1072;&#1073;&#1086;&#1090;&#1072;%20&#1074;%20&#1062;&#1077;&#1085;&#1090;&#1088;&#1069;&#1085;&#1077;&#1088;&#1075;&#1086;&#1055;&#1088;&#1086;&#1077;&#1082;&#1090;/&#1050;&#1054;&#1053;&#1050;&#1059;&#1056;&#1057;&#1053;&#1040;&#1071;/&#1052;&#1056;&#1057;&#1050;/&#1050;&#1091;&#1079;&#1073;&#1072;&#1089;&#1089;/&#1056;&#1072;&#1089;&#1087;&#1072;&#1076;&#1089;&#1082;&#1072;&#1103;/&#1050;&#1044;/&#1055;&#1052;&#1050;%20&#1056;&#1072;&#1089;&#1087;&#1072;&#1076;&#1089;&#1082;&#1072;&#1103;%20&#1076;&#1086;&#1075;&#1086;&#1074;&#1086;&#1088;/&#1055;&#1088;&#1080;&#1083;.2,%20&#1087;&#1088;&#1080;&#1083;.5.1-5.13%20&#1057;&#1084;&#1077;&#1090;&#1072;%20&#1055;&#1057;%20&#1056;&#1072;&#1089;&#1087;&#1072;&#1076;&#1089;&#1082;&#1072;&#1103;%20&#1055;&#1052;&#1050;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4;&#1080;&#1084;&#1072;\&#1056;&#1072;&#1073;&#1086;&#1095;&#1080;&#1081;%20&#1089;&#1090;&#1086;&#1083;\&#1057;&#1090;&#1072;&#1088;&#1099;&#1077;%20&#1085;&#1072;&#1088;&#1072;&#1073;&#1086;&#1090;&#1082;&#1080;\&#1052;&#1086;&#1080;%20&#1076;&#1086;&#1082;&#1091;&#1084;&#1077;&#1085;&#1090;&#1099;%20&#1074;%20&#1055;&#1088;&#1086;&#1084;&#1073;&#1091;&#1088;&#1074;&#1086;&#1076;&#1077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ort1s03\mydokumentsfolders$\matrosova\My%20Documents\&#1069;&#1053;&#1045;&#1056;&#1043;&#1054;\&#1057;&#1054;&#1043;&#1051;&#1040;&#1057;&#1054;&#1042;&#1040;&#1053;&#1054;!!!!\1561\&#1055;&#1088;&#1080;&#1084;&#1077;&#1088;%20&#1089;&#1084;&#1077;&#1090;%20&#1085;&#1072;%20&#1055;&#1048;&#1056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bryakova.na/Desktop/&#1056;&#1072;&#1089;&#1095;&#1077;&#1090;&#1099;%20&#1085;&#1072;%20&#1090;&#1086;&#1088;&#1075;&#1080;/2015&#1075;/&#1055;&#1048;&#1056;%20&#1055;&#1057;%20&#1057;&#1077;&#1074;&#1077;&#1088;&#1085;&#1072;&#1103;%20(&#1091;&#1089;-&#1082;&#1072;%20&#1103;&#1095;&#1077;&#1081;&#1082;&#1080;%20-2&#1096;&#1090;.)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57;&#1085;&#1077;&#1075;&#1080;&#1088;&#1080;\&#1057;&#1085;&#1077;&#1075;&#1080;&#1088;&#108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4;.&#1041;.&#1066;.&#1045;.&#1050;.&#1058;.&#1067;\&#1050;&#1083;&#1105;&#1085;&#1086;&#1074;&#1086;-&#1063;&#1077;&#1075;&#1086;&#1076;&#1072;&#1077;&#1074;&#1086;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61;&#1080;&#1084;&#1082;&#1080;\&#1052;&#1086;&#1080;%20&#1076;&#1086;&#1082;&#1091;&#1084;&#1077;&#1085;&#1090;&#1099;\&#1057;&#1084;&#1077;&#1090;&#1099;\&#1057;&#1053;&#1080;&#1055;-84%20&#1072;&#1074;&#1090;&#1086;-&#1089;&#1084;&#1077;&#1090;&#1072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RK\Raid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7;&#1086;&#1092;&#1090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obryakova/&#1056;&#1072;&#1073;&#1086;&#1095;&#1080;&#1081;%20&#1089;&#1090;&#1086;&#1083;/&#1056;&#1072;&#1089;&#1095;&#1077;&#1090;&#1099;%20&#1085;&#1072;%20&#1090;&#1086;&#1088;&#1075;&#1080;/2013&#1075;/_&#1054;&#1073;&#1097;&#1080;&#1081;%20&#1088;&#1072;&#1089;&#1095;&#1077;&#1090;_&#1090;&#1077;&#1082;.&#1094;&#1077;&#1085;&#1099;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olkov.is/Local%20Settings/Temporary%20Internet%20Files/Content.Outlook/0RR55NJ6/8,9,25,43_4%20&#1082;&#1074;%20&#1050;&#1072;&#1083;&#1100;&#1082;&#1091;&#1083;&#1103;&#1090;&#1086;&#1088;.xlsb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olkov.is/Local%20Settings/Temporary%20Internet%20Files/Content.Outlook/0RR55NJ6/74_4%20&#1082;&#1074;%20&#1050;&#1072;&#1083;&#1100;&#1082;&#1091;&#1083;&#1103;&#1090;&#1086;&#1088;.xlsb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EB/Application%20Data/Microsoft/Excel/&#1057;&#1084;&#1077;&#1090;&#1072;_&#1055;&#1057;%20&#1040;&#1083;&#1090;&#1072;&#1081;&#1089;&#1082;&#1080;&#1081;%20&#1041;&#1077;&#1082;&#1086;&#1085;_29%2006%201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4;.&#1041;.&#1066;.&#1045;.&#1050;.&#1058;.&#1067;\&#1050;&#1083;&#1105;&#1085;&#1086;&#1074;&#1086;-&#1063;&#1077;&#1075;&#1086;&#1076;&#1072;&#1077;&#1074;&#1086;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61;&#1080;&#1084;&#1082;&#1080;\&#1052;&#1086;&#1080;%20&#1076;&#1086;&#1082;&#1091;&#1084;&#1077;&#1085;&#1090;&#1099;\&#1057;&#1084;&#1077;&#1090;&#1099;\&#1057;&#1053;&#1080;&#1055;-84%20&#1072;&#1074;&#1090;&#1086;-&#1089;&#1084;&#1077;&#1090;&#107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4;&#1073;&#1098;&#1077;&#1082;&#1090;&#1099;\&#1052;&#1099;&#1090;&#1080;&#1097;&#1080;\&#1057;&#1053;&#1080;&#1055;-84%20&#1072;&#1074;&#1090;&#1086;-&#1089;&#1084;&#1077;&#1090;&#1072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SPRII/&#1057;&#1044;&#1054;/_&#1056;&#1072;&#1089;&#1095;&#1077;&#1090;&#1099;%20&#1087;&#1086;%20&#1058;&#1047;/_&#1056;&#1072;&#1089;&#1095;&#1077;&#1090;&#1099;%20&#1087;&#1086;%20&#1050;&#1072;&#1095;&#1077;&#1089;&#1090;&#1074;&#1091;%20&#1101;&#1083;.&#1101;&#1085;&#1077;&#1088;&#1075;&#1080;&#1080;/2015/69-71-&#1050;&#1069;,%2020,21-&#1057;&#1047;&#1054;_1%20&#1082;&#1074;_&#1050;&#1072;&#1083;&#1100;&#1082;&#1091;&#1083;&#1103;&#1090;&#1086;&#1088;.xlsb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Library" Target="MSQUERY/Sum_prop.xla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7;&#1086;&#1092;&#1090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WINDOWS\&#1056;&#1072;&#1073;&#1086;&#1095;&#1080;&#1081;%20&#1089;&#1090;&#1086;&#1083;\&#1057;&#1084;&#1077;&#1090;&#1072;%20&#1085;&#1072;%20&#1055;&#1053;&#105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1\&#1055;&#1086;&#1083;&#1100;&#1079;&#1086;&#1074;&#1072;&#1090;&#1077;&#1083;&#1080;\Documents%20and%20Settings\Boris\&#1052;&#1086;&#1080;%20&#1076;&#1086;&#1082;&#1091;&#1084;&#1077;&#1085;&#1090;&#1099;\&#1064;&#1077;&#1074;&#1095;&#1077;&#1085;&#1082;&#1086;\M%20X\&#1055;&#1077;&#1095;&#1100;-&#1082;&#1086;&#1074;&#1096;%20&#1052;&#1061;\&#1057;&#1084;&#1077;&#1090;&#1099;%20&#1085;&#1072;%20&#1085;&#1072;&#1083;&#1072;&#1076;&#1082;&#1091;%20&#1087;&#1077;&#1095;&#1080;-&#1082;&#1086;&#1074;&#1096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Юпитер"/>
    </sheetNames>
    <definedNames>
      <definedName name="ABN"/>
    </defined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ССР"/>
      <sheetName val="Таблица"/>
      <sheetName val="Регионы"/>
      <sheetName val="НМЦ лота"/>
    </sheetNames>
    <sheetDataSet>
      <sheetData sheetId="0">
        <row r="11">
          <cell r="G11" t="str">
            <v>I</v>
          </cell>
        </row>
      </sheetData>
      <sheetData sheetId="1" refreshError="1"/>
      <sheetData sheetId="2" refreshError="1"/>
      <sheetData sheetId="3">
        <row r="6">
          <cell r="B6" t="str">
            <v>ВЛ 0,4 кВ с установкой ж/б опор и проводами  А до 35 мм2</v>
          </cell>
        </row>
        <row r="7">
          <cell r="B7" t="str">
            <v>ВЛ 0,4 кВ с установкой дерев. опор и проводами  А до 35 мм2</v>
          </cell>
          <cell r="M7" t="str">
            <v>Изменение констр. решений до 50 %</v>
          </cell>
        </row>
        <row r="8">
          <cell r="B8" t="str">
            <v>ВЛ 0,4 кВ с установкой ж/б опор и проводами  А до 35* мм2</v>
          </cell>
          <cell r="M8" t="str">
            <v>Изменение констр. решений более 50 %</v>
          </cell>
        </row>
        <row r="9">
          <cell r="B9" t="str">
            <v>ВЛ 0,4 кВ с установкой дерев. опор и проводами  А до 35* мм2</v>
          </cell>
          <cell r="M9" t="str">
            <v>Установка доп. оборудования ПС</v>
          </cell>
        </row>
        <row r="10">
          <cell r="B10" t="str">
            <v>ВЛ 0,4 кВ с установкой ж/б опор и проводами  А 70 мм2</v>
          </cell>
          <cell r="M10" t="str">
            <v>Замена распред. устройства ПС</v>
          </cell>
        </row>
        <row r="11">
          <cell r="B11" t="str">
            <v>ВЛ 0,4 кВ с установкой дерев. опор и проводами  А 70 мм2</v>
          </cell>
        </row>
        <row r="12">
          <cell r="B12" t="str">
            <v>ВЛ 0,4 кВ с установкой ж/б опор и проводами  А 95мм2</v>
          </cell>
        </row>
        <row r="13">
          <cell r="B13" t="str">
            <v>ВЛ 0,4 кВ с установкой дерев. опор и проводами  А 95 мм2</v>
          </cell>
          <cell r="O13">
            <v>1.0429999999999999</v>
          </cell>
        </row>
        <row r="14">
          <cell r="B14" t="str">
            <v>ВЛ 0,4 кВ с установкой ж/б опор и проводами  АС до 35 мм2</v>
          </cell>
          <cell r="O14">
            <v>1.012</v>
          </cell>
        </row>
        <row r="15">
          <cell r="B15" t="str">
            <v>ВЛ 0,4 кВ с установкой дерев. опор и проводами  АС до 35 мм2</v>
          </cell>
          <cell r="O15">
            <v>1.0129999999999999</v>
          </cell>
          <cell r="P15">
            <v>1.022</v>
          </cell>
        </row>
        <row r="16">
          <cell r="B16" t="str">
            <v>ВЛ 0,4 кВ с установкой ж/б опор и проводами  АС 70 мм2</v>
          </cell>
          <cell r="O16">
            <v>1.0529999999999999</v>
          </cell>
        </row>
        <row r="17">
          <cell r="B17" t="str">
            <v>ВЛ 0,4 кВ с установкой дерев. опор и проводами  АС 70 мм3</v>
          </cell>
          <cell r="O17">
            <v>1.028</v>
          </cell>
        </row>
        <row r="18">
          <cell r="B18" t="str">
            <v>ВЛ 0,4 кВ с установкой ж/б опор и проводами  АС 95мм2</v>
          </cell>
        </row>
        <row r="19">
          <cell r="B19" t="str">
            <v>ВЛ 0,4 кВ с установкой дерев. опор и проводами  АС 95 мм2</v>
          </cell>
        </row>
        <row r="20">
          <cell r="B20" t="str">
            <v>ВЛ 0,4 кВ с установкой ж/б опор и проводами СИП до 35 мм2</v>
          </cell>
        </row>
        <row r="21">
          <cell r="B21" t="str">
            <v>ВЛ 0.4 кВ с установкой ж/б опор, магистр. линией СИП 50 мм2, ответвлений и вводами сечением 16 мм2</v>
          </cell>
        </row>
        <row r="22">
          <cell r="B22" t="str">
            <v>ВЛ 0.4 кВ с установкой ж/б опор и проводами СИП 70 мм2</v>
          </cell>
        </row>
        <row r="23">
          <cell r="B23" t="str">
            <v>Подвеска провода 0,4 кВ по существ. ж/б опорам 1 цепь СИП до 35 мм2</v>
          </cell>
          <cell r="O23">
            <v>1.0029999999999999</v>
          </cell>
        </row>
        <row r="24">
          <cell r="B24" t="str">
            <v>Подвеска провода 0,4 кВ по существ. дерев. опорам 1 цепь СИП до 35 мм2</v>
          </cell>
          <cell r="O24">
            <v>1.006</v>
          </cell>
        </row>
        <row r="25">
          <cell r="B25" t="str">
            <v>Подвеска провода 0,4 кВ по существ. ж/б опорам 1 цепь СИП 50 мм2</v>
          </cell>
        </row>
        <row r="26">
          <cell r="O26">
            <v>1.02</v>
          </cell>
          <cell r="R26">
            <v>1.02</v>
          </cell>
        </row>
        <row r="27">
          <cell r="B27" t="str">
            <v>Подвеска провода 0,4 кВ по существ. ж/б опорам 1 цепь СИП 70 мм2</v>
          </cell>
          <cell r="O27">
            <v>1.03</v>
          </cell>
          <cell r="R27">
            <v>1.04</v>
          </cell>
        </row>
        <row r="28">
          <cell r="B28" t="str">
            <v>Подвеска провода 0,4 кВ по существ. дерев. опорам 1 цепь СИП 70 мм2</v>
          </cell>
          <cell r="O28">
            <v>1.05</v>
          </cell>
          <cell r="R28">
            <v>1.08</v>
          </cell>
        </row>
        <row r="29">
          <cell r="B29" t="str">
            <v>Подвеска провода 0,4 кВ по существ. ж/б опорам 1 цепь АС до 35 мм2</v>
          </cell>
        </row>
        <row r="30">
          <cell r="B30" t="str">
            <v>Подвеска провода 0,4 кВ по существ. дерев. опорам 1 цепь АС до 35 мм2</v>
          </cell>
          <cell r="O30">
            <v>1.018</v>
          </cell>
          <cell r="P30">
            <v>1.036</v>
          </cell>
        </row>
        <row r="31">
          <cell r="B31" t="str">
            <v>Подвеска провода 0,4 кВ по существ. ж/б опорам 1 цепь АС 50 мм2</v>
          </cell>
        </row>
        <row r="32">
          <cell r="B32" t="str">
            <v>Подвеска провода 0,4 кВ по существ. дерев. опорам 1 цепь АС 50 мм2</v>
          </cell>
        </row>
        <row r="33">
          <cell r="B33" t="str">
            <v>Подвеска провода 0,4 кВ по существ. ж/б опорам 1 цепь АС до 70 мм2</v>
          </cell>
        </row>
        <row r="34">
          <cell r="B34" t="str">
            <v>Подвеска провода 0,4 кВ по существ. дерев. опорам 1 цепь АС до 70 мм2</v>
          </cell>
        </row>
        <row r="35">
          <cell r="B35" t="str">
            <v>ВЛ 0.4 кВ с установкой ж/б опор, совместной абонентской подвеской 2 цепей СИП 70 мм2 и подвеской освещения с ответвлениями и вводами сечением 16 мм2</v>
          </cell>
        </row>
        <row r="36">
          <cell r="B36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АС 50 мм2</v>
          </cell>
        </row>
        <row r="37">
          <cell r="B37" t="str">
            <v>ВЛ 0.4/10 кВ с установкой ж/б опор, с совместной подвеской 2 цепей проводов: 0,4 кВ СИП 50 мм2, 10 кВ АС 50 мм2</v>
          </cell>
        </row>
        <row r="38">
          <cell r="B38" t="str">
            <v>ВЛ 0.4/10 кВ с установкой ж/б опор, с совместной подвеской 2 цепей проводов: 0,4 кВ СИП 50 мм2, 10 кВ СИП 70 мм2</v>
          </cell>
        </row>
        <row r="39">
          <cell r="B39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v>
          </cell>
        </row>
        <row r="40">
          <cell r="B40" t="str">
            <v>ВЛ 6-10 кВ с установкой ж/б опор и подвеской проводов АС 35 мм2</v>
          </cell>
        </row>
        <row r="41">
          <cell r="B41" t="str">
            <v>ВЛ 6-10 кВ с установкой дерев. опор и подвеской проводов АС 35 мм2</v>
          </cell>
        </row>
        <row r="42">
          <cell r="B42" t="str">
            <v>ВЛ 6-10 кВ с установкой ж/б опор и подвеской проводов АС 50 мм2</v>
          </cell>
        </row>
        <row r="43">
          <cell r="B43" t="str">
            <v>ВЛ 6-10 кВ с установкой ж/б опор и подвеской проводов АС 70 мм2</v>
          </cell>
        </row>
        <row r="44">
          <cell r="B44" t="str">
            <v>ВЛ 6-10 кВ с установкой ж/б опор и подвеской 2 цепей проводов АС 70 мм2</v>
          </cell>
        </row>
        <row r="45">
          <cell r="B45" t="str">
            <v>ВЛ 6-10 кВ с установкой ж/б опор и подвеской проводов АС 95 мм2</v>
          </cell>
        </row>
        <row r="46">
          <cell r="B46" t="str">
            <v>ВЛ 6-10 кВ с установкой ж/б опор и подвеской проводов СИП 50 мм2</v>
          </cell>
        </row>
        <row r="47">
          <cell r="B47" t="str">
            <v>ВЛ 6-10 кВ с установкой ж/б опор и подвеской проводов СИП 70 мм2</v>
          </cell>
        </row>
        <row r="49">
          <cell r="B49" t="str">
            <v>ВЛ 6-10 кВ с установкой многогр. опор и подвеской проводов СИП 70 мм2</v>
          </cell>
        </row>
        <row r="50">
          <cell r="B50" t="str">
            <v>ВЛ 6-10 кВ с установкой ж/б опор и подвеской 2 цепей проводов СИП 70 мм2</v>
          </cell>
        </row>
        <row r="51">
          <cell r="B51" t="str">
            <v>ВЛ 35 кВ с установкой стальных опор и подвеской проводов АС 95 мм2</v>
          </cell>
        </row>
        <row r="52">
          <cell r="B52" t="str">
            <v>ВЛ 35 кВ с установкой ж/б опор (анк.-угл. стальных) и подвеской проводов АС 95 мм2</v>
          </cell>
        </row>
        <row r="53">
          <cell r="B53" t="str">
            <v>ВЛ 35 кВ с установкой стальных опор и подвеской 2 цепей проводов АС 95 мм2</v>
          </cell>
        </row>
        <row r="54">
          <cell r="B54" t="str">
            <v>ВЛ 35 кВ с установкой ж/б опор (анк.-угл. стальных) и подвеской 2 цепей проводов АС 95 мм2</v>
          </cell>
        </row>
        <row r="55">
          <cell r="B55" t="str">
            <v>ВЛ 35 кВ с установкой стальных опор и подвеской проводов АС до 150 мм2</v>
          </cell>
        </row>
        <row r="56">
          <cell r="B56" t="str">
            <v>ВЛ 35 кВ с установкой ж/б опор (анк.-угл. стальных) и подвеской проводов АС до 150 мм2</v>
          </cell>
        </row>
        <row r="57">
          <cell r="B57" t="str">
            <v>ВЛ 35 кВ с установкой многогр. опор и подвеской 2 цепей проводов АС до 150 мм2</v>
          </cell>
        </row>
        <row r="58">
          <cell r="B58" t="str">
            <v>ВЛ 35 кВ с установкой стальных опор и подвеской 2 цепей проводов АС до 150 мм2</v>
          </cell>
        </row>
        <row r="59">
          <cell r="B59" t="str">
            <v>ВЛ 35 кВ с установкой ж/б опор (анк.-угл. стальных) и подвеской 2 цепей проводов АС до 150 мм2</v>
          </cell>
        </row>
        <row r="60">
          <cell r="B60" t="str">
            <v>ВЛ 110 кВ с установкой стальных опор и подвеской проводов АС до 150 мм2</v>
          </cell>
        </row>
        <row r="61">
          <cell r="B61" t="str">
            <v>ВЛ 110 кВ с установкой ж/б опор (анк.-угл. стальных) и подвеской проводов АС до 150 мм2</v>
          </cell>
        </row>
        <row r="62">
          <cell r="B62" t="str">
            <v>ВЛ 110 кВ с установкой стальных опор и подвеской 2 цепей проводов АС до 150 мм2</v>
          </cell>
        </row>
        <row r="63">
          <cell r="B63" t="str">
            <v>ВЛ 110 кВ с установкой ж/б опор (анк.-угл. стальных) и подвеской 2 цепей проводов АС до 150 мм2</v>
          </cell>
        </row>
        <row r="64">
          <cell r="B64" t="str">
            <v>ВЛ 110 кВ с установкой стальных опор (анк.-угл. типовых) и подвеской 2 цепей проводов АС до 150 мм2</v>
          </cell>
        </row>
        <row r="65">
          <cell r="B65" t="str">
            <v>ВЛ 110 кВ с установкой стальных опор и подвеской проводов АС 185-240 мм2</v>
          </cell>
        </row>
        <row r="66">
          <cell r="B66" t="str">
            <v>ВЛ 110 кВ с установкой ж/б опор (анк.-угл. стальных) и подвеской проводов АС 185-240 мм2</v>
          </cell>
        </row>
        <row r="67">
          <cell r="B67" t="str">
            <v>ВЛ 110 кВ с установкой стальных опор (анк.-угл. типовых) и подвеской проводов АС 185-240 мм2</v>
          </cell>
        </row>
        <row r="68">
          <cell r="B68" t="str">
            <v>ВЛ 110 кВ с установкой многогр. опор и подвеской проводов АС 185-240 мм2</v>
          </cell>
        </row>
        <row r="69">
          <cell r="B69" t="str">
            <v>ВЛ 110 кВ с установкой стальных опор и подвеской 2 цепей проводов АС 185-240 мм2</v>
          </cell>
        </row>
        <row r="70">
          <cell r="B70" t="str">
            <v>ВЛ 110 кВ с установкой ж/б опор (анк.-угл. стальных) и подвеской 2 цепей проводов АС 185-240 мм2</v>
          </cell>
        </row>
        <row r="71">
          <cell r="B71" t="str">
            <v>ВЛ 110 кВ с установкой многогр. опор и подвеской 2 цепей проводов АС 185-240 мм2</v>
          </cell>
        </row>
        <row r="72">
          <cell r="B72" t="str">
            <v>ВЛ 110 кВ с установкой стальных опор и подвеской 2 цепей проводов ACCR Hawk 477-T16</v>
          </cell>
        </row>
        <row r="73">
          <cell r="B73" t="str">
            <v>ВЛ 220 кВ с установкой стальных опор и подвеской проводов АС 300 мм2</v>
          </cell>
        </row>
        <row r="74">
          <cell r="B74" t="str">
            <v>ВЛ 220 кВ с установкой стальных опор и подвеской 2 цепей проводов АС 300 мм2</v>
          </cell>
        </row>
        <row r="75">
          <cell r="B75" t="str">
            <v>ВЛ 220 кВ с установкой стальных опор и подвеской проводов АС 400 мм2</v>
          </cell>
        </row>
        <row r="76">
          <cell r="B76" t="str">
            <v>ВЛ 220 кВ с установкой стальных опор и подвеской 2 цепей проводов АС 400 мм2</v>
          </cell>
        </row>
        <row r="77">
          <cell r="B77" t="str">
            <v>ВЛ 220 кВ с установкой стальных опор и подвеской 2 цепей проводов АС 500 мм2</v>
          </cell>
        </row>
        <row r="78">
          <cell r="B78" t="str">
            <v>ВЛ 220 кВ с установкой ж/б двухстоечных опор и подвеской проводов АС 300 мм2</v>
          </cell>
        </row>
        <row r="79">
          <cell r="B79" t="str">
            <v>ВЛ 220 кВ с установкой ж/б двухстоечных опор и подвеской 2 цепей проводов АС 300 мм2</v>
          </cell>
        </row>
        <row r="80">
          <cell r="B80" t="str">
            <v>ВЛ 220 кВ с установкой ж/б двухстоечных опор и подвеской проводов АС 400 мм2</v>
          </cell>
        </row>
        <row r="81">
          <cell r="B81" t="str">
            <v>ВЛ 220 кВ с установкой стальных двухстоечных опор и подвеской 2 цепей проводов АС 400 мм2</v>
          </cell>
        </row>
        <row r="82">
          <cell r="B82" t="str">
            <v>ВЛ 220 кВ с установкой ж/б двухстоечных опор и подвеской 2 цепей проводов АС 400 мм2</v>
          </cell>
        </row>
        <row r="110">
          <cell r="B110" t="str">
            <v>Затраты на вырубку просеки ВЛ 6-10 кВ</v>
          </cell>
        </row>
        <row r="111">
          <cell r="B111" t="str">
            <v>Затраты на вырубку просеки ВЛ 35 кВ</v>
          </cell>
        </row>
        <row r="112">
          <cell r="B112" t="str">
            <v>Затраты на вырубку просеки ВЛ 110 кВ</v>
          </cell>
        </row>
        <row r="113">
          <cell r="B113" t="str">
            <v>Затраты на вырубку просеки ВЛ 220 кВ</v>
          </cell>
        </row>
        <row r="114">
          <cell r="B114" t="str">
            <v>Затраты на устройство лежневых дорог ВЛ 0,4 кВ</v>
          </cell>
        </row>
        <row r="115">
          <cell r="B115" t="str">
            <v>Затраты на устройство лежневых дорог ВЛ 10 кВ</v>
          </cell>
        </row>
        <row r="116">
          <cell r="B116" t="str">
            <v>Затраты на устройство лежневых дорог ВЛ 35 кВ</v>
          </cell>
        </row>
        <row r="117">
          <cell r="B117" t="str">
            <v>Затраты на устройство лежневых дорог ВЛ 110 кВ</v>
          </cell>
        </row>
        <row r="118">
          <cell r="B118" t="str">
            <v>Затраты на устройство лежневых дорог ВЛ 220 кВ</v>
          </cell>
        </row>
        <row r="119">
          <cell r="B119" t="str">
            <v>0,4 кВ_Затраты на устройство лежневых дорог на топких болотах</v>
          </cell>
        </row>
        <row r="120">
          <cell r="B120" t="str">
            <v>10 кВ_Затраты на устройство лежневых дорог на топких болотах</v>
          </cell>
        </row>
        <row r="121">
          <cell r="B121" t="str">
            <v>35 кВ_Затраты на устройство лежневых дорог на топких болотах</v>
          </cell>
        </row>
        <row r="122">
          <cell r="B122" t="str">
            <v>110 кВ_Затраты на устройство лежневых дорог на топких болотах</v>
          </cell>
        </row>
        <row r="123">
          <cell r="B123" t="str">
            <v>220 кВ_Затраты на устройство лежневых дорог на топких болотах</v>
          </cell>
        </row>
        <row r="126">
          <cell r="B126" t="str">
            <v>Подвеска кабеля ОКСН на существующих опорах ВЛ 35 кВ</v>
          </cell>
        </row>
        <row r="127">
          <cell r="B127" t="str">
            <v>Подвеска кабеля ОКМС на существующих опорах ВЛ 110 кВ</v>
          </cell>
        </row>
        <row r="128">
          <cell r="B128" t="str">
            <v>Подвеска 2 кабелей ОКМС на существующих опорах ВЛ 110 кВ</v>
          </cell>
        </row>
        <row r="129">
          <cell r="B129" t="str">
            <v>Подвеска кабеля ОКГТ на существующих опорах ВЛ 220 кВ</v>
          </cell>
        </row>
        <row r="130">
          <cell r="B130" t="str">
            <v>Подвеска кабеля ASLH-D(S)bb 1*24SMF на существующих опорах ВЛ 220 кВ</v>
          </cell>
        </row>
        <row r="133">
          <cell r="B133" t="str">
            <v>КТП шкафного типа 1х40 кВА 6-10/0,4 кВ</v>
          </cell>
        </row>
        <row r="134">
          <cell r="B134" t="str">
            <v>КТП шкафного типа 1х63 кВА 6-10/0,4 кВ</v>
          </cell>
        </row>
        <row r="135">
          <cell r="B135" t="str">
            <v>КТП шкафного типа 1х100 кВА 6-10/0,4 кВ</v>
          </cell>
        </row>
        <row r="136">
          <cell r="B136" t="str">
            <v>КТП шкафного типа 1х160 кВА 6-10/0,4 кВ</v>
          </cell>
        </row>
        <row r="137">
          <cell r="B137" t="str">
            <v>КТП киоскового типа 1х250 кВА 6-10/0,4 кВ</v>
          </cell>
        </row>
        <row r="138">
          <cell r="B138" t="str">
            <v>КТП киоскового типа 1х400 кВА 6-10/0,4 кВ</v>
          </cell>
        </row>
        <row r="139">
          <cell r="B139" t="str">
            <v>КТП киоскового типа 1х630 кВА 6-10/0,4 кВ</v>
          </cell>
        </row>
        <row r="140">
          <cell r="B140" t="str">
            <v>КТП киоскового типа 1х1000 кВА 6-10/0,4 кВ</v>
          </cell>
        </row>
        <row r="141">
          <cell r="B141" t="str">
            <v>КТП киоскового типа 2х250 кВА 6-10/0,4 кВ</v>
          </cell>
        </row>
        <row r="142">
          <cell r="B142" t="str">
            <v>КТП киоскового типа 2х400 кВА 6-10/0,4 кВ</v>
          </cell>
        </row>
        <row r="143">
          <cell r="B143" t="str">
            <v>КТП киоскового типа 2х630 кВА 6-10/0,4 кВ</v>
          </cell>
        </row>
        <row r="144">
          <cell r="B144" t="str">
            <v>БКТП блочного типа 2х630 кВА 6-10/0,4 кВ</v>
          </cell>
        </row>
        <row r="145">
          <cell r="B145" t="str">
            <v>БКТП блочного типа 2х1000 кВА 6-10/0,4 кВ, панели "сэндвич"</v>
          </cell>
        </row>
        <row r="146">
          <cell r="B146" t="str">
            <v>БКТП блочного типа 2х1250 кВА 6-10/0,4 кВ, ячейки RM6</v>
          </cell>
        </row>
        <row r="147">
          <cell r="B147" t="str">
            <v>Реклоузер PBA/TEL-10-12,5/630</v>
          </cell>
        </row>
        <row r="150">
          <cell r="B150" t="str">
            <v>Демонтаж ж/б опор ВЛ 0,4 кВ</v>
          </cell>
        </row>
        <row r="151">
          <cell r="B151" t="str">
            <v>Демонтаж ж/б опор ВЛ 6-10 кВ</v>
          </cell>
        </row>
        <row r="152">
          <cell r="B152" t="str">
            <v>Демонтаж деревянных опор ВЛ 0,4 кВ</v>
          </cell>
        </row>
        <row r="153">
          <cell r="B153" t="str">
            <v>Демонтаж деревянных опор ВЛ 6-10 кВ</v>
          </cell>
        </row>
        <row r="154">
          <cell r="B154" t="str">
            <v>Демонтаж трех проводов ВЛ 0,4-10 кВ сечением до 95 мм2</v>
          </cell>
        </row>
        <row r="155">
          <cell r="B155" t="str">
            <v>Демонтаж ж/б опор ВЛ 35 кВ (анкерно-угловые стальные)</v>
          </cell>
        </row>
        <row r="156">
          <cell r="B156" t="str">
            <v>Демонтаж ж/б опор ВЛ 110 кВ (анкерно-угловые стальные)</v>
          </cell>
        </row>
        <row r="157">
          <cell r="B157" t="str">
            <v>Демонтаж ж/б опор ВЛ 220 кВ (анкерно-угловые стальные)</v>
          </cell>
        </row>
        <row r="158">
          <cell r="B158" t="str">
            <v>Демонтаж стальных опор ВЛ 35 кВ</v>
          </cell>
        </row>
        <row r="159">
          <cell r="B159" t="str">
            <v>Демонтаж стальных опор ВЛ 110 кВ</v>
          </cell>
        </row>
        <row r="160">
          <cell r="B160" t="str">
            <v>Демонтаж стальных опор ВЛ 220 кВ</v>
          </cell>
        </row>
        <row r="161">
          <cell r="B161" t="str">
            <v>Демонтаж трех проводов ВЛ-35 кВ сечением до 120 мм2 при пролете до 1 км</v>
          </cell>
        </row>
        <row r="162">
          <cell r="B162" t="str">
            <v>Демонтаж трех проводов ВЛ-35 кВ сечением до 120 мм2 при пролете свыше 1 км</v>
          </cell>
        </row>
        <row r="163">
          <cell r="B163" t="str">
            <v>Демонтаж трех проводов ВЛ-110 кВ сечением до 240 мм2 при пролете до 1 км</v>
          </cell>
        </row>
        <row r="164">
          <cell r="B164" t="str">
            <v>Демонтаж трех проводов ВЛ-110 кВ сечением до 240 мм2 при пролете свыше 1 км</v>
          </cell>
        </row>
        <row r="165">
          <cell r="B165" t="str">
            <v>Демонтаж трех проводов ВЛ-220 кВ сечением свыше 240 мм2 при пролете до 1 км</v>
          </cell>
        </row>
        <row r="166">
          <cell r="B166" t="str">
            <v>Демонтаж трех проводов ВЛ-220 кВ сечением свыше 240 мм2 при пролете свыше 1 км</v>
          </cell>
        </row>
        <row r="167">
          <cell r="B167" t="str">
            <v>Демонтаж шести проводов ВЛ-220 кВ сечением свыше 240 мм2 при пролете до 1 км</v>
          </cell>
        </row>
        <row r="168">
          <cell r="B168" t="str">
            <v>Демонтаж шести проводов ВЛ-220 кВ сечением свыше 240 мм2 при пролете свыше 1 км</v>
          </cell>
        </row>
        <row r="169">
          <cell r="B169" t="str">
            <v>Демонтаж одного грозащитного троса</v>
          </cell>
        </row>
        <row r="170">
          <cell r="B170" t="str">
            <v>Демонтаж двух грозащитных тросов</v>
          </cell>
        </row>
        <row r="173">
          <cell r="B173" t="str">
            <v>Ж/б опора одностоечная</v>
          </cell>
        </row>
        <row r="174">
          <cell r="B174" t="str">
            <v>Ж/б опора одностоечная с ж.б подкосом</v>
          </cell>
        </row>
        <row r="175">
          <cell r="B175" t="str">
            <v>Дерев. опора одностоечная</v>
          </cell>
        </row>
        <row r="176">
          <cell r="B176" t="str">
            <v>Дерев. опора одностоечная с ж/б подкосом</v>
          </cell>
        </row>
        <row r="177">
          <cell r="B177" t="str">
            <v>Ж/б опора одностоечная</v>
          </cell>
        </row>
        <row r="178">
          <cell r="B178" t="str">
            <v>Ж/б опора одностоечная с ж.б подкосом</v>
          </cell>
        </row>
        <row r="179">
          <cell r="B179" t="str">
            <v>Дерев. опора одностоечная</v>
          </cell>
        </row>
        <row r="180">
          <cell r="B180" t="str">
            <v>Дерев. опора одностоечная с ж/б подкосом</v>
          </cell>
        </row>
        <row r="183">
          <cell r="B183" t="str">
            <v>35 кВ промежут. свободност. одностоечные одноцепные</v>
          </cell>
        </row>
        <row r="184">
          <cell r="B184" t="str">
            <v>35 кВ промежут. свободност. одностоечные двухцепные</v>
          </cell>
        </row>
        <row r="185">
          <cell r="B185" t="str">
            <v>35 кВ анкерно-угловые, одноцепные на оттяжках, одностоечные</v>
          </cell>
        </row>
        <row r="186">
          <cell r="B186" t="str">
            <v>110 кВ промежут. свободност. одностоечные одноцепные</v>
          </cell>
        </row>
        <row r="187">
          <cell r="B187" t="str">
            <v>110 кВ промежут. свободност. одностоечные двухцепные</v>
          </cell>
        </row>
        <row r="188">
          <cell r="B188" t="str">
            <v>110 кВ анкерно-угловые, одноцепные на оттяжках, одностоечные</v>
          </cell>
        </row>
        <row r="189">
          <cell r="B189" t="str">
            <v>220 кВ промежут. свободност. одностоечные одноцепные</v>
          </cell>
        </row>
        <row r="190">
          <cell r="B190" t="str">
            <v>220 кВ промежут. свободност. одностоечные двухцепные</v>
          </cell>
        </row>
        <row r="191">
          <cell r="B191" t="str">
            <v>220 кВ анкерно-угловые, одноцепные на оттяжках, одностоечные</v>
          </cell>
        </row>
        <row r="194">
          <cell r="B194" t="str">
            <v>35 кВ промежут. свободност. одностоечные</v>
          </cell>
        </row>
        <row r="195">
          <cell r="B195" t="str">
            <v xml:space="preserve">35 кВ промежут. на оттяжках одностоечные </v>
          </cell>
        </row>
        <row r="196">
          <cell r="B196" t="str">
            <v>35 кВ анкерно-угловые, свободностоящие, одностоечные</v>
          </cell>
        </row>
        <row r="197">
          <cell r="B197" t="str">
            <v>110 кВ промежут. свободност. одностоечные</v>
          </cell>
        </row>
        <row r="198">
          <cell r="B198" t="str">
            <v xml:space="preserve">110 кВ промежут. на оттяжках одностоечные </v>
          </cell>
        </row>
        <row r="199">
          <cell r="B199" t="str">
            <v>110 кВ анкерно-угловые, свободностоящие, одностоечные</v>
          </cell>
        </row>
        <row r="200">
          <cell r="B200" t="str">
            <v>220 кВ промежут. свободност. одностоечные</v>
          </cell>
        </row>
        <row r="201">
          <cell r="B201" t="str">
            <v xml:space="preserve">220 кВ промежут. на оттяжках одностоечные </v>
          </cell>
        </row>
        <row r="202">
          <cell r="B202" t="str">
            <v>220 кВ анкерно-угловые, свободностоящие, одностоечные</v>
          </cell>
        </row>
        <row r="206">
          <cell r="B206" t="str">
            <v>КЛ 0,4 кВ без покрытия один кабель 16 мм2</v>
          </cell>
        </row>
        <row r="207">
          <cell r="B207" t="str">
            <v>КЛ 0,4 кВ без покрытия один кабель 25 мм2</v>
          </cell>
        </row>
        <row r="208">
          <cell r="B208" t="str">
            <v>КЛ 0,4 кВ без покрытия один кабель 35 мм2</v>
          </cell>
        </row>
        <row r="209">
          <cell r="B209" t="str">
            <v>КЛ 0,4 кВ без покрытия один кабель 50 мм2</v>
          </cell>
        </row>
        <row r="210">
          <cell r="B210" t="str">
            <v>КЛ 0,4 кВ без покрытия один кабель 70 мм2</v>
          </cell>
        </row>
        <row r="211">
          <cell r="B211" t="str">
            <v>КЛ 0,4 кВ без покрытия один кабель 95мм2</v>
          </cell>
        </row>
        <row r="212">
          <cell r="B212" t="str">
            <v>КЛ 0,4 кВ без покрытия один кабель 120 мм2</v>
          </cell>
        </row>
        <row r="213">
          <cell r="B213" t="str">
            <v>КЛ 0,4 кВ без покрытия один кабель 150 мм2</v>
          </cell>
        </row>
        <row r="214">
          <cell r="B214" t="str">
            <v>КЛ 0,4 кВ с покрытием кирпичом один кабель 16 мм2</v>
          </cell>
        </row>
        <row r="215">
          <cell r="B215" t="str">
            <v>КЛ 0,4 кВ с покрытием кирпичом один кабель 25 мм2</v>
          </cell>
        </row>
        <row r="216">
          <cell r="B216" t="str">
            <v>КЛ 0,4 кВ с покрытием кирпичом один кабель 35 мм2</v>
          </cell>
        </row>
        <row r="217">
          <cell r="B217" t="str">
            <v>КЛ 0,4 кВ с покрытием кирпичом один кабель 50 мм2</v>
          </cell>
        </row>
        <row r="218">
          <cell r="B218" t="str">
            <v>КЛ 0,4 кВ с покрытием кирпичом один кабель70 мм2</v>
          </cell>
        </row>
        <row r="219">
          <cell r="B219" t="str">
            <v>КЛ 0,4 кВ с покрытием кирпичом один кабель 95 мм2</v>
          </cell>
        </row>
        <row r="220">
          <cell r="B220" t="str">
            <v>КЛ 0,4 кВ с покрытием кирпичом один кабель 120 мм2</v>
          </cell>
        </row>
        <row r="221">
          <cell r="B221" t="str">
            <v>КЛ 0,4 кВ с покрытием кирпичом один кабель 150 мм2</v>
          </cell>
        </row>
        <row r="222">
          <cell r="B222" t="str">
            <v>КЛ 0,4 кВ в асбестоцементной трубе один кабель 16 мм2</v>
          </cell>
        </row>
        <row r="223">
          <cell r="B223" t="str">
            <v>КЛ 0,4 кВ в асбестоцементной трубе один кабель 25 мм2</v>
          </cell>
        </row>
        <row r="224">
          <cell r="B224" t="str">
            <v>КЛ 0,4 кВ в асбестоцементной трубе один кабель 35 мм2</v>
          </cell>
        </row>
        <row r="225">
          <cell r="B225" t="str">
            <v>КЛ 0,4 кВ в асбестоцементной трубе один кабель 50 мм2</v>
          </cell>
        </row>
        <row r="226">
          <cell r="B226" t="str">
            <v>КЛ 0,4 кВ в асбестоцементной трубе один кабель 70 мм2</v>
          </cell>
        </row>
        <row r="227">
          <cell r="B227" t="str">
            <v>КЛ 0,4 кВ в асбестоцементной трубе один кабель 95 мм2</v>
          </cell>
        </row>
        <row r="228">
          <cell r="B228" t="str">
            <v>КЛ 0,4 кВ в асбестоцементной трубе один кабель 120 мм2</v>
          </cell>
        </row>
        <row r="229">
          <cell r="B229" t="str">
            <v>КЛ 0,4 кВ в асбестоцементной трубе один кабель 150 мм2</v>
          </cell>
        </row>
        <row r="230">
          <cell r="B230" t="str">
            <v>КЛ 0,4 кВ без покрытия следующий кабель 16 мм2</v>
          </cell>
        </row>
        <row r="231">
          <cell r="B231" t="str">
            <v>КЛ 0,4 кВ без покрытия следующий кабель 25 мм2</v>
          </cell>
        </row>
        <row r="232">
          <cell r="B232" t="str">
            <v>КЛ 0,4 кВ без покрытия следующий кабель 35 мм2</v>
          </cell>
        </row>
        <row r="233">
          <cell r="B233" t="str">
            <v>КЛ 0,4 кВ без покрытия следующий кабель 50 мм2</v>
          </cell>
        </row>
        <row r="234">
          <cell r="B234" t="str">
            <v>КЛ 0,4 кВ без покрытия следующий кабель 70 мм2</v>
          </cell>
        </row>
        <row r="235">
          <cell r="B235" t="str">
            <v>КЛ 0,4 кВ без покрытия следующий кабель 95мм2</v>
          </cell>
        </row>
        <row r="236">
          <cell r="B236" t="str">
            <v>КЛ 0,4 кВ без покрытия следующий кабель 120 мм2</v>
          </cell>
        </row>
        <row r="237">
          <cell r="B237" t="str">
            <v>КЛ 0,4 кВ без покрытия следующий кабель 150 мм2</v>
          </cell>
        </row>
        <row r="238">
          <cell r="B238" t="str">
            <v>КЛ 0,4 кВ с покрытием кирпичом следующий кабель 16 мм2</v>
          </cell>
        </row>
        <row r="239">
          <cell r="B239" t="str">
            <v>КЛ 0,4 кВ с покрытием кирпичом следующий кабель 25 мм2</v>
          </cell>
        </row>
        <row r="240">
          <cell r="B240" t="str">
            <v>КЛ 0,4 кВ с покрытием кирпичом следующий кабель 35 мм2</v>
          </cell>
        </row>
        <row r="241">
          <cell r="B241" t="str">
            <v>КЛ 0,4 кВ с покрытием кирпичом следующий кабель 50 мм2</v>
          </cell>
        </row>
        <row r="242">
          <cell r="B242" t="str">
            <v>КЛ 0,4 кВ с покрытием кирпичом следующий кабель70 мм2</v>
          </cell>
        </row>
        <row r="243">
          <cell r="B243" t="str">
            <v>КЛ 0,4 кВ с покрытием кирпичом следующий кабель 95 мм2</v>
          </cell>
        </row>
        <row r="244">
          <cell r="B244" t="str">
            <v>КЛ 0,4 кВ с покрытием кирпичом следующий кабель 120 мм2</v>
          </cell>
        </row>
        <row r="245">
          <cell r="B245" t="str">
            <v>КЛ 0,4 кВ с покрытием кирпичом следующий кабель 150 мм2</v>
          </cell>
        </row>
        <row r="246">
          <cell r="B246" t="str">
            <v>КЛ 0,4 кВ в асбестоцементной трубе следующий кабель 16 мм2</v>
          </cell>
        </row>
        <row r="247">
          <cell r="B247" t="str">
            <v>КЛ 0,4 кВ в асбестоцементной трубе следующий кабель 25 мм2</v>
          </cell>
        </row>
        <row r="248">
          <cell r="B248" t="str">
            <v>КЛ 0,4 кВ в асбестоцементной трубе следующий кабель 35 мм2</v>
          </cell>
        </row>
        <row r="249">
          <cell r="B249" t="str">
            <v>КЛ 0,4 кВ в асбестоцементной трубе следующий кабель 50 мм2</v>
          </cell>
        </row>
        <row r="250">
          <cell r="B250" t="str">
            <v>КЛ 0,4 кВ в асбестоцементной трубе следующий кабель 70 мм2</v>
          </cell>
        </row>
        <row r="251">
          <cell r="B251" t="str">
            <v>КЛ 0,4 кВ в асбестоцементной трубе следующий кабель 95 мм2</v>
          </cell>
        </row>
        <row r="252">
          <cell r="B252" t="str">
            <v>КЛ 0,4 кВ в асбестоцементной трубе следующий кабель 120 мм2</v>
          </cell>
        </row>
        <row r="253">
          <cell r="B253" t="str">
            <v>КЛ 0,4 кВ в асбестоцементной трубе следующий кабель 150 мм2</v>
          </cell>
        </row>
        <row r="254">
          <cell r="B254" t="str">
            <v>КЛ 6-10 кВ один кабель ААБлУ, ААШвУ в траншее 50 мм2</v>
          </cell>
        </row>
        <row r="255">
          <cell r="B255" t="str">
            <v>КЛ 6-10 кВ один кабель ААБлУ, ААШвУ в траншее 70-95 мм2</v>
          </cell>
        </row>
        <row r="256">
          <cell r="B256" t="str">
            <v>КЛ 6-10 кВ один кабель ААБлУ, ААШвУ в траншее 120 мм2</v>
          </cell>
        </row>
        <row r="257">
          <cell r="B257" t="str">
            <v>КЛ 6-10 кВ один кабель ААБлУ, ААШвУ в траншее 150 мм2</v>
          </cell>
        </row>
        <row r="258">
          <cell r="B258" t="str">
            <v>КЛ 6-10 кВ один кабель ААБлУ, ААШвУ в траншее 185 мм2</v>
          </cell>
        </row>
        <row r="259">
          <cell r="B259" t="str">
            <v>КЛ 6-10 кВ один кабель ААБлУ, ААШвУ в траншее 240 мм2</v>
          </cell>
        </row>
        <row r="260">
          <cell r="B260" t="str">
            <v>КЛ 6-10 кВ один кабель АСБ в траншее 50 мм2</v>
          </cell>
        </row>
        <row r="261">
          <cell r="B261" t="str">
            <v>КЛ 6-10 кВ один кабель АСБ в траншее 70-95 мм2</v>
          </cell>
        </row>
        <row r="262">
          <cell r="B262" t="str">
            <v>КЛ 6-10 кВ один кабель АСБ в траншее 120 мм2</v>
          </cell>
        </row>
        <row r="263">
          <cell r="B263" t="str">
            <v>КЛ 6-10 кВ один кабель АСБ в траншее 150 мм2</v>
          </cell>
        </row>
        <row r="264">
          <cell r="B264" t="str">
            <v>КЛ 6-10 кВ один кабель АСБ в траншее 185 мм2</v>
          </cell>
        </row>
        <row r="265">
          <cell r="B265" t="str">
            <v>КЛ 6-10 кВ один кабель АСБ в траншее 240 мм2</v>
          </cell>
        </row>
        <row r="266">
          <cell r="B266" t="str">
            <v>КЛ 10 кВ один кабель АПвПг 3 (1х70/35)</v>
          </cell>
        </row>
        <row r="267">
          <cell r="B267" t="str">
            <v>КЛ 10 кВ один кабель АПвПг 3 (1х95/35)</v>
          </cell>
        </row>
        <row r="268">
          <cell r="B268" t="str">
            <v>КЛ 10 кВ один кабель АПвПг 3 (1х120/35)</v>
          </cell>
        </row>
        <row r="269">
          <cell r="B269" t="str">
            <v>КЛ 10 кВ один кабель АПвПг 3 (1х150/35)</v>
          </cell>
        </row>
        <row r="270">
          <cell r="B270" t="str">
            <v>КЛ 10 кВ один кабель АПвПг 3 (1х185/35)</v>
          </cell>
        </row>
        <row r="271">
          <cell r="B271" t="str">
            <v>КЛ 10 кВ один кабель АПвПг 3 (1х240/35)</v>
          </cell>
        </row>
        <row r="272">
          <cell r="B272" t="str">
            <v>КЛ 10 кВ один кабель АПвПг 3 (1х400/35)</v>
          </cell>
        </row>
        <row r="273">
          <cell r="B273" t="str">
            <v>КЛ 10 кВ один кабель АПвПг 3 (1х500/35)</v>
          </cell>
        </row>
        <row r="274">
          <cell r="B274" t="str">
            <v>КЛ 6-10 кВ два кабеля ААБлУ, ААШвУ в траншее 50 мм2</v>
          </cell>
        </row>
        <row r="275">
          <cell r="B275" t="str">
            <v>КЛ 6-10 кВ два кабеля ААБлУ, ААШвУ в траншее 70-95 мм2</v>
          </cell>
        </row>
        <row r="276">
          <cell r="B276" t="str">
            <v>КЛ 6-10 кВ два кабеля ААБлУ, ААШвУ в траншее 120 мм2</v>
          </cell>
        </row>
        <row r="277">
          <cell r="B277" t="str">
            <v>КЛ 6-10 кВ два кабеля ААБлУ, ААШвУ в траншее 150 мм2</v>
          </cell>
        </row>
        <row r="278">
          <cell r="B278" t="str">
            <v>КЛ 6-10 кВ два кабеля ААБлУ, ААШвУ в траншее 185 мм2</v>
          </cell>
        </row>
        <row r="279">
          <cell r="B279" t="str">
            <v>КЛ 6-10 кВ два кабеля ААБлУ, ААШвУ в траншее 240 мм2</v>
          </cell>
        </row>
        <row r="280">
          <cell r="B280" t="str">
            <v>КЛ 6-10 кВ два кабеля АСБ в траншее 50 мм2</v>
          </cell>
        </row>
        <row r="281">
          <cell r="B281" t="str">
            <v>КЛ 6-10 кВ два кабеля АСБ в траншее 70-95 мм2</v>
          </cell>
        </row>
        <row r="282">
          <cell r="B282" t="str">
            <v>КЛ 6-10 кВ два кабеля АСБ в траншее 120 мм2</v>
          </cell>
        </row>
        <row r="283">
          <cell r="B283" t="str">
            <v>КЛ 6-10 кВ два кабеля АСБ в траншее 150 мм2</v>
          </cell>
        </row>
        <row r="284">
          <cell r="B284" t="str">
            <v>КЛ 6-10 кВ два кабеля АСБ в траншее 185 мм2</v>
          </cell>
        </row>
        <row r="285">
          <cell r="B285" t="str">
            <v>КЛ 6-10 кВ два кабеля АСБ в траншее 240 мм2</v>
          </cell>
        </row>
        <row r="286">
          <cell r="B286" t="str">
            <v>КЛ 10 кВ два кабеля АПвПг 3 (1х70/35)</v>
          </cell>
        </row>
        <row r="287">
          <cell r="B287" t="str">
            <v>КЛ 10 кВ два кабеля АПвПг 3 (1х95/35)</v>
          </cell>
        </row>
        <row r="288">
          <cell r="B288" t="str">
            <v>КЛ 10 кВ два кабеля АПвПг 3 (1х120/35)</v>
          </cell>
        </row>
        <row r="289">
          <cell r="B289" t="str">
            <v>КЛ 10 кВ два кабеля АПвПг 3 (1х150/35)</v>
          </cell>
        </row>
        <row r="290">
          <cell r="B290" t="str">
            <v>КЛ 10 кВ два кабеля АПвПг 3 (1х185/35)</v>
          </cell>
        </row>
        <row r="291">
          <cell r="B291" t="str">
            <v>КЛ 10 кВ два кабеля АПвПг 3 (1х240/35)</v>
          </cell>
        </row>
        <row r="292">
          <cell r="B292" t="str">
            <v>КЛ 10 кВ два кабеля АПвПг 3 (1х400/35)</v>
          </cell>
        </row>
        <row r="293">
          <cell r="B293" t="str">
            <v>КЛ 10 кВ два кабеля АПвПг 3 (1х500/35)</v>
          </cell>
        </row>
        <row r="294">
          <cell r="B294" t="str">
            <v>КЛ 6-10 кВ последующий кабель ААБлУ, ААШвУ в траншее 50 мм2</v>
          </cell>
        </row>
        <row r="295">
          <cell r="B295" t="str">
            <v>КЛ 6-10 кВ последующий кабель ААБлУ, ААШвУ в траншее 70-95 мм2</v>
          </cell>
        </row>
        <row r="296">
          <cell r="B296" t="str">
            <v>КЛ 6-10 кВ последующий кабель ААБлУ, ААШвУ в траншее 120 мм2</v>
          </cell>
        </row>
        <row r="297">
          <cell r="B297" t="str">
            <v>КЛ 6-10 кВ последующий кабель ААБлУ, ААШвУ в траншее 150 мм2</v>
          </cell>
        </row>
        <row r="298">
          <cell r="B298" t="str">
            <v>КЛ 6-10 кВ последующий кабель ААБлУ, ААШвУ в траншее 185 мм2</v>
          </cell>
        </row>
        <row r="299">
          <cell r="B299" t="str">
            <v>КЛ 6-10 кВ последующий кабель ААБлУ, ААШвУ в траншее 240 мм2</v>
          </cell>
        </row>
        <row r="300">
          <cell r="B300" t="str">
            <v>КЛ 6-10 кВ последующий кабель АСБ в траншее 50 мм2</v>
          </cell>
        </row>
        <row r="301">
          <cell r="B301" t="str">
            <v>КЛ 6-10 кВ последующий кабель АСБ в траншее 70-95 мм2</v>
          </cell>
        </row>
        <row r="302">
          <cell r="B302" t="str">
            <v>КЛ 6-10 кВ последующий кабель АСБ в траншее 120 мм2</v>
          </cell>
        </row>
        <row r="303">
          <cell r="B303" t="str">
            <v>КЛ 6-10 кВ последующий кабель АСБ в траншее 150 мм2</v>
          </cell>
        </row>
        <row r="304">
          <cell r="B304" t="str">
            <v>КЛ 6-10 кВ последующий кабель АСБ в траншее 185 мм2</v>
          </cell>
        </row>
        <row r="305">
          <cell r="B305" t="str">
            <v>КЛ 6-10 кВ последующий кабель АСБ в траншее 240 мм2</v>
          </cell>
        </row>
        <row r="306">
          <cell r="B306" t="str">
            <v>КЛ 10 кВ последующий кабель АПвПг 3 (1х70/35)</v>
          </cell>
        </row>
        <row r="307">
          <cell r="B307" t="str">
            <v>КЛ 10 кВ последующий кабель АПвПг 3 (1х95/35)</v>
          </cell>
        </row>
        <row r="308">
          <cell r="B308" t="str">
            <v>КЛ 10 кВ последующий кабель АПвПг 3 (1х120/35)</v>
          </cell>
        </row>
        <row r="309">
          <cell r="B309" t="str">
            <v>КЛ 10 кВ последующий кабель АПвПг 3 (1х150/35)</v>
          </cell>
        </row>
        <row r="310">
          <cell r="B310" t="str">
            <v>КЛ 10 кВ последующий кабель АПвПг 3 (1х185/35)</v>
          </cell>
        </row>
        <row r="311">
          <cell r="B311" t="str">
            <v>КЛ 10 кВ последующий кабель АПвПг 3 (1х240/35)</v>
          </cell>
        </row>
        <row r="312">
          <cell r="B312" t="str">
            <v>КЛ 10 кВ последующий кабель АПвПг 3 (1х400/35)</v>
          </cell>
        </row>
        <row r="313">
          <cell r="B313" t="str">
            <v>КЛ 10 кВ последующий кабель АПвПг 3 (1х500/35)</v>
          </cell>
        </row>
        <row r="314">
          <cell r="B314" t="str">
            <v>КЛ 110 кВ один кабель АПвП2г 300 мм2</v>
          </cell>
        </row>
        <row r="315">
          <cell r="B315" t="str">
            <v>КЛ 110 кВ один кабель A2XS(FL)2Y 300 мм2</v>
          </cell>
        </row>
        <row r="316">
          <cell r="B316" t="str">
            <v>КЛ 110 кВ один кабель МВДТ 550 мм2</v>
          </cell>
        </row>
        <row r="317">
          <cell r="B317" t="str">
            <v>КЛ 110 кВ один кабель АПвП2г 550 мм2</v>
          </cell>
        </row>
        <row r="318">
          <cell r="B318" t="str">
            <v>КЛ 110 кВ один кабель ПвП2г 1000 мм2</v>
          </cell>
        </row>
        <row r="319">
          <cell r="B319" t="str">
            <v>КЛ 110 кВ один кабель ПвП2г 1200 мм2</v>
          </cell>
        </row>
        <row r="320">
          <cell r="B320" t="str">
            <v>КЛ 220 кВ один кабель 2xS(FL)2Y-LWL 1600 мм2</v>
          </cell>
        </row>
        <row r="321">
          <cell r="B321" t="str">
            <v>КЛ 220 кВ один кабель МВДТ 550 мм2</v>
          </cell>
        </row>
        <row r="322">
          <cell r="B322" t="str">
            <v>КЛ 220 кВ один кабель ПвПу2г 2000 мм2</v>
          </cell>
        </row>
        <row r="323">
          <cell r="B323" t="str">
            <v>КЛ 110 кВ два кабеля АПвП2г 300 мм2</v>
          </cell>
        </row>
        <row r="324">
          <cell r="B324" t="str">
            <v>КЛ 110 кВ два кабеля A2XS(FL)2Y 300 мм2</v>
          </cell>
        </row>
        <row r="325">
          <cell r="B325" t="str">
            <v>КЛ 110 кВ два кабеля МВДТ 550 мм2</v>
          </cell>
        </row>
        <row r="326">
          <cell r="B326" t="str">
            <v>КЛ 110 кВ два кабеля АПвП2г 550 мм2</v>
          </cell>
        </row>
        <row r="327">
          <cell r="B327" t="str">
            <v>КЛ 110 кВ два кабеля ПвП2г 1000 мм2</v>
          </cell>
        </row>
        <row r="328">
          <cell r="B328" t="str">
            <v>КЛ 110 кВ два кабеля ПвП2г 1200 мм2</v>
          </cell>
        </row>
        <row r="329">
          <cell r="B329" t="str">
            <v>КЛ 110 кВ два кабеля FXLJ-4FO 1200 мм2</v>
          </cell>
        </row>
        <row r="330">
          <cell r="B330" t="str">
            <v>КЛ 220 кВ два кабеля МВДТ 550 мм2</v>
          </cell>
        </row>
        <row r="331">
          <cell r="B331" t="str">
            <v>КЛ 220 кВ два кабеля ПвПу2г 2000 мм2</v>
          </cell>
        </row>
        <row r="336">
          <cell r="B336" t="str">
            <v>Переход 0,4-10 кВ ГНБ</v>
          </cell>
        </row>
        <row r="337">
          <cell r="B337" t="str">
            <v>Переход 110-220 кВ ГНБ</v>
          </cell>
        </row>
        <row r="338">
          <cell r="B338" t="str">
            <v>Метод протаскивания трубы КЛ 0,4-10 кВ</v>
          </cell>
        </row>
        <row r="342">
          <cell r="B342" t="str">
            <v>Восстановление тротуарной плитки</v>
          </cell>
        </row>
        <row r="343">
          <cell r="B343" t="str">
            <v>Восстановление тротуара с бордюром</v>
          </cell>
        </row>
        <row r="344">
          <cell r="B344" t="str">
            <v>Восстановление тротуара без бордюра</v>
          </cell>
        </row>
        <row r="345">
          <cell r="B345" t="str">
            <v>Восстановление дорожного полотна</v>
          </cell>
        </row>
        <row r="346">
          <cell r="B346" t="str">
            <v>Восстановление зеленой зоны</v>
          </cell>
        </row>
        <row r="349">
          <cell r="B349" t="str">
            <v>Кабель ДКП-7-6z-4/12 совместно с КЛ</v>
          </cell>
        </row>
        <row r="350">
          <cell r="B350" t="str">
            <v>Кабель ОПС-024E12 совместно с КЛ</v>
          </cell>
        </row>
        <row r="351">
          <cell r="B351" t="str">
            <v>Кабель ОКБ-0,22-24</v>
          </cell>
        </row>
        <row r="355">
          <cell r="B355" t="str">
            <v>ПС 35/10 кВ, 2х4 МВА, схемы35-9/10-1; линии 2 ВН/16 линий НН</v>
          </cell>
        </row>
        <row r="356">
          <cell r="B356" t="str">
            <v>ПС 35/10 кВ, 2х4 МВА, схемы 35-5Н/10-1; линии 2 ВН/16 линий НН</v>
          </cell>
        </row>
        <row r="357">
          <cell r="B357" t="str">
            <v>ПС 35/10 кВ, 2х10 МВА, схемы 35-5АН/10-1; линии 2 ВН/16 линий НН</v>
          </cell>
        </row>
        <row r="358">
          <cell r="B358" t="str">
            <v>ПС 110/10-6 кВ, 2х40 МВА, схемы 110-5АН/10(6)-1; линии 2 ВН/16 линий НН</v>
          </cell>
        </row>
        <row r="359">
          <cell r="B359" t="str">
            <v>ПС 110/6 кВ, 2х40 МВА, схемы 110-5Н/10-1; линии 2 ВН/22 линии НН</v>
          </cell>
        </row>
        <row r="360">
          <cell r="B360" t="str">
            <v>ПС 110/10 кВ 2х10 МВА, схемы 110-4Н/10-1; линии 2 ВН/16 линий НН</v>
          </cell>
        </row>
        <row r="361">
          <cell r="B361" t="str">
            <v>ПС 110/10 кВ, 2х25 МВА, схемы 110-12/10-1; линии 2 ВН/22 НН</v>
          </cell>
        </row>
        <row r="362">
          <cell r="B362" t="str">
            <v>ПС 110/10 кВ, 2х25 МВА, схемы 110-13/10-1; линии 2 ВН/22 НН</v>
          </cell>
        </row>
        <row r="363">
          <cell r="B363" t="str">
            <v>ПС 110/10 кВ, 2х25 МВА, схемы 110-5Н/10-2; линии 2 ВН/20 НН</v>
          </cell>
        </row>
        <row r="364">
          <cell r="B364" t="str">
            <v>ПС 110/10 кВ, 2х40 МВА, схемы 110-5Н/10-1; линии 2 ВН/36 НН</v>
          </cell>
        </row>
        <row r="365">
          <cell r="B365" t="str">
            <v>ПС 110/35/10 кВ, 2х10 МВА, схемы 110-9/35-9/10-1; линии 2 ВН/4 СН/36 НН</v>
          </cell>
        </row>
        <row r="366">
          <cell r="B366" t="str">
            <v>ПС 110/35/10 кВ, 2х25 МВА, схемы 110-12/35-9/10-1; линии 4 ВН/4 СН/36 НН</v>
          </cell>
        </row>
        <row r="367">
          <cell r="B367" t="str">
            <v>ПС 110/35/10 кВ, 2х25 МВА, схемы 110-13/35-9/10-1; линии 4 ВН/4 СН/36 НН</v>
          </cell>
        </row>
        <row r="368">
          <cell r="B368" t="str">
            <v>ПС 110/35/10 кВ, 2х40 МВА, схемы 110-13/35-9/10-1; линии 4 ВН/4 СН/36 НН</v>
          </cell>
        </row>
        <row r="369">
          <cell r="B369" t="str">
            <v>ПС 220/10 кВ, 2х63 МВА, схемы 220-5Н/10-1; линии 2 ВН/36 НН</v>
          </cell>
        </row>
        <row r="370">
          <cell r="B370" t="str">
            <v>ПС 220/35/10 кВ, 2х25 МВА, схемы 220-5Н/35-9/10-1; линии 2 ВН/4 СН/24 НН</v>
          </cell>
        </row>
        <row r="371">
          <cell r="B371" t="str">
            <v>ПС 220/110/6 кВ, 2х125 МВА, схемы 220-7/110-9/6-1; линии 2 ВН/2 СН/36 НН</v>
          </cell>
        </row>
        <row r="372">
          <cell r="B372" t="str">
            <v>ПС 220/110 кВ, 2х125 МВА, схемы 220-7/110-9; линии 2 ВН/7 СН</v>
          </cell>
        </row>
        <row r="373">
          <cell r="B373" t="str">
            <v>ПС 220/110/10 кВ, 2х250 МВА, схемы 220-16/110-9/10-1; линии 6 ВН/4 СН/36 НН</v>
          </cell>
        </row>
        <row r="376">
          <cell r="B376" t="str">
            <v>ПС 35/10 кВ, 2х4 МВА, схемы35-9/10-1; линии 2 ВН/16 линий НН</v>
          </cell>
        </row>
        <row r="377">
          <cell r="B377" t="str">
            <v>ПС 35/10 кВ, 2х4 МВА, схемы 35-5Н/10-1; линии 2 ВН/16 линий НН</v>
          </cell>
        </row>
        <row r="378">
          <cell r="B378" t="str">
            <v>ПС 35/10 кВ, 2х10 МВА, схемы 35-5АН/10-1; линии 2 ВН/16 линий НН</v>
          </cell>
        </row>
        <row r="379">
          <cell r="B379" t="str">
            <v>ПС 110/10-6 кВ, 2х40 МВА, схемы 110-5АН/10(6)-1; линии 2 ВН/16 линий НН</v>
          </cell>
        </row>
        <row r="380">
          <cell r="B380" t="str">
            <v>ПС 110/6 кВ, 2х40 МВА, схемы 110-5Н/10-1; линии 2 ВН/22 линии НН</v>
          </cell>
        </row>
        <row r="381">
          <cell r="B381" t="str">
            <v>ПС 110/10 кВ 2х10 МВА, схемы 110-4Н/10-1; линии 2 ВН/16 линий НН</v>
          </cell>
        </row>
        <row r="382">
          <cell r="B382" t="str">
            <v>ПС 110/10 кВ, 2х25 МВА, схемы 110-12/10-1; линии 2 ВН/22 НН</v>
          </cell>
        </row>
        <row r="383">
          <cell r="B383" t="str">
            <v>ПС 110/10 кВ, 2х25 МВА, схемы 110-13/10-1; линии 2 ВН/22 НН</v>
          </cell>
        </row>
        <row r="384">
          <cell r="B384" t="str">
            <v>ПС 110/10 кВ, 2х25 МВА, схемы 110-5Н/10-2; линии 2 ВН/20 НН</v>
          </cell>
        </row>
        <row r="385">
          <cell r="B385" t="str">
            <v>ПС 110/10 кВ, 2х40 МВА, схемы 110-5Н/10-1; линии 2 ВН/36 НН</v>
          </cell>
        </row>
        <row r="386">
          <cell r="B386" t="str">
            <v>ПС 110/35/10 кВ, 2х10 МВА, схемы 110-9/35-9/10-1; линии 2 ВН/4 СН/36 НН</v>
          </cell>
        </row>
        <row r="387">
          <cell r="B387" t="str">
            <v>ПС 110/35/10 кВ, 2х25 МВА, схемы 110-12/35-9/10-1; линии 4 ВН/4 СН/36 НН</v>
          </cell>
        </row>
        <row r="388">
          <cell r="B388" t="str">
            <v>ПС 110/35/10 кВ, 2х25 МВА, схемы 110-13/35-9/10-1; линии 4 ВН/4 СН/36 НН</v>
          </cell>
        </row>
        <row r="389">
          <cell r="B389" t="str">
            <v>ПС 110/35/10 кВ, 2х40 МВА, схемы 110-13/35-9/10-1; линии 4 ВН/4 СН/36 НН</v>
          </cell>
        </row>
        <row r="390">
          <cell r="B390" t="str">
            <v>ПС 220/10 кВ, 2х63 МВА, схемы 220-5Н/10-1; линии 2 ВН/36 НН</v>
          </cell>
        </row>
        <row r="391">
          <cell r="B391" t="str">
            <v>ПС 220/35/10 кВ, 2х25 МВА, схемы 220-5Н/35-9/10-1; линии 2 ВН/4 СН/24 НН</v>
          </cell>
        </row>
        <row r="392">
          <cell r="B392" t="str">
            <v>ПС 220/110/6 кВ, 2х125 МВА, схемы 220-7/110-9/6-1; линии 2 ВН/2 СН/36 НН</v>
          </cell>
        </row>
        <row r="393">
          <cell r="B393" t="str">
            <v>ПС 220/110 кВ, 2х125 МВА, схемы 220-7/110-9; линии 2 ВН/7 СН</v>
          </cell>
        </row>
        <row r="394">
          <cell r="B394" t="str">
            <v>ПС 220/110/10 кВ, 2х250 МВА, схемы 220-16/110-9/10-1; линии 6 ВН/4 СН/36 НН</v>
          </cell>
        </row>
        <row r="397">
          <cell r="B397" t="str">
            <v>ПС 35/10 кВ, 2х6,3 МВА закр., схемы 35-4Н/10-1, линии 2 ВН/16 НН</v>
          </cell>
        </row>
        <row r="398">
          <cell r="B398" t="str">
            <v>ПС 35/10 кВ, 2х16 МВА закр., схемы 35-4Н/10-1; линии 2 ВН/16 НН</v>
          </cell>
        </row>
        <row r="399">
          <cell r="B399" t="str">
            <v>ПС 110/10 кВ, 2х10 МВА закр., схемы 110-5Н/10-1; 2 линии ВН/16 НН</v>
          </cell>
        </row>
        <row r="400">
          <cell r="B400" t="str">
            <v>ПС 110/10 кВ, 2х25 МВА закр., схемы 110-5Н/10-1; линии 2 ВН/32 НН</v>
          </cell>
        </row>
        <row r="401">
          <cell r="B401" t="str">
            <v>ПС 110/10 кВ, 2х40 МВА закр., схемы 110-5Н/10-1; линии 2 ВН/32 НН</v>
          </cell>
        </row>
        <row r="402">
          <cell r="B402" t="str">
            <v>ПС 110/10-6 кВ, 2х40 МВА закр., схемы 110-4Н/10(6)-1; линии 2 ВН/36 НН</v>
          </cell>
        </row>
        <row r="403">
          <cell r="B403" t="str">
            <v>ПС 110/10 кВ, 2х63 МВА закр., схемы 110-5Н/10-1; линии 2 ВН/36 НН</v>
          </cell>
        </row>
        <row r="404">
          <cell r="B404" t="str">
            <v>ПС 110/10 кВ 2х63 МВА, закр. элегаз схемы 110-13/10-3; линии 2 ВН/36 НН</v>
          </cell>
        </row>
        <row r="405">
          <cell r="B405" t="str">
            <v>ПС 220/110/10 2х200 МВА, закр. элегаз схемы 220-7/110-13/10-1; линии 2 ВН/6 СН/48 НН</v>
          </cell>
        </row>
        <row r="406">
          <cell r="B406" t="str">
            <v>ПС 220/110/10 2х200 МВА, закр. элегаз схемы 220-9Н/110-13/10-1; линии 4 ВН/8 СН/48 НН</v>
          </cell>
        </row>
        <row r="421">
          <cell r="B421" t="str">
            <v>ПС 35/10 кВ, схема 35-1 без выключателей</v>
          </cell>
        </row>
        <row r="422">
          <cell r="B422" t="str">
            <v>ПС 35/10 кВ, схемы 35-3АН, 35-4Н, 35-5Н, 35-5АН с выключателями</v>
          </cell>
        </row>
        <row r="423">
          <cell r="B423" t="str">
            <v>ПС 110/6-10 кВ, схема 110-4Н два блока с выкл. и перемычкой</v>
          </cell>
        </row>
        <row r="424">
          <cell r="B424" t="str">
            <v>ПС 110/6-10 кВ, схема 110-13 две рабочие системы шин</v>
          </cell>
        </row>
        <row r="425">
          <cell r="B425" t="str">
            <v>ПС 110/6-10 кВ, схемы 110-5Н, 110-5АН мостик</v>
          </cell>
        </row>
        <row r="426">
          <cell r="B426" t="str">
            <v>ПС 110/35/10 кВ, схема 110-13 две рабочие системы шин</v>
          </cell>
        </row>
        <row r="427">
          <cell r="B427" t="str">
            <v>ПС 220/10 кВ, схемы 220-5Н, 220-5АН мостик</v>
          </cell>
        </row>
        <row r="428">
          <cell r="B428" t="str">
            <v>ПС 220/35/10 кВ, схемы 220-5Н, 220-5АН мостик</v>
          </cell>
        </row>
        <row r="429">
          <cell r="B429" t="str">
            <v>ПС 220/110 кВ, схема 220-7 четырехугольник</v>
          </cell>
        </row>
        <row r="430">
          <cell r="B430" t="str">
            <v>ПС 220/110 кВ, схема 220-13 две рабочие системы шин</v>
          </cell>
        </row>
        <row r="433">
          <cell r="B433" t="str">
            <v>ПС 35/10 кВ закр., схемы 35-3АН, 35-4Н, 35-5Н, 35-5АН с выключателями</v>
          </cell>
        </row>
        <row r="434">
          <cell r="B434" t="str">
            <v>ПС 110/6-10 кВ закр., схема 110-13 две рабочие системы шин</v>
          </cell>
        </row>
        <row r="435">
          <cell r="B435" t="str">
            <v>ПС 110/6-10 кВ закр., схемы 110-5Н, 110-5АН мостик</v>
          </cell>
        </row>
        <row r="436">
          <cell r="B436" t="str">
            <v>ПС 220/10 кВ закр., схемы 220-5Н, 220-5АН мостик</v>
          </cell>
        </row>
        <row r="437">
          <cell r="B437" t="str">
            <v>ПС 220/110 кВ закр., схема 220-7 четырехугольник</v>
          </cell>
        </row>
        <row r="438">
          <cell r="B438" t="str">
            <v>ПС 220/110 кВ закр., схема 220-13 две рабочие системы шин</v>
          </cell>
        </row>
        <row r="441">
          <cell r="B441" t="str">
            <v>Противоаварийная автоматика ПС - до 2 присоед. 220 кВ</v>
          </cell>
        </row>
        <row r="442">
          <cell r="B442" t="str">
            <v>Противоаварийная автоматика ПС - свыше 2 присоед. 220 кВ</v>
          </cell>
        </row>
        <row r="443">
          <cell r="B443" t="str">
            <v>комплекс АСУ ТП  ПС 110 кВ</v>
          </cell>
        </row>
        <row r="444">
          <cell r="B444" t="str">
            <v>комплекс АСУ ТП  ПС 220 кВ</v>
          </cell>
        </row>
        <row r="445">
          <cell r="B445" t="str">
            <v>комплекс АИСКУЭ  ПС 110 кВ</v>
          </cell>
        </row>
        <row r="446">
          <cell r="B446" t="str">
            <v>комплекс АИСКУЭ  ПС 220 кВ</v>
          </cell>
        </row>
        <row r="447">
          <cell r="B447" t="str">
            <v>Система телемеханики  ПС 110 кВ</v>
          </cell>
        </row>
        <row r="448">
          <cell r="B448" t="str">
            <v>Система телемеханики  ПС 220 кВ</v>
          </cell>
        </row>
        <row r="449">
          <cell r="B449" t="str">
            <v>Система пожарно-охранной сигнализации ПС 110 кВ</v>
          </cell>
        </row>
        <row r="450">
          <cell r="B450" t="str">
            <v>Система пожарно-охранной сигнализации ПС 220 кВ</v>
          </cell>
        </row>
        <row r="453">
          <cell r="B453" t="str">
            <v>ОРУ 35 кВ схема 1: блок линия трансформатор с разъединителем</v>
          </cell>
        </row>
        <row r="454">
          <cell r="B454" t="str">
            <v>ОРУ 35 кВ схема 3Н: блок линия-трансформатор с выключателем</v>
          </cell>
        </row>
        <row r="455">
          <cell r="B455" t="str">
            <v>ОРУ 35 кВ схема 4Н: два блока с элегазовым выкл. и перемычкой со стороны линии</v>
          </cell>
        </row>
        <row r="456">
          <cell r="B456" t="str">
            <v>ОРУ 35 кВ схема 5Н, 5 АН: мостик с элег. выключателем в перемычке и в цепях</v>
          </cell>
        </row>
        <row r="457">
          <cell r="B457" t="str">
            <v>ОРУ 110 кВ схема 1: блок линия трансформатор с разъединителем</v>
          </cell>
        </row>
        <row r="458">
          <cell r="B458" t="str">
            <v>ОРУ 110 кВ схема 3Н: блок линия-трансформатор с выключателем</v>
          </cell>
        </row>
        <row r="459">
          <cell r="B459" t="str">
            <v>ОРУ 110 кВ схема 4Н: два блока с элегазовым выкл. и перемычкой со стороны линии</v>
          </cell>
        </row>
        <row r="460">
          <cell r="B460" t="str">
            <v>ОРУ 110 кВ схема 5Н, 5 АН: мостик с элег. выключателем в перемычке и в цепях</v>
          </cell>
        </row>
        <row r="461">
          <cell r="B461" t="str">
            <v>ОРУ 220 кВ схема 1: блок линия трансформатор с разъединителем</v>
          </cell>
        </row>
        <row r="462">
          <cell r="B462" t="str">
            <v>ОРУ 220 кВ схема 3Н: блок линия-трансформатор с выключателем</v>
          </cell>
        </row>
        <row r="463">
          <cell r="B463" t="str">
            <v>ОРУ 220 кВ схема 4Н: два блока с элегазовым выкл. и перемычкой со стороны линии</v>
          </cell>
        </row>
        <row r="464">
          <cell r="B464" t="str">
            <v>ОРУ 220 кВ схема 5Н, 5 АН: мостик с элег. выключателем в перемычке и в цепях</v>
          </cell>
        </row>
        <row r="467">
          <cell r="B467" t="str">
            <v>Выключатель 6-10 кВ масляный 31,5-40 кА</v>
          </cell>
        </row>
        <row r="468">
          <cell r="B468" t="str">
            <v>Выключатель 6-10 кВ вакуумный КРУН 31,5-40 кА</v>
          </cell>
        </row>
        <row r="469">
          <cell r="B469" t="str">
            <v>Выключатель 6-10 кВ элегазовый для ОРУ 31,5-40 кА</v>
          </cell>
        </row>
        <row r="470">
          <cell r="B470" t="str">
            <v>Выключатель 6-10 кВ элегазовый для КРУ 31,5-40 кА</v>
          </cell>
        </row>
        <row r="471">
          <cell r="B471" t="str">
            <v>Выключатель 35 кВ масляный наружной установки 20-25 кА</v>
          </cell>
        </row>
        <row r="472">
          <cell r="B472" t="str">
            <v>Выключатель 35 кВ вакуумный</v>
          </cell>
        </row>
        <row r="473">
          <cell r="B473" t="str">
            <v>Выключатель 35 кВ элегазовый для ОРУ</v>
          </cell>
        </row>
        <row r="474">
          <cell r="B474" t="str">
            <v>Выключатель 35 кВ элегазовый для КРУЭ</v>
          </cell>
        </row>
        <row r="475">
          <cell r="B475" t="str">
            <v>Выключатель 110 кВ воздушный</v>
          </cell>
        </row>
        <row r="476">
          <cell r="B476" t="str">
            <v>Выключатель 110 кВ масляный</v>
          </cell>
        </row>
        <row r="477">
          <cell r="B477" t="str">
            <v>Выключатель 110 кВ вакуумный КРУН</v>
          </cell>
        </row>
        <row r="478">
          <cell r="B478" t="str">
            <v>Выключатель 110 кВ элегазовый для ОРУ</v>
          </cell>
        </row>
        <row r="479">
          <cell r="B479" t="str">
            <v>Выключатель 110 кВ элегазовый для КРУЭ</v>
          </cell>
        </row>
        <row r="480">
          <cell r="B480" t="str">
            <v>Выключатель 110 кВ элегазовый для КРУЭ Siemens</v>
          </cell>
        </row>
        <row r="481">
          <cell r="B481" t="str">
            <v>Выключатель 110 кВ элегазовый для КРУЭ Hyundai</v>
          </cell>
        </row>
        <row r="482">
          <cell r="B482" t="str">
            <v>Выключатель 220 кВ воздушный</v>
          </cell>
        </row>
        <row r="483">
          <cell r="B483" t="str">
            <v>Выключатель 220 кВ масляный</v>
          </cell>
        </row>
        <row r="484">
          <cell r="B484" t="str">
            <v>Выключатель 220 кВ элегазовый для ОРУ</v>
          </cell>
        </row>
        <row r="485">
          <cell r="B485" t="str">
            <v>Выключатель 220 кВ  элегазовый для КРУЭ</v>
          </cell>
        </row>
        <row r="486">
          <cell r="B486" t="str">
            <v>Выключатель 220 кВ  элегазовый для КРУЭ  Siemens</v>
          </cell>
        </row>
        <row r="489">
          <cell r="B489" t="str">
            <v>Трансформатор 35/НН мощностью 2,5 МВА</v>
          </cell>
        </row>
        <row r="490">
          <cell r="B490" t="str">
            <v>Трансформатор 35/НН мощностью 4 МВА</v>
          </cell>
        </row>
        <row r="491">
          <cell r="B491" t="str">
            <v>Трансформатор 35/НН мощностью 6,3 МВА</v>
          </cell>
        </row>
        <row r="492">
          <cell r="B492" t="str">
            <v>Трансформатор 35/НН мощностью 10 МВА</v>
          </cell>
        </row>
        <row r="493">
          <cell r="B493" t="str">
            <v>Трансформатор 35/НН мощностью 16 МВА</v>
          </cell>
        </row>
        <row r="494">
          <cell r="B494" t="str">
            <v>Трансформатор 35/НН мощностью 25 МВА</v>
          </cell>
        </row>
        <row r="495">
          <cell r="B495" t="str">
            <v>Трансформатор 35/НН мощностью 40 МВА</v>
          </cell>
        </row>
        <row r="496">
          <cell r="B496" t="str">
            <v>Трансформатор 110/НН мощностью 6,3 МВА</v>
          </cell>
        </row>
        <row r="497">
          <cell r="B497" t="str">
            <v>Трансформатор 110/НН мощностью 10 МВА</v>
          </cell>
        </row>
        <row r="498">
          <cell r="B498" t="str">
            <v>Трансформатор 110/НН мощностью 16 МВА</v>
          </cell>
        </row>
        <row r="499">
          <cell r="B499" t="str">
            <v>Трансформатор 110/НН мощностью 25 МВА</v>
          </cell>
        </row>
        <row r="500">
          <cell r="B500" t="str">
            <v>Трансформатор 110/НН мощностью 40 МВА</v>
          </cell>
        </row>
        <row r="501">
          <cell r="B501" t="str">
            <v>Трансформатор 110/НН мощностью 63 МВА</v>
          </cell>
        </row>
        <row r="502">
          <cell r="B502" t="str">
            <v>Трансформатор 110/НН мощностью 80 МВА</v>
          </cell>
        </row>
        <row r="503">
          <cell r="B503" t="str">
            <v>Трансформатор 110/НН мощностью 125 МВА</v>
          </cell>
        </row>
        <row r="504">
          <cell r="B504" t="str">
            <v>Трансформатор 110/НН мощностью 220 МВА</v>
          </cell>
        </row>
        <row r="505">
          <cell r="B505" t="str">
            <v>Трансформатор 110/35/НН мощностью 6,3 МВА</v>
          </cell>
        </row>
        <row r="506">
          <cell r="B506" t="str">
            <v>Трансформатор 110/35/НН мощностью 10 МВА</v>
          </cell>
        </row>
        <row r="507">
          <cell r="B507" t="str">
            <v>Трансформатор 110/35/НН мощностью 16 МВА</v>
          </cell>
        </row>
        <row r="508">
          <cell r="B508" t="str">
            <v>Трансформатор 110/35/НН мощностью 25 МВА</v>
          </cell>
        </row>
        <row r="509">
          <cell r="B509" t="str">
            <v>Трансформатор 110/35/НН мощностью 40 МВА</v>
          </cell>
        </row>
        <row r="510">
          <cell r="B510" t="str">
            <v>Трансформатор 110/35/НН мощностью 63 МВА</v>
          </cell>
        </row>
        <row r="511">
          <cell r="B511" t="str">
            <v>Трансформатор 110/35/НН мощностью 80 МВА</v>
          </cell>
        </row>
        <row r="512">
          <cell r="B512" t="str">
            <v>Трансформатор 220/НН мощностью 40 МВА</v>
          </cell>
        </row>
        <row r="513">
          <cell r="B513" t="str">
            <v>Трансформатор 220/НН мощностью 63 МВА</v>
          </cell>
        </row>
        <row r="514">
          <cell r="B514" t="str">
            <v>Трансформатор 220/НН ПБВ мощностью 80 МВА</v>
          </cell>
        </row>
        <row r="515">
          <cell r="B515" t="str">
            <v>Трансформатор 220/НН мощностью 100 МВА</v>
          </cell>
        </row>
        <row r="516">
          <cell r="B516" t="str">
            <v>Трансформатор 220/НН ПБВ мощностью 125 МВА</v>
          </cell>
        </row>
        <row r="517">
          <cell r="B517" t="str">
            <v>Трансформатор 220/НН мощностью 160 МВА</v>
          </cell>
        </row>
        <row r="518">
          <cell r="B518" t="str">
            <v>Трансформатор 220/НН ПБВ мощностью 200 МВА</v>
          </cell>
        </row>
        <row r="519">
          <cell r="B519" t="str">
            <v>Трансформатор 220/35/НН мощностью 25 МВА</v>
          </cell>
        </row>
        <row r="520">
          <cell r="B520" t="str">
            <v>Трансформатор 220/35/НН мощностью 40 МВА</v>
          </cell>
        </row>
        <row r="521">
          <cell r="B521" t="str">
            <v>Автотрансформатор 220/110/НН мощностью 63 МВА</v>
          </cell>
        </row>
        <row r="522">
          <cell r="B522" t="str">
            <v>Автотрансформатор 220/110/НН мощностью 125 МВА</v>
          </cell>
        </row>
        <row r="523">
          <cell r="B523" t="str">
            <v>Автотрансформатор 220/110/НН мощностью 200 МВА</v>
          </cell>
        </row>
        <row r="524">
          <cell r="B524" t="str">
            <v>Автотрансформатор 220/110/НН мощностью 250 МВА</v>
          </cell>
        </row>
        <row r="525">
          <cell r="B525" t="str">
            <v>Лин. рег. тр-р ТДНЛ-10000/10 10 кВ, мощностью 10 МВА</v>
          </cell>
        </row>
        <row r="526">
          <cell r="B526" t="str">
            <v>Лин. рег. тр-р ТМНЛ-16000/10 10 кВ, мощностью 16 МВА</v>
          </cell>
        </row>
        <row r="527">
          <cell r="B527" t="str">
            <v>Лин. рег. тр-р ТДНЛ-40000/10 10 кВ, мощностью 40 МВА</v>
          </cell>
        </row>
        <row r="528">
          <cell r="B528" t="str">
            <v>Лин. рег. тр-р ТДНЛ-63000/10 10 кВ, мощностью 63 МВА</v>
          </cell>
        </row>
        <row r="529">
          <cell r="B529" t="str">
            <v>Лин. рег. тр-р ТДНЛ-63000/35 35 кВ, мощностью 63 МВА</v>
          </cell>
        </row>
        <row r="532">
          <cell r="B532" t="str">
            <v>Синхр. компенсатор КСВБ-50-11 мощностью 50 МВАр</v>
          </cell>
        </row>
        <row r="533">
          <cell r="B533" t="str">
            <v>Синхр. компенсатор КСВБО-50-11 мощностью 50 МВАр</v>
          </cell>
        </row>
        <row r="534">
          <cell r="B534" t="str">
            <v>Синхр. компенсатор КСВБ-100-11 мощностью 100 МВАр</v>
          </cell>
        </row>
        <row r="535">
          <cell r="B535" t="str">
            <v>Синхр. компенсатор КСВБО-100-11 мощностью 100 МВАр</v>
          </cell>
        </row>
        <row r="536">
          <cell r="B536" t="str">
            <v>Асинхр. компенсатор АСК-50 мощностью 50 МВАр</v>
          </cell>
        </row>
        <row r="537">
          <cell r="B537" t="str">
            <v>Асинхр. компенсатор АСК-100 мощностью 100 МВАр</v>
          </cell>
        </row>
        <row r="538">
          <cell r="B538" t="str">
            <v>Статич. тиристорный компенсатор СТК-50</v>
          </cell>
        </row>
        <row r="539">
          <cell r="B539" t="str">
            <v>Статич. тиристорный компенсатор СТК-100</v>
          </cell>
        </row>
        <row r="540">
          <cell r="B540" t="str">
            <v>Два синхр. компенсатора КСВБ-50-11 мощностью 50 МВАр</v>
          </cell>
        </row>
        <row r="541">
          <cell r="B541" t="str">
            <v>Два синхр. компенсатора КСВБО-50-11 мощностью 50 МВАр</v>
          </cell>
        </row>
        <row r="542">
          <cell r="B542" t="str">
            <v>Два синхр. компенсатора КСВБ-100-11 мощностью 100 МВАр</v>
          </cell>
        </row>
        <row r="543">
          <cell r="B543" t="str">
            <v>Два синхр. компенсатора КСВБО-100-11 мощностью 100 МВАр</v>
          </cell>
        </row>
        <row r="544">
          <cell r="B544" t="str">
            <v>Два асинхр. компенсатора АСК-50 мощностью 50 МВАр</v>
          </cell>
        </row>
        <row r="545">
          <cell r="B545" t="str">
            <v>Два асинхр. компенсатора АСК-100 мощностью 100 МВАр</v>
          </cell>
        </row>
        <row r="546">
          <cell r="B546" t="str">
            <v>Два статич. тиристорных компенсатора СТК-50</v>
          </cell>
        </row>
        <row r="547">
          <cell r="B547" t="str">
            <v>Два статич. тиристорных компенсатора СТК-100</v>
          </cell>
        </row>
        <row r="550">
          <cell r="B550" t="str">
            <v>Упр. шунтирующий реактор УШР-110 мощностью 32 МВА</v>
          </cell>
        </row>
        <row r="551">
          <cell r="B551" t="str">
            <v>Упр. шунтирующий реактор УШР-220 мощностью 63 МВА</v>
          </cell>
        </row>
        <row r="552">
          <cell r="B552" t="str">
            <v>Упр. шунтирующий реактор УШР-220 мощностью 100 МВА</v>
          </cell>
        </row>
        <row r="553">
          <cell r="B553" t="str">
            <v>Шунтирующий реактор РТМ 11 кВ мощностью 3,3 МВА, 3 фазы</v>
          </cell>
        </row>
        <row r="554">
          <cell r="B554" t="str">
            <v>Шунтирующий реактор РТД 38,5 кВ мощностью 20 МВА, 3 фазы</v>
          </cell>
        </row>
        <row r="555">
          <cell r="B555" t="str">
            <v>Шунтирующий реактор 3хРОДБС 121 кВ мощностью 3х33,3 МВА, 3 фазы</v>
          </cell>
        </row>
        <row r="556">
          <cell r="B556" t="str">
            <v>Шунтовая конденс. батарея 6 кВ мощность. 1,45 МВАр</v>
          </cell>
        </row>
        <row r="557">
          <cell r="B557" t="str">
            <v>Шунтовая конденс. батарея 6 кВ мощность. 2,9 МВАр регулир.</v>
          </cell>
        </row>
        <row r="558">
          <cell r="B558" t="str">
            <v>Шунтовая конденс. батарея 6 кВ мощность. 4,3 МВАр</v>
          </cell>
        </row>
        <row r="559">
          <cell r="B559" t="str">
            <v>Шунтовая конденс. батарея 6 кВ мощность. 5,8 МВАр регулир.</v>
          </cell>
        </row>
        <row r="560">
          <cell r="B560" t="str">
            <v>Шунтовая конденс. батарея 6 кВ мощность. 7,2 МВАр</v>
          </cell>
        </row>
        <row r="561">
          <cell r="B561" t="str">
            <v>Шунтовая конденс. батарея 10 кВ мощность. 1,2 МВАр</v>
          </cell>
        </row>
        <row r="562">
          <cell r="B562" t="str">
            <v>Шунтовая конденс. батарея 10 кВ мощность. 2,4 МВАр</v>
          </cell>
        </row>
        <row r="563">
          <cell r="B563" t="str">
            <v>Шунтовая конденс. батарея 10 кВ мощность. 3,6 МВАр</v>
          </cell>
        </row>
        <row r="564">
          <cell r="B564" t="str">
            <v>Шунтовая конденс. батарея 10 кВ мощность. 4,8 МВАр регулир.</v>
          </cell>
        </row>
        <row r="565">
          <cell r="B565" t="str">
            <v>Шунтовая конденс. батарея 10 кВ мощность. 6,0 МВАр</v>
          </cell>
        </row>
        <row r="566">
          <cell r="B566" t="str">
            <v>Шунтовая конденс. батарея 10 кВ мощность. 7,2 МВАр</v>
          </cell>
        </row>
        <row r="567">
          <cell r="B567" t="str">
            <v>Шунтовая конденс. батарея 10 кВ мощность. 9,6 МВАр регулир.</v>
          </cell>
        </row>
        <row r="568">
          <cell r="B568" t="str">
            <v>Шунтовая конденс. батарея 10 кВ мощность. 12 МВАр</v>
          </cell>
        </row>
        <row r="569">
          <cell r="B569" t="str">
            <v>Шунтовая конденс. батарея 35 кВ мощность. 9,1 МВАр</v>
          </cell>
        </row>
        <row r="570">
          <cell r="B570" t="str">
            <v>Шунтовая конденс. батарея 35 кВ мощность. 13,6 МВАр</v>
          </cell>
        </row>
        <row r="571">
          <cell r="B571" t="str">
            <v>Шунтовая конденс. батарея 35 кВ мощность. 18,1 МВАр</v>
          </cell>
        </row>
        <row r="572">
          <cell r="B572" t="str">
            <v>Шунтовая конденс. батарея 110 кВ мощность. 27,2 МВАр</v>
          </cell>
        </row>
        <row r="573">
          <cell r="B573" t="str">
            <v>Шунтовая конденс. батарея 110 кВ мощность. 40,8 МВАр</v>
          </cell>
        </row>
        <row r="574">
          <cell r="B574" t="str">
            <v>Шунтовая конденс. батарея 110 кВ мощность. 54 МВАр</v>
          </cell>
        </row>
        <row r="575">
          <cell r="B575" t="str">
            <v>Шунтовая конденс. батарея 110 кВ мощность. 54,4 МВАр регулир.</v>
          </cell>
        </row>
        <row r="576">
          <cell r="B576" t="str">
            <v>Вакуумно-реакторная группа 10 кВ мощностью 7,5 МВАр</v>
          </cell>
        </row>
        <row r="577">
          <cell r="B577" t="str">
            <v>Вакуумно-реакторная группа 10 кВ мощностью 10 МВАр</v>
          </cell>
        </row>
        <row r="578">
          <cell r="B578" t="str">
            <v>Вакуумно-реакторная группа 10 кВ мощностью 20 МВАр</v>
          </cell>
        </row>
        <row r="579">
          <cell r="B579" t="str">
            <v>Вакуумно-реакторная группа 10 кВ мощностью 50 МВАр</v>
          </cell>
        </row>
        <row r="580">
          <cell r="B580" t="str">
            <v>Дугогасящий масл. однофазный реактор РЗДПОМ-190/10 У1</v>
          </cell>
        </row>
        <row r="581">
          <cell r="B581" t="str">
            <v>Дугогасящий масл. однофазный реактор РЗДCОМ-380/10 У1</v>
          </cell>
        </row>
        <row r="582">
          <cell r="B582" t="str">
            <v>Дугогасящий масл. однофазный реактор РЗДПОМ-480/10 У1</v>
          </cell>
        </row>
        <row r="583">
          <cell r="B583" t="str">
            <v>Дугогасящий масл. однофазный реактор РЗДПОМ-480/20У1</v>
          </cell>
        </row>
        <row r="584">
          <cell r="B584" t="str">
            <v>Дугогасящий масл. однофазный реактор РЗДПОМ-480/35 У1</v>
          </cell>
        </row>
        <row r="585">
          <cell r="B585" t="str">
            <v>Дугогасящий масл. однофазный реактор РЗДПОМА-190/10 У1</v>
          </cell>
        </row>
        <row r="586">
          <cell r="B586" t="str">
            <v>Дугогасящий масл. однофазный реактор РЗДСОМ-1520/10 У1</v>
          </cell>
        </row>
        <row r="592">
          <cell r="B592" t="str">
            <v>Дугогасящий масл. однофазный реактор РУОМ-300/6 УХЛ1</v>
          </cell>
        </row>
        <row r="593">
          <cell r="B593" t="str">
            <v>Дугогасящий масл. однофазный реактор РУОМ-480/6 УХЛ1</v>
          </cell>
        </row>
        <row r="594">
          <cell r="B594" t="str">
            <v xml:space="preserve">Одинарный сухой токоогр. реактор РТОС 10-1000-0,35 У3 </v>
          </cell>
        </row>
        <row r="595">
          <cell r="B595" t="str">
            <v>Одинарный сухой токоогр. реактор РТОС 10-1000-0,56 У3</v>
          </cell>
        </row>
        <row r="596">
          <cell r="B596" t="str">
            <v>Одинарный сухой токоогр. реактор РТОС 10-1600-0,35</v>
          </cell>
        </row>
        <row r="597">
          <cell r="B597" t="str">
            <v>Одинарный сухой токоогр. реактор РТСТГ 10-5000-0,1 УХЛ1</v>
          </cell>
        </row>
        <row r="600">
          <cell r="B600" t="str">
            <v>Демонтаж трансформатора 35 кВ 10-40 МВА, с консервацией</v>
          </cell>
        </row>
        <row r="601">
          <cell r="B601" t="str">
            <v>Демонтаж трансформатора 35 кВ 10-40 МВА, с использованием</v>
          </cell>
        </row>
        <row r="602">
          <cell r="B602" t="str">
            <v>Демонтаж трансформатора 35 кВ 10-40 МВА, в лом с разборкой</v>
          </cell>
        </row>
        <row r="603">
          <cell r="B603" t="str">
            <v>Демонтаж трансформатора 35 кВ 10-40 МВА, в лом без разборки</v>
          </cell>
        </row>
        <row r="604">
          <cell r="B604" t="str">
            <v>Демонтаж трансформатора 110 кВ 2,5-6,3 МВА, с консервацией</v>
          </cell>
        </row>
        <row r="605">
          <cell r="B605" t="str">
            <v>Демонтаж трансформатора 110 кВ 2,5-6,3 МВА, с использованием</v>
          </cell>
        </row>
        <row r="606">
          <cell r="B606" t="str">
            <v>Демонтаж трансформатора 110 кВ 2,5-6,3 МВА, в лом с разборкой</v>
          </cell>
        </row>
        <row r="607">
          <cell r="B607" t="str">
            <v>Демонтаж трансформатора 110 кВ 2,5-6,3 МВА, в лом без разборки</v>
          </cell>
        </row>
        <row r="608">
          <cell r="B608" t="str">
            <v>Демонтаж трансформатора 110 кВ 25-80 МВА, с консервацией</v>
          </cell>
        </row>
        <row r="609">
          <cell r="B609" t="str">
            <v>Демонтаж трансформатора 110 кВ 25-80 МВА, с использованием</v>
          </cell>
        </row>
        <row r="610">
          <cell r="B610" t="str">
            <v>Демонтаж трансформатора 110 кВ 25-80 МВА, в лом с разборкой</v>
          </cell>
        </row>
        <row r="611">
          <cell r="B611" t="str">
            <v>Демонтаж трансформатора 110 кВ 25-80 МВА, в лом без разборки</v>
          </cell>
        </row>
        <row r="612">
          <cell r="B612" t="str">
            <v>Демонтаж трансформатора 220 кВ 25-160 МВА, с консервацией</v>
          </cell>
        </row>
        <row r="613">
          <cell r="B613" t="str">
            <v>Демонтаж трансформатора 220 кВ 25-160 МВА, с использованием</v>
          </cell>
        </row>
        <row r="614">
          <cell r="B614" t="str">
            <v>Демонтаж трансформатора 220 кВ 25-160 МВА, в лом с разборкой</v>
          </cell>
        </row>
        <row r="615">
          <cell r="B615" t="str">
            <v>Демонтаж трансформатора 220 кВ 25-160 МВА, в лом без разборки</v>
          </cell>
        </row>
        <row r="616">
          <cell r="B616" t="str">
            <v>Демонтаж трансформатора 220 кВ 200-250 МВА, с консервацией</v>
          </cell>
        </row>
        <row r="617">
          <cell r="B617" t="str">
            <v>Демонтаж трансформатора 220 кВ 200-250 МВА, с использованием</v>
          </cell>
        </row>
        <row r="618">
          <cell r="B618" t="str">
            <v>Демонтаж трансформатора 220 кВ 200-250 МВА, в лом с разборкой</v>
          </cell>
        </row>
        <row r="619">
          <cell r="B619" t="str">
            <v>Демонтаж трансформатора 220 кВ 200-250 МВА, в лом без разборки</v>
          </cell>
        </row>
        <row r="620">
          <cell r="B620" t="str">
            <v>Демонтаж масляного выключателя 35 кВ, с консервацией</v>
          </cell>
        </row>
        <row r="621">
          <cell r="B621" t="str">
            <v>Демонтаж масляного выключателя 35 кВ, с использованием</v>
          </cell>
        </row>
        <row r="622">
          <cell r="B622" t="str">
            <v>Демонтаж масляного выключателя 35 кВ, в лом с разборкой</v>
          </cell>
        </row>
        <row r="623">
          <cell r="B623" t="str">
            <v>Демонтаж масляного выключателя 35 кВ, в лом без разборки</v>
          </cell>
        </row>
        <row r="624">
          <cell r="B624" t="str">
            <v>Демонтаж масляного выключателя 110 кВ, с консервацией</v>
          </cell>
        </row>
        <row r="625">
          <cell r="B625" t="str">
            <v>Демонтаж масляного выключателя 110 кВ, с использованием</v>
          </cell>
        </row>
        <row r="626">
          <cell r="B626" t="str">
            <v>Демонтаж масляного выключателя 110 кВ, в лом с разборкой</v>
          </cell>
        </row>
        <row r="627">
          <cell r="B627" t="str">
            <v>Демонтаж масляного выключателя 110 кВ, в лом без разборки</v>
          </cell>
        </row>
        <row r="628">
          <cell r="B628" t="str">
            <v>Демонтаж масляного выключателя 220 кВ, с консервацией</v>
          </cell>
        </row>
        <row r="629">
          <cell r="B629" t="str">
            <v>Демонтаж масляного выключателя 220 кВ, с использованием</v>
          </cell>
        </row>
        <row r="630">
          <cell r="B630" t="str">
            <v>Демонтаж масляного выключателя 220 кВ, в лом с разборкой</v>
          </cell>
        </row>
        <row r="631">
          <cell r="B631" t="str">
            <v>Демонтаж масляного выключателя 220 кВ, в лом без разборки</v>
          </cell>
        </row>
        <row r="632">
          <cell r="B632" t="str">
            <v>Демонтаж воздушного выключателя 220 кВ, с консервацией</v>
          </cell>
        </row>
        <row r="633">
          <cell r="B633" t="str">
            <v>Демонтаж воздушного выключателя 220 кВ, с использованием</v>
          </cell>
        </row>
        <row r="634">
          <cell r="B634" t="str">
            <v>Демонтаж воздушного выключателя 220 кВ, в лом с разборкой</v>
          </cell>
        </row>
        <row r="635">
          <cell r="B635" t="str">
            <v>Демонтаж воздушного выключателя 220 кВ, в лом без разборки</v>
          </cell>
        </row>
        <row r="636">
          <cell r="B636" t="str">
            <v>Демонтаж разъединителя 35 кВ, с консервацией</v>
          </cell>
        </row>
        <row r="637">
          <cell r="B637" t="str">
            <v>Демонтаж разъединителя 35 кВ, с использованием</v>
          </cell>
        </row>
        <row r="638">
          <cell r="B638" t="str">
            <v>Демонтаж разъединителя 35 кВ, в лом с разборкой</v>
          </cell>
        </row>
        <row r="639">
          <cell r="B639" t="str">
            <v>Демонтаж разъединителя 35 кВ, в лом без разборки</v>
          </cell>
        </row>
        <row r="640">
          <cell r="B640" t="str">
            <v>Демонтаж разъединителя 110 кВ, с консервацией</v>
          </cell>
        </row>
        <row r="641">
          <cell r="B641" t="str">
            <v>Демонтаж разъединителя 110 кВ, с использованием</v>
          </cell>
        </row>
        <row r="642">
          <cell r="B642" t="str">
            <v>Демонтаж разъединителя 110 кВ, в лом с разборкой</v>
          </cell>
        </row>
        <row r="643">
          <cell r="B643" t="str">
            <v>Демонтаж разъединителя 110 кВ, в лом без разборки</v>
          </cell>
        </row>
        <row r="644">
          <cell r="B644" t="str">
            <v>Демонтаж разъединителя 220 кВ, с консервацией</v>
          </cell>
        </row>
        <row r="645">
          <cell r="B645" t="str">
            <v>Демонтаж разъединителя 220 кВ, с использованием</v>
          </cell>
        </row>
        <row r="646">
          <cell r="B646" t="str">
            <v>Демонтаж разъединителя 220 кВ, в лом с разборкой</v>
          </cell>
        </row>
        <row r="647">
          <cell r="B647" t="str">
            <v>Демонтаж разъединителя 220 кВ, в лом без разборки</v>
          </cell>
        </row>
        <row r="648">
          <cell r="B648" t="str">
            <v>Демонтаж стальных опор под оборудование, с консервацией</v>
          </cell>
        </row>
        <row r="649">
          <cell r="B649" t="str">
            <v>Демонтаж стальных опор под оборудование, с использованием</v>
          </cell>
        </row>
        <row r="650">
          <cell r="B650" t="str">
            <v>Демонтаж стальных опор под оборудование, в лом с разборкой</v>
          </cell>
        </row>
        <row r="651">
          <cell r="B651" t="str">
            <v>Демонтаж стальных опор под оборудование, в лом без разборки</v>
          </cell>
        </row>
      </sheetData>
      <sheetData sheetId="4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"/>
      <sheetName val="ВЛ 110"/>
      <sheetName val="ООС"/>
      <sheetName val="ГОиЧС"/>
      <sheetName val="Геология ВЛ"/>
      <sheetName val="Геодезия ВЛ"/>
      <sheetName val="ГЭК110"/>
      <sheetName val="Справ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I3">
            <v>4</v>
          </cell>
        </row>
        <row r="4">
          <cell r="I4">
            <v>6</v>
          </cell>
        </row>
        <row r="5">
          <cell r="I5">
            <v>8</v>
          </cell>
        </row>
        <row r="6">
          <cell r="I6">
            <v>12</v>
          </cell>
        </row>
        <row r="7">
          <cell r="I7">
            <v>16</v>
          </cell>
        </row>
        <row r="8">
          <cell r="I8">
            <v>20</v>
          </cell>
        </row>
        <row r="9">
          <cell r="I9">
            <v>24</v>
          </cell>
        </row>
        <row r="10">
          <cell r="I10">
            <v>28</v>
          </cell>
        </row>
        <row r="11">
          <cell r="I11">
            <v>32</v>
          </cell>
        </row>
        <row r="12">
          <cell r="I12">
            <v>36</v>
          </cell>
        </row>
        <row r="13">
          <cell r="I13">
            <v>40</v>
          </cell>
        </row>
        <row r="14">
          <cell r="I14">
            <v>44</v>
          </cell>
        </row>
        <row r="15">
          <cell r="I15">
            <v>48</v>
          </cell>
        </row>
        <row r="16">
          <cell r="I16">
            <v>52</v>
          </cell>
        </row>
        <row r="17">
          <cell r="I17">
            <v>56</v>
          </cell>
        </row>
        <row r="18">
          <cell r="I18">
            <v>60</v>
          </cell>
        </row>
        <row r="19">
          <cell r="I19">
            <v>80</v>
          </cell>
        </row>
        <row r="20">
          <cell r="I20">
            <v>100</v>
          </cell>
        </row>
        <row r="21">
          <cell r="I21">
            <v>120</v>
          </cell>
        </row>
        <row r="22">
          <cell r="I22">
            <v>140</v>
          </cell>
        </row>
        <row r="23">
          <cell r="I23">
            <v>160</v>
          </cell>
        </row>
        <row r="24">
          <cell r="I24">
            <v>180</v>
          </cell>
        </row>
        <row r="25">
          <cell r="I25">
            <v>200</v>
          </cell>
        </row>
        <row r="26">
          <cell r="I26">
            <v>280</v>
          </cell>
        </row>
        <row r="27">
          <cell r="I27">
            <v>360</v>
          </cell>
        </row>
        <row r="28">
          <cell r="I28">
            <v>440</v>
          </cell>
        </row>
        <row r="29">
          <cell r="I29">
            <v>520</v>
          </cell>
        </row>
        <row r="30">
          <cell r="I30">
            <v>600</v>
          </cell>
        </row>
        <row r="31">
          <cell r="I31">
            <v>680</v>
          </cell>
        </row>
        <row r="32">
          <cell r="I32">
            <v>760</v>
          </cell>
        </row>
        <row r="33">
          <cell r="I33">
            <v>840</v>
          </cell>
        </row>
        <row r="34">
          <cell r="I34">
            <v>920</v>
          </cell>
        </row>
        <row r="35">
          <cell r="I35">
            <v>1000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эффициенты"/>
      <sheetName val="классификаторы"/>
      <sheetName val="индексы"/>
      <sheetName val="Расценки"/>
      <sheetName val="расчет"/>
      <sheetName val="РП"/>
      <sheetName val="КЛ-6 (240) 0,25"/>
      <sheetName val="КЛ-6 (240) 0,16"/>
      <sheetName val="КЛ-6 (120) 0,03"/>
      <sheetName val="КЛ-6 (120) 0,16"/>
      <sheetName val="КЛ-6 (120) 0,25"/>
      <sheetName val="КЛ-6 (50) 0,03"/>
      <sheetName val="КЛ-6 (70-95) 0,16"/>
      <sheetName val="КЛ-0,4 (120) 0,27"/>
      <sheetName val="16-КЭ-Яр ТМ"/>
      <sheetName val="16-КЭ-Яр АИСС КУЭ"/>
      <sheetName val="16-КЭ-Яр КС"/>
      <sheetName val="сводка"/>
      <sheetName val="Калькулятор"/>
      <sheetName val="Списки"/>
      <sheetName val="16-Яр_3 кв_Калькулятор"/>
    </sheetNames>
    <sheetDataSet>
      <sheetData sheetId="0"/>
      <sheetData sheetId="1">
        <row r="2">
          <cell r="D2" t="str">
            <v>ВЛ110</v>
          </cell>
          <cell r="F2" t="str">
            <v>НСиР</v>
          </cell>
          <cell r="H2" t="str">
            <v>изм &gt; 50%</v>
          </cell>
        </row>
        <row r="3">
          <cell r="D3" t="str">
            <v>ВЛ35</v>
          </cell>
          <cell r="F3" t="str">
            <v>ТПиР</v>
          </cell>
          <cell r="H3" t="str">
            <v>изм &lt; 50%</v>
          </cell>
        </row>
        <row r="4">
          <cell r="D4" t="str">
            <v>ВЛ10</v>
          </cell>
          <cell r="H4" t="str">
            <v>доп. оборуд ПС</v>
          </cell>
        </row>
        <row r="5">
          <cell r="D5" t="str">
            <v>ВЛ04</v>
          </cell>
          <cell r="H5" t="str">
            <v>Замена расп. устр ПС</v>
          </cell>
        </row>
        <row r="6">
          <cell r="D6" t="str">
            <v>КЛ110</v>
          </cell>
        </row>
        <row r="7">
          <cell r="D7" t="str">
            <v>КЛ10</v>
          </cell>
        </row>
        <row r="8">
          <cell r="D8" t="str">
            <v>КЛ04</v>
          </cell>
        </row>
        <row r="9">
          <cell r="D9" t="str">
            <v>ПС110</v>
          </cell>
        </row>
        <row r="10">
          <cell r="D10" t="str">
            <v>ПС35</v>
          </cell>
        </row>
        <row r="11">
          <cell r="D11" t="str">
            <v>ТП</v>
          </cell>
        </row>
        <row r="12">
          <cell r="D12" t="str">
            <v>Прочее</v>
          </cell>
        </row>
      </sheetData>
      <sheetData sheetId="2">
        <row r="12">
          <cell r="B12">
            <v>8.2100000000000009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110"/>
      <sheetName val="АИИСКУЭ"/>
      <sheetName val="АСУТП"/>
      <sheetName val="СС"/>
      <sheetName val="СПРЭ"/>
      <sheetName val="ПА"/>
      <sheetName val="ООС"/>
      <sheetName val="ПБ"/>
      <sheetName val="Геология ПС"/>
      <sheetName val="Геодезия ПС"/>
      <sheetName val="ВЛ 110"/>
      <sheetName val="Геология ВЛ"/>
      <sheetName val="Геодезия ВЛ"/>
      <sheetName val="ГЭК110"/>
      <sheetName val="Справка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A3">
            <v>12</v>
          </cell>
        </row>
        <row r="4">
          <cell r="A4">
            <v>16</v>
          </cell>
        </row>
        <row r="5">
          <cell r="A5">
            <v>20</v>
          </cell>
        </row>
        <row r="6">
          <cell r="A6">
            <v>24</v>
          </cell>
        </row>
        <row r="7">
          <cell r="A7">
            <v>28</v>
          </cell>
        </row>
        <row r="8">
          <cell r="A8">
            <v>32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17"/>
      <sheetData sheetId="1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аш вариант"/>
      <sheetName val="объемы"/>
      <sheetName val="Сводная"/>
      <sheetName val="ВЛ-10 с интерполяцией"/>
      <sheetName val="1.2"/>
      <sheetName val="ВЛ-0,4 с инт"/>
      <sheetName val="ВЛ-10 кВ до 200 тыс"/>
      <sheetName val="2.2"/>
      <sheetName val="2.3"/>
      <sheetName val="3.1"/>
      <sheetName val="3.2"/>
      <sheetName val="График ВЛ"/>
      <sheetName val="гр.фин"/>
    </sheetNames>
    <sheetDataSet>
      <sheetData sheetId="0" refreshError="1"/>
      <sheetData sheetId="1">
        <row r="4">
          <cell r="V4">
            <v>25</v>
          </cell>
        </row>
        <row r="5">
          <cell r="V5">
            <v>40</v>
          </cell>
        </row>
        <row r="6">
          <cell r="V6">
            <v>63</v>
          </cell>
        </row>
        <row r="7">
          <cell r="V7">
            <v>100</v>
          </cell>
        </row>
        <row r="8">
          <cell r="V8">
            <v>160</v>
          </cell>
        </row>
        <row r="9">
          <cell r="V9">
            <v>250</v>
          </cell>
        </row>
        <row r="10">
          <cell r="V10">
            <v>400</v>
          </cell>
        </row>
        <row r="11">
          <cell r="V11">
            <v>630</v>
          </cell>
        </row>
        <row r="12">
          <cell r="V12" t="str">
            <v>2х100</v>
          </cell>
        </row>
        <row r="13">
          <cell r="V13" t="str">
            <v>2х160</v>
          </cell>
        </row>
        <row r="14">
          <cell r="V14" t="str">
            <v>2х250</v>
          </cell>
        </row>
        <row r="15">
          <cell r="V15" t="str">
            <v>2х400</v>
          </cell>
        </row>
        <row r="16">
          <cell r="V16" t="str">
            <v>2х630</v>
          </cell>
        </row>
        <row r="17">
          <cell r="V17" t="str">
            <v>з/т 25</v>
          </cell>
        </row>
        <row r="18">
          <cell r="V18" t="str">
            <v>з/т 40</v>
          </cell>
        </row>
        <row r="19">
          <cell r="V19" t="str">
            <v>з/т 63</v>
          </cell>
        </row>
        <row r="21">
          <cell r="V21" t="str">
            <v>з/т 100</v>
          </cell>
        </row>
        <row r="22">
          <cell r="V22" t="str">
            <v>з/т 160</v>
          </cell>
        </row>
        <row r="23">
          <cell r="V23" t="str">
            <v>з/т 250</v>
          </cell>
        </row>
        <row r="24">
          <cell r="V24" t="str">
            <v>з/т 630</v>
          </cell>
        </row>
        <row r="25">
          <cell r="V25" t="str">
            <v>з/т 2х100</v>
          </cell>
        </row>
        <row r="26">
          <cell r="V26" t="str">
            <v>з/т 2х160</v>
          </cell>
        </row>
        <row r="27">
          <cell r="V27" t="str">
            <v>з/т 2х250</v>
          </cell>
        </row>
        <row r="28">
          <cell r="V28" t="str">
            <v>з/т 2х400</v>
          </cell>
        </row>
        <row r="29">
          <cell r="V29" t="str">
            <v>з/т 2х630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mater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ькулятор"/>
      <sheetName val="результат"/>
      <sheetName val="Расчет стоимости"/>
      <sheetName val="Расчет "/>
      <sheetName val="ПИР"/>
      <sheetName val="к договору 5.03.15г."/>
      <sheetName val="Список"/>
      <sheetName val="индексы"/>
      <sheetName val="данные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ВЛЭП</v>
          </cell>
          <cell r="B1" t="str">
            <v>Белгородэнерго</v>
          </cell>
          <cell r="D1" t="str">
            <v>ТЕР</v>
          </cell>
          <cell r="E1" t="str">
            <v>ТПиР</v>
          </cell>
          <cell r="F1" t="str">
            <v>в базовых ценах</v>
          </cell>
        </row>
        <row r="2">
          <cell r="A2" t="str">
            <v>КЛЭП</v>
          </cell>
          <cell r="B2" t="str">
            <v>Брянскэнерго</v>
          </cell>
          <cell r="D2" t="str">
            <v>ФЕР</v>
          </cell>
          <cell r="E2" t="str">
            <v>НСиР</v>
          </cell>
          <cell r="F2" t="str">
            <v>в текущих ценах</v>
          </cell>
        </row>
        <row r="3">
          <cell r="A3" t="str">
            <v>прочее</v>
          </cell>
          <cell r="B3" t="str">
            <v>Воронежэнерго</v>
          </cell>
        </row>
        <row r="4">
          <cell r="B4" t="str">
            <v>Костромаэнерго</v>
          </cell>
        </row>
        <row r="5">
          <cell r="B5" t="str">
            <v>Курскэнерго</v>
          </cell>
        </row>
        <row r="6">
          <cell r="B6" t="str">
            <v>Липецкэнерго</v>
          </cell>
        </row>
        <row r="7">
          <cell r="B7" t="str">
            <v>Орелэнерго</v>
          </cell>
        </row>
        <row r="8">
          <cell r="B8" t="str">
            <v>Смоленскэнерго</v>
          </cell>
        </row>
        <row r="9">
          <cell r="B9" t="str">
            <v>Тамбовэнерго</v>
          </cell>
        </row>
        <row r="10">
          <cell r="B10" t="str">
            <v>Тверьэнерго</v>
          </cell>
        </row>
        <row r="11">
          <cell r="B11" t="str">
            <v>Ярэнерго</v>
          </cell>
        </row>
      </sheetData>
      <sheetData sheetId="7"/>
      <sheetData sheetId="8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280"/>
      <sheetName val="Смета180"/>
    </sheetNames>
    <sheetDataSet>
      <sheetData sheetId="0"/>
      <sheetData sheetId="1">
        <row r="8">
          <cell r="A8" t="str">
            <v>Артезианская скважина. Пос. Снегири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НиП-84 авто-смета"/>
    </sheetNames>
    <definedNames>
      <definedName name="dial_koef_udar"/>
    </defined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520-3532"/>
      <sheetName val="3533-3549"/>
      <sheetName val="3550"/>
      <sheetName val="3551-3554"/>
      <sheetName val="3555-3562"/>
      <sheetName val="3563"/>
      <sheetName val="3564-3570"/>
      <sheetName val="3571-3576"/>
      <sheetName val="3440"/>
      <sheetName val="3579-3585"/>
      <sheetName val="3586-3593"/>
      <sheetName val="справочник"/>
      <sheetName val="сводка"/>
      <sheetName val="3577-3578 3594-3597"/>
      <sheetName val="3598-360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">
          <cell r="A2" t="str">
            <v>Строительство ВЛ-10 кВ</v>
          </cell>
        </row>
        <row r="3">
          <cell r="A3" t="str">
            <v>Строительство ВЛ-6 кВ</v>
          </cell>
        </row>
        <row r="4">
          <cell r="A4" t="str">
            <v>Строительство ВЛ-10 кВ (двухцепная)</v>
          </cell>
        </row>
        <row r="5">
          <cell r="A5" t="str">
            <v>Строительство ВЛ-0,4 кВ</v>
          </cell>
        </row>
        <row r="6">
          <cell r="A6" t="str">
            <v>Демонтаж ВЛ-0,4 кВ</v>
          </cell>
        </row>
        <row r="7">
          <cell r="A7" t="str">
            <v>Замена провода ВЛ-0,4</v>
          </cell>
        </row>
        <row r="8">
          <cell r="A8" t="str">
            <v>Замена провода и опор ВЛ-0,4</v>
          </cell>
        </row>
        <row r="9">
          <cell r="A9" t="str">
            <v>Строительство по сущ.опорам ВЛ-0,4</v>
          </cell>
        </row>
        <row r="10">
          <cell r="A10" t="str">
            <v>Установка АВ</v>
          </cell>
        </row>
        <row r="11">
          <cell r="A11" t="str">
            <v>Установка ПРВТ</v>
          </cell>
        </row>
        <row r="12">
          <cell r="A12" t="str">
            <v>Установка РЛК</v>
          </cell>
        </row>
        <row r="13">
          <cell r="A13" t="str">
            <v>Строительство СТП 1,25 кВА</v>
          </cell>
        </row>
        <row r="14">
          <cell r="A14" t="str">
            <v>Строительство СТП 4 кВА</v>
          </cell>
        </row>
        <row r="15">
          <cell r="A15" t="str">
            <v>Строительство СТП 10 кВА</v>
          </cell>
        </row>
        <row r="16">
          <cell r="A16" t="str">
            <v>Строительство СТП 25 кВА</v>
          </cell>
        </row>
        <row r="17">
          <cell r="A17" t="str">
            <v>Строительство СТП 40 кВА</v>
          </cell>
        </row>
        <row r="18">
          <cell r="A18" t="str">
            <v>Строительство СТП 63 кВА</v>
          </cell>
        </row>
        <row r="19">
          <cell r="A19" t="str">
            <v>Строительство ТП 100 кВА</v>
          </cell>
        </row>
        <row r="20">
          <cell r="A20" t="str">
            <v>Строительство ТП 160 кВА</v>
          </cell>
        </row>
        <row r="21">
          <cell r="A21" t="str">
            <v>Строительство ТП 250 кВА</v>
          </cell>
        </row>
        <row r="22">
          <cell r="A22" t="str">
            <v>Строительство ТП 400 кВА</v>
          </cell>
        </row>
        <row r="23">
          <cell r="A23" t="str">
            <v>Строительство ТП 630 кВА</v>
          </cell>
        </row>
        <row r="24">
          <cell r="A24" t="str">
            <v>Строительство ТП 2х63 кВА</v>
          </cell>
        </row>
        <row r="25">
          <cell r="A25" t="str">
            <v>Строительство ТП 2х400 кВА</v>
          </cell>
        </row>
        <row r="26">
          <cell r="A26" t="str">
            <v>Строительство ТП 2х630 кВА</v>
          </cell>
        </row>
        <row r="27">
          <cell r="A27" t="str">
            <v>Замена трансформатора на 250 кВА</v>
          </cell>
        </row>
        <row r="28">
          <cell r="A28" t="str">
            <v>Замена ТП на 63 кВА</v>
          </cell>
        </row>
        <row r="29">
          <cell r="A29" t="str">
            <v>Замена ТП на 160 кВА</v>
          </cell>
        </row>
        <row r="30">
          <cell r="A30" t="str">
            <v>Замена ТП на 250 кВА</v>
          </cell>
        </row>
        <row r="31">
          <cell r="A31" t="str">
            <v>Замена ТП на 2х400 кВА</v>
          </cell>
        </row>
        <row r="32">
          <cell r="A32" t="str">
            <v>Строительство реклоузера</v>
          </cell>
        </row>
        <row r="33">
          <cell r="A33" t="str">
            <v>Строительство КЛ-0,4 кВ</v>
          </cell>
        </row>
        <row r="34">
          <cell r="A34" t="str">
            <v>Строительство КЛ-10 кВ</v>
          </cell>
        </row>
        <row r="35">
          <cell r="A35" t="str">
            <v>Строительство КЛ-10 кВ (двухцепная)</v>
          </cell>
        </row>
      </sheetData>
      <sheetData sheetId="12" refreshError="1"/>
      <sheetData sheetId="13" refreshError="1"/>
      <sheetData sheetId="14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_новый"/>
      <sheetName val="8,9,25,43"/>
      <sheetName val="сводка"/>
      <sheetName val="Калькулятор"/>
      <sheetName val="Списки"/>
    </sheetNames>
    <sheetDataSet>
      <sheetData sheetId="0">
        <row r="1">
          <cell r="A1" t="str">
            <v>Перечень работ</v>
          </cell>
        </row>
        <row r="2">
          <cell r="A2" t="str">
            <v>Строительство ВЛ-10 кВ</v>
          </cell>
        </row>
        <row r="3">
          <cell r="A3" t="str">
            <v>Строительство ВЛ-6 кВ</v>
          </cell>
        </row>
        <row r="4">
          <cell r="A4" t="str">
            <v>Строительство ВЛ-10 кВ (двухцепная)</v>
          </cell>
        </row>
        <row r="5">
          <cell r="A5" t="str">
            <v>Подвес доп.провода АС на ВЛ-10 кВ</v>
          </cell>
        </row>
        <row r="6">
          <cell r="A6" t="str">
            <v>Замена провода ВЛ-10</v>
          </cell>
        </row>
        <row r="7">
          <cell r="A7" t="str">
            <v>Демонтаж ВЛ-10 кВ</v>
          </cell>
        </row>
        <row r="8">
          <cell r="A8" t="str">
            <v>Демонтаж ВЛ-0,4 кВ</v>
          </cell>
        </row>
        <row r="9">
          <cell r="A9" t="str">
            <v>Строительство ВЛ-0,4 кВ</v>
          </cell>
        </row>
        <row r="10">
          <cell r="A10" t="str">
            <v>Замена провода ВЛ-0,4</v>
          </cell>
        </row>
        <row r="11">
          <cell r="A11" t="str">
            <v>Замена провода и опор ВЛ-0,4</v>
          </cell>
        </row>
        <row r="12">
          <cell r="A12" t="str">
            <v>Подвес 2х фаз голого провода ВЛ-0,4</v>
          </cell>
        </row>
        <row r="13">
          <cell r="A13" t="str">
            <v>Строительство по сущ.опорам ВЛ-0,4</v>
          </cell>
        </row>
        <row r="14">
          <cell r="A14" t="str">
            <v>Строительство КЛ-0,4 кВ (до 95 мм)</v>
          </cell>
        </row>
        <row r="15">
          <cell r="A15" t="str">
            <v>Строительство КЛ-0,4 кВ (120 мм)</v>
          </cell>
        </row>
        <row r="16">
          <cell r="A16" t="str">
            <v>Строительство КЛ-0,4 кВ (240 мм)</v>
          </cell>
        </row>
        <row r="17">
          <cell r="A17" t="str">
            <v>Строительство КЛ-6 кВ (до 95 мм)</v>
          </cell>
        </row>
        <row r="18">
          <cell r="A18" t="str">
            <v>Строительство КЛ-6 кВ (120 мм)</v>
          </cell>
        </row>
        <row r="19">
          <cell r="A19" t="str">
            <v>Строительство КЛ-6 кВ (240 мм)</v>
          </cell>
        </row>
        <row r="20">
          <cell r="A20" t="str">
            <v>Строительство КЛ-10 кВ (до 95 мм)</v>
          </cell>
        </row>
        <row r="21">
          <cell r="A21" t="str">
            <v>Строительство КЛ-10 кВ (120 мм)</v>
          </cell>
        </row>
        <row r="22">
          <cell r="A22" t="str">
            <v>Строительство КЛ-10 кВ (240 мм)</v>
          </cell>
        </row>
        <row r="23">
          <cell r="A23" t="str">
            <v>Установка ПРВТ</v>
          </cell>
        </row>
        <row r="24">
          <cell r="A24" t="str">
            <v>Установка РЛК</v>
          </cell>
        </row>
        <row r="25">
          <cell r="A25" t="str">
            <v>Строительство реклоузера</v>
          </cell>
        </row>
        <row r="26">
          <cell r="A26" t="str">
            <v>Установка бустера</v>
          </cell>
        </row>
        <row r="27">
          <cell r="A27" t="str">
            <v>Установка АВ</v>
          </cell>
        </row>
        <row r="28">
          <cell r="A28" t="str">
            <v>Установка ВН</v>
          </cell>
        </row>
        <row r="29">
          <cell r="A29" t="str">
            <v>Строительство СТП 1,25 кВА</v>
          </cell>
        </row>
        <row r="30">
          <cell r="A30" t="str">
            <v>Строительство СТП 4 кВА</v>
          </cell>
        </row>
        <row r="31">
          <cell r="A31" t="str">
            <v>Строительство СТП 10 кВА</v>
          </cell>
        </row>
        <row r="32">
          <cell r="A32" t="str">
            <v>Строительство СТП 25 кВА</v>
          </cell>
        </row>
        <row r="33">
          <cell r="A33" t="str">
            <v>Строительство СТП 40 кВА</v>
          </cell>
        </row>
        <row r="34">
          <cell r="A34" t="str">
            <v>Строительство СТП 63 кВА</v>
          </cell>
        </row>
        <row r="35">
          <cell r="A35" t="str">
            <v>Строительство КТП 63 кВА</v>
          </cell>
        </row>
        <row r="36">
          <cell r="A36" t="str">
            <v>Строительство КТП 100 кВА</v>
          </cell>
        </row>
        <row r="37">
          <cell r="A37" t="str">
            <v>Строительство КТПП 100 кВА</v>
          </cell>
        </row>
        <row r="38">
          <cell r="A38" t="str">
            <v>Строительство КТП 160 кВА</v>
          </cell>
        </row>
        <row r="39">
          <cell r="A39" t="str">
            <v>Строительство КТПП 160 кВА</v>
          </cell>
        </row>
        <row r="40">
          <cell r="A40" t="str">
            <v>Строительство БКТП 160 кВА</v>
          </cell>
        </row>
        <row r="41">
          <cell r="A41" t="str">
            <v>Строительство КТП 250 кВА</v>
          </cell>
        </row>
        <row r="42">
          <cell r="A42" t="str">
            <v>Строительство КТПП 250 кВА</v>
          </cell>
        </row>
        <row r="43">
          <cell r="A43" t="str">
            <v>Строительство КТП 400 кВА</v>
          </cell>
        </row>
        <row r="44">
          <cell r="A44" t="str">
            <v>Строительство КТПП 400 кВА</v>
          </cell>
        </row>
        <row r="45">
          <cell r="A45" t="str">
            <v>Строительство КТП 630 кВА</v>
          </cell>
        </row>
        <row r="46">
          <cell r="A46" t="str">
            <v>Строительство КТП 1000 кВА</v>
          </cell>
        </row>
        <row r="47">
          <cell r="A47" t="str">
            <v>Строительство КТП 2х63 кВА</v>
          </cell>
        </row>
        <row r="48">
          <cell r="A48" t="str">
            <v>Строительство ТП 2х100 кВА</v>
          </cell>
        </row>
        <row r="49">
          <cell r="A49" t="str">
            <v>Строительство ТП 2х160 кВА</v>
          </cell>
        </row>
        <row r="50">
          <cell r="A50" t="str">
            <v>Строительство ТП 2х250 кВА</v>
          </cell>
        </row>
        <row r="51">
          <cell r="A51" t="str">
            <v>Строительство ТП 2х400 кВА</v>
          </cell>
        </row>
        <row r="52">
          <cell r="A52" t="str">
            <v>Строительство ТП 2х630 кВА</v>
          </cell>
        </row>
        <row r="53">
          <cell r="A53" t="str">
            <v>Строительство КТПП 2х400 кВА</v>
          </cell>
        </row>
        <row r="54">
          <cell r="A54" t="str">
            <v>Строительство КТПП 2х630 кВА</v>
          </cell>
        </row>
        <row r="55">
          <cell r="A55" t="str">
            <v>Строительство КТПП 2х1000 кВА</v>
          </cell>
        </row>
        <row r="56">
          <cell r="A56" t="str">
            <v>Установка трансформатора 400 кВА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_новый"/>
      <sheetName val="расчет"/>
      <sheetName val="сводка"/>
      <sheetName val="Калькулятор"/>
      <sheetName val="Списки"/>
    </sheetNames>
    <sheetDataSet>
      <sheetData sheetId="0">
        <row r="1">
          <cell r="A1" t="str">
            <v>Перечень работ</v>
          </cell>
        </row>
        <row r="2">
          <cell r="A2" t="str">
            <v>Строительство ВЛ-10 кВ</v>
          </cell>
        </row>
        <row r="3">
          <cell r="A3" t="str">
            <v>Строительство ВЛ-6 кВ</v>
          </cell>
        </row>
        <row r="4">
          <cell r="A4" t="str">
            <v>Строительство ВЛ-10 кВ (двухцепная)</v>
          </cell>
        </row>
        <row r="5">
          <cell r="A5" t="str">
            <v>Подвес доп.провода АС на ВЛ-10 кВ</v>
          </cell>
        </row>
        <row r="6">
          <cell r="A6" t="str">
            <v>Замена провода ВЛ-10</v>
          </cell>
        </row>
        <row r="7">
          <cell r="A7" t="str">
            <v>Демонтаж ВЛ-10 кВ</v>
          </cell>
        </row>
        <row r="8">
          <cell r="A8" t="str">
            <v>Демонтаж ВЛ-0,4 кВ</v>
          </cell>
        </row>
        <row r="9">
          <cell r="A9" t="str">
            <v>Строительство ВЛ-0,4 кВ</v>
          </cell>
        </row>
        <row r="10">
          <cell r="A10" t="str">
            <v>Замена провода ВЛ-0,4</v>
          </cell>
        </row>
        <row r="11">
          <cell r="A11" t="str">
            <v>Замена провода и опор ВЛ-0,4</v>
          </cell>
        </row>
        <row r="12">
          <cell r="A12" t="str">
            <v>Подвес 2х фаз голого провода ВЛ-0,4</v>
          </cell>
        </row>
        <row r="13">
          <cell r="A13" t="str">
            <v>Строительство по сущ.опорам ВЛ-0,4</v>
          </cell>
        </row>
        <row r="14">
          <cell r="A14" t="str">
            <v>Строительство КЛ-0,4 кВ (до 95 мм)</v>
          </cell>
        </row>
        <row r="15">
          <cell r="A15" t="str">
            <v>Строительство КЛ-0,4 кВ (120 мм)</v>
          </cell>
        </row>
        <row r="16">
          <cell r="A16" t="str">
            <v>Строительство КЛ-0,4 кВ (240 мм)</v>
          </cell>
        </row>
        <row r="17">
          <cell r="A17" t="str">
            <v>Строительство КЛ-6 кВ (до 95 мм)</v>
          </cell>
        </row>
        <row r="18">
          <cell r="A18" t="str">
            <v>Строительство КЛ-6 кВ (120 мм)</v>
          </cell>
        </row>
        <row r="19">
          <cell r="A19" t="str">
            <v>Строительство КЛ-6 кВ (240 мм)</v>
          </cell>
        </row>
        <row r="20">
          <cell r="A20" t="str">
            <v>Строительство КЛ-10 кВ (до 95 мм)</v>
          </cell>
        </row>
        <row r="21">
          <cell r="A21" t="str">
            <v>Строительство КЛ-10 кВ (120 мм)</v>
          </cell>
        </row>
        <row r="22">
          <cell r="A22" t="str">
            <v>Строительство КЛ-10 кВ (240 мм)</v>
          </cell>
        </row>
        <row r="23">
          <cell r="A23" t="str">
            <v>Установка ПРВТ</v>
          </cell>
        </row>
        <row r="24">
          <cell r="A24" t="str">
            <v>Установка РЛК</v>
          </cell>
        </row>
        <row r="25">
          <cell r="A25" t="str">
            <v>Строительство реклоузера</v>
          </cell>
        </row>
        <row r="26">
          <cell r="A26" t="str">
            <v>Установка бустера</v>
          </cell>
        </row>
        <row r="27">
          <cell r="A27" t="str">
            <v>Установка АВ</v>
          </cell>
        </row>
        <row r="28">
          <cell r="A28" t="str">
            <v>Установка ВН</v>
          </cell>
        </row>
        <row r="29">
          <cell r="A29" t="str">
            <v>Установка рубильника</v>
          </cell>
        </row>
        <row r="30">
          <cell r="A30" t="str">
            <v>Строительство СТП 1,25 кВА</v>
          </cell>
        </row>
        <row r="31">
          <cell r="A31" t="str">
            <v>Строительство СТП 4 кВА</v>
          </cell>
        </row>
        <row r="32">
          <cell r="A32" t="str">
            <v>Строительство СТП 10 кВА</v>
          </cell>
        </row>
        <row r="33">
          <cell r="A33" t="str">
            <v>Строительство СТП 25 кВА</v>
          </cell>
        </row>
        <row r="34">
          <cell r="A34" t="str">
            <v>Строительство СТП 40 кВА</v>
          </cell>
        </row>
        <row r="35">
          <cell r="A35" t="str">
            <v>Строительство СТП 63 кВА</v>
          </cell>
        </row>
        <row r="36">
          <cell r="A36" t="str">
            <v>Строительство КТП 63 кВА</v>
          </cell>
        </row>
        <row r="37">
          <cell r="A37" t="str">
            <v>Строительство КТП 100 кВА</v>
          </cell>
        </row>
        <row r="38">
          <cell r="A38" t="str">
            <v>Строительство КТПП 100 кВА</v>
          </cell>
        </row>
        <row r="39">
          <cell r="A39" t="str">
            <v>Строительство КТП 160 кВА</v>
          </cell>
        </row>
        <row r="40">
          <cell r="A40" t="str">
            <v>Строительство КТПП 160 кВА</v>
          </cell>
        </row>
        <row r="41">
          <cell r="A41" t="str">
            <v>Строительство БКТП 160 кВА</v>
          </cell>
        </row>
        <row r="42">
          <cell r="A42" t="str">
            <v>Строительство КТП 250 кВА</v>
          </cell>
        </row>
        <row r="43">
          <cell r="A43" t="str">
            <v>Строительство КТПП 250 кВА</v>
          </cell>
        </row>
        <row r="44">
          <cell r="A44" t="str">
            <v>Строительство КТП 400 кВА</v>
          </cell>
        </row>
        <row r="45">
          <cell r="A45" t="str">
            <v>Строительство КТПП 400 кВА</v>
          </cell>
        </row>
        <row r="46">
          <cell r="A46" t="str">
            <v>Строительство КТП 630 кВА</v>
          </cell>
        </row>
        <row r="47">
          <cell r="A47" t="str">
            <v>Строительство КТП 1000 кВА</v>
          </cell>
        </row>
        <row r="48">
          <cell r="A48" t="str">
            <v>Строительство КТП 2х63 кВА</v>
          </cell>
        </row>
        <row r="49">
          <cell r="A49" t="str">
            <v>Строительство ТП 2х100 кВА</v>
          </cell>
        </row>
        <row r="50">
          <cell r="A50" t="str">
            <v>Строительство ТП 2х160 кВА</v>
          </cell>
        </row>
        <row r="51">
          <cell r="A51" t="str">
            <v>Строительство ТП 2х250 кВА</v>
          </cell>
        </row>
        <row r="52">
          <cell r="A52" t="str">
            <v>Строительство ТП 2х400 кВА</v>
          </cell>
        </row>
        <row r="53">
          <cell r="A53" t="str">
            <v>Строительство ТП 2х630 кВА</v>
          </cell>
        </row>
        <row r="54">
          <cell r="A54" t="str">
            <v>Строительство КТПП 2х400 кВА</v>
          </cell>
        </row>
        <row r="55">
          <cell r="A55" t="str">
            <v>Строительство БКТП 2х400 кВА</v>
          </cell>
        </row>
        <row r="56">
          <cell r="A56" t="str">
            <v>Строительство КТПП 2х630 кВА</v>
          </cell>
        </row>
        <row r="57">
          <cell r="A57" t="str">
            <v>Строительство БКТП 2х630 кВА</v>
          </cell>
        </row>
        <row r="58">
          <cell r="A58" t="str">
            <v>Строительство КТПП 2х1000 кВА</v>
          </cell>
        </row>
        <row r="59">
          <cell r="A59" t="str">
            <v>Установка трансформатора 400 кВА</v>
          </cell>
        </row>
        <row r="60">
          <cell r="A60" t="str">
            <v>Установка трансформатора 630 кВА</v>
          </cell>
        </row>
        <row r="61">
          <cell r="A61" t="str">
            <v>Установка трансформатора 1000 кВА</v>
          </cell>
        </row>
        <row r="62">
          <cell r="A62" t="str">
            <v>Установка трансформатора 1250 кВА</v>
          </cell>
        </row>
        <row r="63">
          <cell r="A63" t="str">
            <v>Замена трансформатора на 63 кВА</v>
          </cell>
        </row>
        <row r="64">
          <cell r="A64" t="str">
            <v>Замена трансформатора на 160 кВА</v>
          </cell>
        </row>
        <row r="65">
          <cell r="A65" t="str">
            <v>Замена трансформатора на 250 кВА</v>
          </cell>
        </row>
        <row r="66">
          <cell r="A66" t="str">
            <v>Замена ТП на СТП 40 кВА</v>
          </cell>
        </row>
        <row r="67">
          <cell r="A67" t="str">
            <v>Замена ТП на СТП 63 кВА</v>
          </cell>
        </row>
        <row r="68">
          <cell r="A68" t="str">
            <v>Замена ТП на КТП 100 кВА</v>
          </cell>
        </row>
        <row r="69">
          <cell r="A69" t="str">
            <v>Замена ТП на КТП 160 кВА</v>
          </cell>
        </row>
        <row r="70">
          <cell r="A70" t="str">
            <v>Замена ТП на КТП 250 кВА</v>
          </cell>
        </row>
      </sheetData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og_montag_show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35"/>
      <sheetName val="АИИСКУЭ"/>
      <sheetName val="АСУТП"/>
      <sheetName val="Видеонаблюдение"/>
      <sheetName val="ООС"/>
      <sheetName val="ПБ"/>
      <sheetName val="Геодезия ПС"/>
      <sheetName val="Геология_ПС"/>
      <sheetName val="Смета ПС110"/>
      <sheetName val="Геодезия ПС (2)"/>
      <sheetName val="Геология_ПС (2)"/>
      <sheetName val="Смета ПС35 (2)"/>
      <sheetName val="Геодезия ПС (3)"/>
      <sheetName val="Геология_ПС (3)"/>
      <sheetName val="ВЛ 35"/>
      <sheetName val="Геодезия ВЛ"/>
      <sheetName val="Геология_ВЛ"/>
      <sheetName val="ВЛ 10 кВ"/>
      <sheetName val="Геодезия ВЛ (2)"/>
      <sheetName val="Геология_ВЛ (2)"/>
      <sheetName val="ГЭК"/>
      <sheetName val="Справк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3">
          <cell r="A3">
            <v>12</v>
          </cell>
          <cell r="L3">
            <v>1</v>
          </cell>
        </row>
        <row r="4">
          <cell r="A4">
            <v>16</v>
          </cell>
          <cell r="L4">
            <v>2</v>
          </cell>
        </row>
        <row r="5">
          <cell r="A5">
            <v>20</v>
          </cell>
          <cell r="L5">
            <v>3</v>
          </cell>
        </row>
        <row r="6">
          <cell r="A6">
            <v>24</v>
          </cell>
          <cell r="L6">
            <v>4</v>
          </cell>
        </row>
        <row r="7">
          <cell r="A7">
            <v>28</v>
          </cell>
          <cell r="L7">
            <v>5</v>
          </cell>
        </row>
        <row r="8">
          <cell r="A8">
            <v>32</v>
          </cell>
          <cell r="L8">
            <v>6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2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НиП-84 авто-смета"/>
    </sheetNames>
    <definedNames>
      <definedName name="dial_koef_udar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koef_udar"/>
      <definedName name="dial_mater_udar"/>
      <definedName name="Rashod_dolot_udar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Тампонаж"/>
      <sheetName val="Сводная смета"/>
      <sheetName val="Насос"/>
      <sheetName val="Водомер"/>
      <sheetName val="Лист6"/>
      <sheetName val="ПНР"/>
      <sheetName val="Оголовок"/>
      <sheetName val="Бурение 6"/>
      <sheetName val="СНиП-84 авто-смета"/>
    </sheetNames>
    <definedNames>
      <definedName name="Rashod_dolot_zap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_в тек.ценах"/>
      <sheetName val="69-КЭ рек.0,4"/>
      <sheetName val="70-КЭ 10"/>
      <sheetName val="70-КЭ РЛК"/>
      <sheetName val="70-КЭ СТП-63"/>
      <sheetName val="70-КЭ рек.0,4"/>
      <sheetName val="70-КЭ 0,4 стр-во"/>
      <sheetName val="71-КЭ рек.ТП-40"/>
      <sheetName val="71-КЭ рек.0,4"/>
      <sheetName val="20-СЗО 10"/>
      <sheetName val="20-СЗО 2х250"/>
      <sheetName val="20-СЗО 0,4 сущ.опоры"/>
      <sheetName val="21-СЗО АВ"/>
      <sheetName val="21-СЗО рек.0,4"/>
      <sheetName val="21-СЗО 0,4 стр-во"/>
      <sheetName val="21-СЗО 0,4 сущ.опоры"/>
      <sheetName val="расчет"/>
      <sheetName val="сводка"/>
      <sheetName val="Калькулятор"/>
      <sheetName val="Списки"/>
      <sheetName val="69-71-КЭ, 20,21-СЗО_1 кв_Кальку"/>
    </sheetNames>
    <sheetDataSet>
      <sheetData sheetId="0">
        <row r="13">
          <cell r="G13">
            <v>528.36784906841319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>
        <row r="21">
          <cell r="B21">
            <v>0.15</v>
          </cell>
        </row>
      </sheetData>
      <sheetData sheetId="17" refreshError="1"/>
      <sheetData sheetId="18" refreshError="1"/>
      <sheetData sheetId="19">
        <row r="2">
          <cell r="C2" t="str">
            <v>Белгородэнерго</v>
          </cell>
        </row>
        <row r="3">
          <cell r="C3" t="str">
            <v>Брянскэнерго</v>
          </cell>
        </row>
        <row r="4">
          <cell r="C4" t="str">
            <v>Воронежэнерго</v>
          </cell>
        </row>
        <row r="5">
          <cell r="C5" t="str">
            <v>Костромаэнерго</v>
          </cell>
        </row>
        <row r="6">
          <cell r="C6" t="str">
            <v>Курскэнерго</v>
          </cell>
        </row>
        <row r="7">
          <cell r="C7" t="str">
            <v>Липецкэнерго</v>
          </cell>
        </row>
        <row r="8">
          <cell r="C8" t="str">
            <v>Орелэнерго</v>
          </cell>
        </row>
        <row r="9">
          <cell r="C9" t="str">
            <v>Смоленскэнерго</v>
          </cell>
        </row>
        <row r="10">
          <cell r="C10" t="str">
            <v>Тамбовэнерго</v>
          </cell>
        </row>
        <row r="11">
          <cell r="C11" t="str">
            <v>Тверьэнерго</v>
          </cell>
        </row>
        <row r="12">
          <cell r="C12" t="str">
            <v>Ярэнерго</v>
          </cell>
        </row>
      </sheetData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Тампонаж"/>
      <sheetName val="Сводная смета"/>
      <sheetName val="Насос"/>
      <sheetName val="Водомер"/>
      <sheetName val="Лист6"/>
      <sheetName val="ПНР"/>
      <sheetName val="Оголовок"/>
      <sheetName val="Бурение 6"/>
      <sheetName val="СНиП-84 авто-смета"/>
    </sheetNames>
    <definedNames>
      <definedName name="dial_koef_zap"/>
      <definedName name="dial_mater"/>
      <definedName name="dialog_montag_show"/>
      <definedName name="Rashod_dolot_zap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_Prop.Prg"/>
      <sheetName val="Лист1"/>
      <sheetName val="Sum_prop"/>
    </sheetNames>
    <definedNames>
      <definedName name="FD"/>
      <definedName name="PDat"/>
      <definedName name="sum_prop"/>
    </definedNames>
    <sheetDataSet>
      <sheetData sheetId="0" refreshError="1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mater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на ПНР"/>
    </sheetNames>
    <definedNames>
      <definedName name="vvod_ini"/>
    </defined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Привод"/>
      <sheetName val="КИП"/>
      <sheetName val="Контроллер"/>
      <sheetName val="Распредустройство"/>
      <sheetName val="Электроды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4"/>
  <sheetViews>
    <sheetView tabSelected="1" topLeftCell="A47" workbookViewId="0">
      <selection activeCell="I59" sqref="I59"/>
    </sheetView>
  </sheetViews>
  <sheetFormatPr defaultRowHeight="12.75" x14ac:dyDescent="0.2"/>
  <cols>
    <col min="1" max="1" width="9.28515625" style="2" bestFit="1" customWidth="1"/>
    <col min="2" max="2" width="9.140625" style="2"/>
    <col min="3" max="3" width="10" style="2" bestFit="1" customWidth="1"/>
    <col min="4" max="4" width="13.28515625" style="2" customWidth="1"/>
    <col min="5" max="5" width="9.140625" style="2"/>
    <col min="6" max="6" width="29.140625" style="2" customWidth="1"/>
    <col min="7" max="7" width="12.42578125" style="2" customWidth="1"/>
    <col min="8" max="8" width="26.140625" style="2" customWidth="1"/>
    <col min="9" max="9" width="22.85546875" style="2" customWidth="1"/>
    <col min="10" max="10" width="24" style="5" customWidth="1"/>
    <col min="11" max="11" width="13.5703125" style="5" bestFit="1" customWidth="1"/>
    <col min="12" max="12" width="15.7109375" style="5" bestFit="1" customWidth="1"/>
    <col min="13" max="13" width="11.5703125" style="2" bestFit="1" customWidth="1"/>
    <col min="14" max="16384" width="9.140625" style="2"/>
  </cols>
  <sheetData>
    <row r="1" spans="1:26" x14ac:dyDescent="0.2">
      <c r="A1" s="1" t="s">
        <v>0</v>
      </c>
      <c r="G1" s="60" t="s">
        <v>1</v>
      </c>
      <c r="H1" s="60"/>
      <c r="I1" s="60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x14ac:dyDescent="0.2">
      <c r="G2" s="4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x14ac:dyDescent="0.2">
      <c r="A3" s="4"/>
      <c r="G3" s="4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20.25" customHeight="1" x14ac:dyDescent="0.2"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6.5" customHeight="1" x14ac:dyDescent="0.2">
      <c r="A5" s="61" t="s">
        <v>2</v>
      </c>
      <c r="B5" s="61"/>
      <c r="C5" s="61"/>
      <c r="D5" s="61"/>
      <c r="G5" s="62" t="s">
        <v>2</v>
      </c>
      <c r="H5" s="62"/>
      <c r="I5" s="62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x14ac:dyDescent="0.2">
      <c r="A6" s="4" t="s">
        <v>3</v>
      </c>
      <c r="G6" s="62" t="s">
        <v>3</v>
      </c>
      <c r="H6" s="62"/>
      <c r="I6" s="62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x14ac:dyDescent="0.2">
      <c r="A7" s="57"/>
      <c r="B7" s="57"/>
      <c r="C7" s="57"/>
      <c r="D7" s="57"/>
      <c r="E7" s="57"/>
      <c r="F7" s="57"/>
      <c r="G7" s="57"/>
      <c r="H7" s="57"/>
      <c r="I7" s="57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x14ac:dyDescent="0.2">
      <c r="A8" s="57" t="s">
        <v>4</v>
      </c>
      <c r="B8" s="57"/>
      <c r="C8" s="57"/>
      <c r="D8" s="57"/>
      <c r="E8" s="57"/>
      <c r="F8" s="57"/>
      <c r="G8" s="57"/>
      <c r="H8" s="57"/>
      <c r="I8" s="57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x14ac:dyDescent="0.2">
      <c r="A9" s="57" t="s">
        <v>5</v>
      </c>
      <c r="B9" s="57"/>
      <c r="C9" s="57"/>
      <c r="D9" s="57"/>
      <c r="E9" s="57"/>
      <c r="F9" s="57"/>
      <c r="G9" s="57"/>
      <c r="H9" s="57"/>
      <c r="I9" s="57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x14ac:dyDescent="0.2">
      <c r="A10" s="57"/>
      <c r="B10" s="57"/>
      <c r="C10" s="57"/>
      <c r="D10" s="57"/>
      <c r="E10" s="57"/>
      <c r="F10" s="57"/>
      <c r="G10" s="57"/>
      <c r="H10" s="57"/>
      <c r="I10" s="57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x14ac:dyDescent="0.2">
      <c r="A11" s="57" t="s">
        <v>6</v>
      </c>
      <c r="B11" s="57"/>
      <c r="C11" s="57"/>
      <c r="D11" s="57"/>
      <c r="E11" s="57"/>
      <c r="F11" s="57"/>
      <c r="G11" s="57"/>
      <c r="H11" s="57"/>
      <c r="I11" s="57"/>
      <c r="M11" s="5"/>
      <c r="N11" s="5"/>
      <c r="O11" s="5"/>
      <c r="P11" s="5"/>
      <c r="Q11" s="5"/>
      <c r="R11" s="5"/>
      <c r="S11" s="3"/>
      <c r="T11" s="3"/>
      <c r="U11" s="3"/>
      <c r="V11" s="3"/>
      <c r="W11" s="3"/>
      <c r="X11" s="3"/>
      <c r="Y11" s="3"/>
      <c r="Z11" s="3"/>
    </row>
    <row r="12" spans="1:26" ht="39.75" customHeight="1" x14ac:dyDescent="0.25">
      <c r="A12" s="58" t="s">
        <v>42</v>
      </c>
      <c r="B12" s="59"/>
      <c r="C12" s="59"/>
      <c r="D12" s="59"/>
      <c r="E12" s="59"/>
      <c r="F12" s="59"/>
      <c r="G12" s="59"/>
      <c r="H12" s="59"/>
      <c r="I12" s="59"/>
      <c r="M12" s="5"/>
      <c r="N12" s="5"/>
      <c r="O12" s="5"/>
      <c r="P12" s="5"/>
      <c r="Q12" s="5"/>
      <c r="R12" s="5"/>
      <c r="S12" s="3"/>
      <c r="T12" s="3"/>
      <c r="U12" s="3"/>
      <c r="V12" s="3"/>
      <c r="W12" s="3"/>
      <c r="X12" s="3"/>
      <c r="Y12" s="3"/>
      <c r="Z12" s="3"/>
    </row>
    <row r="13" spans="1:26" ht="24.75" customHeight="1" x14ac:dyDescent="0.2">
      <c r="A13" s="63" t="s">
        <v>7</v>
      </c>
      <c r="B13" s="63"/>
      <c r="C13" s="63"/>
      <c r="D13" s="63"/>
      <c r="E13" s="64"/>
      <c r="F13" s="64"/>
      <c r="G13" s="64"/>
      <c r="H13" s="64"/>
      <c r="I13" s="64"/>
      <c r="M13" s="5"/>
      <c r="N13" s="5"/>
      <c r="O13" s="5"/>
      <c r="P13" s="5"/>
      <c r="Q13" s="5"/>
      <c r="R13" s="5"/>
      <c r="S13" s="3"/>
      <c r="T13" s="3"/>
      <c r="U13" s="3"/>
      <c r="V13" s="3"/>
      <c r="W13" s="3"/>
      <c r="X13" s="3"/>
      <c r="Y13" s="3"/>
      <c r="Z13" s="3"/>
    </row>
    <row r="14" spans="1:26" ht="18" customHeight="1" x14ac:dyDescent="0.2">
      <c r="A14" s="63" t="s">
        <v>8</v>
      </c>
      <c r="B14" s="63"/>
      <c r="C14" s="63"/>
      <c r="D14" s="63"/>
      <c r="E14" s="64" t="s">
        <v>9</v>
      </c>
      <c r="F14" s="64"/>
      <c r="G14" s="64"/>
      <c r="H14" s="64"/>
      <c r="I14" s="64"/>
      <c r="M14" s="5"/>
      <c r="N14" s="5"/>
      <c r="O14" s="5"/>
      <c r="P14" s="5"/>
      <c r="Q14" s="5"/>
      <c r="R14" s="5"/>
      <c r="S14" s="3"/>
      <c r="T14" s="3"/>
      <c r="U14" s="3"/>
      <c r="V14" s="3"/>
      <c r="W14" s="3"/>
      <c r="X14" s="3"/>
      <c r="Y14" s="3"/>
      <c r="Z14" s="3"/>
    </row>
    <row r="15" spans="1:26" ht="18" customHeight="1" thickBot="1" x14ac:dyDescent="0.25">
      <c r="A15" s="6"/>
      <c r="B15" s="6"/>
      <c r="C15" s="6"/>
      <c r="D15" s="6"/>
      <c r="E15" s="7"/>
      <c r="F15" s="7"/>
      <c r="G15" s="7"/>
      <c r="H15" s="7"/>
      <c r="I15" s="7"/>
      <c r="M15" s="5"/>
      <c r="N15" s="5"/>
      <c r="O15" s="5"/>
      <c r="P15" s="5"/>
      <c r="Q15" s="5"/>
      <c r="R15" s="5"/>
      <c r="S15" s="3"/>
      <c r="T15" s="3"/>
      <c r="U15" s="3"/>
      <c r="V15" s="3"/>
      <c r="W15" s="3"/>
      <c r="X15" s="3"/>
      <c r="Y15" s="3"/>
      <c r="Z15" s="3"/>
    </row>
    <row r="16" spans="1:26" ht="60" customHeight="1" thickBot="1" x14ac:dyDescent="0.25">
      <c r="A16" s="8" t="s">
        <v>43</v>
      </c>
      <c r="B16" s="67" t="s">
        <v>44</v>
      </c>
      <c r="C16" s="68"/>
      <c r="D16" s="69"/>
      <c r="E16" s="67" t="s">
        <v>45</v>
      </c>
      <c r="F16" s="69"/>
      <c r="G16" s="67" t="s">
        <v>46</v>
      </c>
      <c r="H16" s="69"/>
      <c r="I16" s="49" t="s">
        <v>47</v>
      </c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4.25" hidden="1" customHeight="1" x14ac:dyDescent="0.2">
      <c r="A17" s="9">
        <v>1</v>
      </c>
      <c r="B17" s="80">
        <v>2</v>
      </c>
      <c r="C17" s="80"/>
      <c r="D17" s="80"/>
      <c r="E17" s="81">
        <v>3</v>
      </c>
      <c r="F17" s="82"/>
      <c r="G17" s="83">
        <v>4</v>
      </c>
      <c r="H17" s="83"/>
      <c r="I17" s="10">
        <v>5</v>
      </c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34.5" hidden="1" customHeight="1" x14ac:dyDescent="0.2">
      <c r="A18" s="70">
        <v>1</v>
      </c>
      <c r="B18" s="73" t="s">
        <v>21</v>
      </c>
      <c r="C18" s="74"/>
      <c r="D18" s="74"/>
      <c r="E18" s="96" t="s">
        <v>10</v>
      </c>
      <c r="F18" s="97"/>
      <c r="G18" s="25" t="s">
        <v>11</v>
      </c>
      <c r="H18" s="11" t="s">
        <v>22</v>
      </c>
      <c r="I18" s="26">
        <f>(0.86914475/2.94)*1000</f>
        <v>295.62746598639455</v>
      </c>
      <c r="J18" s="3">
        <f>(894.78483-18.83602-6.80406)/1000</f>
        <v>0.86914475000000002</v>
      </c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4.25" hidden="1" customHeight="1" x14ac:dyDescent="0.2">
      <c r="A19" s="71"/>
      <c r="B19" s="75"/>
      <c r="C19" s="76"/>
      <c r="D19" s="76"/>
      <c r="E19" s="53" t="s">
        <v>12</v>
      </c>
      <c r="F19" s="54"/>
      <c r="G19" s="27" t="s">
        <v>23</v>
      </c>
      <c r="H19" s="11" t="s">
        <v>24</v>
      </c>
      <c r="I19" s="26">
        <f>(0.00680406/9.08)*1000</f>
        <v>0.74934581497797359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28.5" hidden="1" customHeight="1" x14ac:dyDescent="0.2">
      <c r="A20" s="71"/>
      <c r="B20" s="75"/>
      <c r="C20" s="76"/>
      <c r="D20" s="76"/>
      <c r="E20" s="53" t="s">
        <v>25</v>
      </c>
      <c r="F20" s="54"/>
      <c r="G20" s="27" t="s">
        <v>26</v>
      </c>
      <c r="H20" s="11" t="s">
        <v>27</v>
      </c>
      <c r="I20" s="26">
        <f>(0.01883602/4.68)*1000</f>
        <v>4.0247905982905978</v>
      </c>
      <c r="J20" s="3">
        <f>6804.06/1000000</f>
        <v>6.8040600000000007E-3</v>
      </c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27.75" hidden="1" customHeight="1" thickBot="1" x14ac:dyDescent="0.25">
      <c r="A21" s="72"/>
      <c r="B21" s="77"/>
      <c r="C21" s="78"/>
      <c r="D21" s="78"/>
      <c r="E21" s="55"/>
      <c r="F21" s="56"/>
      <c r="G21" s="84" t="s">
        <v>28</v>
      </c>
      <c r="H21" s="84"/>
      <c r="I21" s="36">
        <f>((0.016+((0.023-0.016)/(0.4-0.2))*(D23-0.2))*1000*3.42)*(100%)*2.4*82.5%</f>
        <v>132.14138217833457</v>
      </c>
      <c r="J21" s="3">
        <f>5.85/1.25</f>
        <v>4.68</v>
      </c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9.5" hidden="1" customHeight="1" x14ac:dyDescent="0.2">
      <c r="A22" s="85" t="s">
        <v>16</v>
      </c>
      <c r="B22" s="85"/>
      <c r="C22" s="85"/>
      <c r="D22" s="13">
        <v>0.89478482999999998</v>
      </c>
      <c r="E22" s="50"/>
      <c r="F22" s="50"/>
      <c r="I22" s="14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8" hidden="1" customHeight="1" x14ac:dyDescent="0.2">
      <c r="A23" s="85" t="s">
        <v>29</v>
      </c>
      <c r="B23" s="85"/>
      <c r="C23" s="85"/>
      <c r="D23" s="37">
        <f>(I18+I19+I20)/1000</f>
        <v>0.30040160239966313</v>
      </c>
      <c r="E23" s="50"/>
      <c r="I23" s="14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23.25" hidden="1" customHeight="1" thickBot="1" x14ac:dyDescent="0.25">
      <c r="A24" s="95" t="s">
        <v>30</v>
      </c>
      <c r="B24" s="95"/>
      <c r="C24" s="95"/>
      <c r="D24" s="95"/>
      <c r="E24" s="95"/>
      <c r="F24" s="95"/>
      <c r="I24" s="38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4.25" customHeight="1" x14ac:dyDescent="0.2">
      <c r="A25" s="9">
        <v>1</v>
      </c>
      <c r="B25" s="68">
        <v>2</v>
      </c>
      <c r="C25" s="68"/>
      <c r="D25" s="68"/>
      <c r="E25" s="81">
        <v>3</v>
      </c>
      <c r="F25" s="82"/>
      <c r="G25" s="98">
        <v>4</v>
      </c>
      <c r="H25" s="99"/>
      <c r="I25" s="10">
        <v>5</v>
      </c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34.5" customHeight="1" x14ac:dyDescent="0.2">
      <c r="A26" s="70">
        <v>1</v>
      </c>
      <c r="B26" s="73" t="s">
        <v>48</v>
      </c>
      <c r="C26" s="74"/>
      <c r="D26" s="74"/>
      <c r="E26" s="96" t="s">
        <v>10</v>
      </c>
      <c r="F26" s="97"/>
      <c r="G26" s="25" t="s">
        <v>11</v>
      </c>
      <c r="H26" s="11"/>
      <c r="I26" s="26">
        <f>D31-D32</f>
        <v>2.2802369999999961E-2</v>
      </c>
      <c r="J26" s="12">
        <f>D31-D32</f>
        <v>2.2802369999999961E-2</v>
      </c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4.25" customHeight="1" x14ac:dyDescent="0.2">
      <c r="A27" s="71"/>
      <c r="B27" s="75"/>
      <c r="C27" s="76"/>
      <c r="D27" s="76"/>
      <c r="E27" s="53"/>
      <c r="F27" s="54"/>
      <c r="G27" s="27" t="s">
        <v>17</v>
      </c>
      <c r="H27" s="11"/>
      <c r="I27" s="26">
        <f>D32</f>
        <v>0.29234763000000002</v>
      </c>
      <c r="J27" s="3" t="s">
        <v>31</v>
      </c>
      <c r="K27" s="39">
        <v>16000</v>
      </c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36.75" customHeight="1" x14ac:dyDescent="0.2">
      <c r="A28" s="71"/>
      <c r="B28" s="75"/>
      <c r="C28" s="76"/>
      <c r="D28" s="76"/>
      <c r="E28" s="53" t="s">
        <v>37</v>
      </c>
      <c r="F28" s="54"/>
      <c r="G28" s="27"/>
      <c r="H28" s="11"/>
      <c r="I28" s="26">
        <f>I26+I27</f>
        <v>0.31514999999999999</v>
      </c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22.5" customHeight="1" thickBot="1" x14ac:dyDescent="0.25">
      <c r="A29" s="72"/>
      <c r="B29" s="77"/>
      <c r="C29" s="78"/>
      <c r="D29" s="78"/>
      <c r="E29" s="55"/>
      <c r="F29" s="56"/>
      <c r="G29" s="101" t="s">
        <v>51</v>
      </c>
      <c r="H29" s="102"/>
      <c r="I29" s="28">
        <f>((0.018 + ((0.035 - 0.018) / (0.4 - 0.2)) * (I28- 0.2)) * 1000 )*0.7*5</f>
        <v>97.257124999999988</v>
      </c>
      <c r="J29" s="3"/>
      <c r="K29" s="3" t="s">
        <v>32</v>
      </c>
      <c r="L29" s="23"/>
      <c r="M29" s="23"/>
      <c r="N29" s="3" t="s">
        <v>33</v>
      </c>
      <c r="O29" s="3"/>
      <c r="P29" s="3" t="s">
        <v>34</v>
      </c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27" hidden="1" customHeight="1" x14ac:dyDescent="0.2">
      <c r="A30" s="85" t="s">
        <v>16</v>
      </c>
      <c r="B30" s="85"/>
      <c r="C30" s="85"/>
      <c r="D30" s="30"/>
      <c r="E30" s="50" t="s">
        <v>38</v>
      </c>
      <c r="F30" s="50"/>
      <c r="I30" s="29"/>
      <c r="J30" s="3"/>
      <c r="K30" s="3"/>
      <c r="L30" s="3"/>
      <c r="M30" s="3"/>
      <c r="N30" s="3"/>
      <c r="O30" s="3"/>
      <c r="P30" s="3" t="s">
        <v>35</v>
      </c>
      <c r="Q30" s="3"/>
      <c r="R30" s="3" t="s">
        <v>36</v>
      </c>
      <c r="S30" s="3"/>
      <c r="T30" s="3"/>
      <c r="U30" s="3"/>
      <c r="V30" s="3"/>
      <c r="W30" s="3"/>
      <c r="X30" s="3"/>
      <c r="Y30" s="3"/>
      <c r="Z30" s="3"/>
    </row>
    <row r="31" spans="1:26" ht="35.25" customHeight="1" x14ac:dyDescent="0.2">
      <c r="A31" s="94" t="s">
        <v>39</v>
      </c>
      <c r="B31" s="95"/>
      <c r="C31" s="95"/>
      <c r="D31" s="42">
        <v>0.31514999999999999</v>
      </c>
      <c r="E31" s="43" t="s">
        <v>40</v>
      </c>
      <c r="F31" s="25"/>
      <c r="G31" s="25"/>
      <c r="H31" s="25"/>
      <c r="I31" s="44"/>
      <c r="J31" s="40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27" customHeight="1" x14ac:dyDescent="0.2">
      <c r="A32" s="94" t="s">
        <v>18</v>
      </c>
      <c r="B32" s="95"/>
      <c r="C32" s="95"/>
      <c r="D32" s="42">
        <v>0.29234763000000002</v>
      </c>
      <c r="E32" s="45"/>
      <c r="F32" s="43"/>
      <c r="G32" s="25"/>
      <c r="H32" s="25"/>
      <c r="I32" s="44"/>
      <c r="J32" s="3"/>
      <c r="K32" s="3"/>
      <c r="L32" s="3"/>
      <c r="M32" s="3"/>
      <c r="N32" s="3"/>
      <c r="O32" s="3"/>
      <c r="P32" s="3" t="s">
        <v>35</v>
      </c>
      <c r="Q32" s="3"/>
      <c r="R32" s="3" t="s">
        <v>36</v>
      </c>
      <c r="S32" s="3"/>
      <c r="T32" s="3"/>
      <c r="U32" s="3"/>
      <c r="V32" s="3"/>
      <c r="W32" s="3"/>
      <c r="X32" s="3"/>
      <c r="Y32" s="3"/>
      <c r="Z32" s="3"/>
    </row>
    <row r="33" spans="1:26" ht="14.25" customHeight="1" thickBot="1" x14ac:dyDescent="0.25">
      <c r="A33" s="115"/>
      <c r="B33" s="116"/>
      <c r="C33" s="116"/>
      <c r="D33" s="116"/>
      <c r="E33" s="116"/>
      <c r="F33" s="116"/>
      <c r="G33" s="51"/>
      <c r="H33" s="51"/>
      <c r="I33" s="52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34.5" customHeight="1" x14ac:dyDescent="0.2">
      <c r="A34" s="70">
        <v>2</v>
      </c>
      <c r="B34" s="73" t="s">
        <v>54</v>
      </c>
      <c r="C34" s="74"/>
      <c r="D34" s="74"/>
      <c r="E34" s="96" t="s">
        <v>10</v>
      </c>
      <c r="F34" s="97"/>
      <c r="G34" s="25" t="s">
        <v>11</v>
      </c>
      <c r="H34" s="11"/>
      <c r="I34" s="26">
        <f>D39-D40</f>
        <v>5.3728100000000004E-3</v>
      </c>
      <c r="J34" s="12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4.25" customHeight="1" x14ac:dyDescent="0.2">
      <c r="A35" s="71"/>
      <c r="B35" s="75"/>
      <c r="C35" s="76"/>
      <c r="D35" s="76"/>
      <c r="E35" s="53"/>
      <c r="F35" s="54"/>
      <c r="G35" s="27" t="s">
        <v>17</v>
      </c>
      <c r="H35" s="11"/>
      <c r="I35" s="26">
        <f>D40</f>
        <v>9.2999999999999992E-3</v>
      </c>
      <c r="J35" s="3" t="s">
        <v>31</v>
      </c>
      <c r="K35" s="39">
        <v>16000</v>
      </c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36.75" customHeight="1" x14ac:dyDescent="0.2">
      <c r="A36" s="71"/>
      <c r="B36" s="75"/>
      <c r="C36" s="76"/>
      <c r="D36" s="76"/>
      <c r="E36" s="53" t="s">
        <v>37</v>
      </c>
      <c r="F36" s="54"/>
      <c r="G36" s="27"/>
      <c r="H36" s="11"/>
      <c r="I36" s="26">
        <f>I34+I35</f>
        <v>1.467281E-2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22.5" customHeight="1" thickBot="1" x14ac:dyDescent="0.25">
      <c r="A37" s="72"/>
      <c r="B37" s="77"/>
      <c r="C37" s="78"/>
      <c r="D37" s="78"/>
      <c r="E37" s="55"/>
      <c r="F37" s="56"/>
      <c r="G37" s="79" t="s">
        <v>41</v>
      </c>
      <c r="H37" s="79"/>
      <c r="I37" s="28">
        <f>(I36)*0.018/0.2*1000*0.7*11</f>
        <v>10.168257329999998</v>
      </c>
      <c r="J37" s="3"/>
      <c r="K37" s="3" t="s">
        <v>32</v>
      </c>
      <c r="L37" s="23"/>
      <c r="M37" s="23"/>
      <c r="N37" s="3" t="s">
        <v>33</v>
      </c>
      <c r="O37" s="3"/>
      <c r="P37" s="3" t="s">
        <v>34</v>
      </c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27" hidden="1" customHeight="1" thickBot="1" x14ac:dyDescent="0.25">
      <c r="A38" s="85" t="s">
        <v>16</v>
      </c>
      <c r="B38" s="85"/>
      <c r="C38" s="85"/>
      <c r="D38" s="30"/>
      <c r="E38" s="31" t="s">
        <v>38</v>
      </c>
      <c r="F38" s="31"/>
      <c r="I38" s="29"/>
      <c r="J38" s="3"/>
      <c r="K38" s="3"/>
      <c r="L38" s="3"/>
      <c r="M38" s="3"/>
      <c r="N38" s="3"/>
      <c r="O38" s="3"/>
      <c r="P38" s="3" t="s">
        <v>35</v>
      </c>
      <c r="Q38" s="3"/>
      <c r="R38" s="3" t="s">
        <v>36</v>
      </c>
      <c r="S38" s="3"/>
      <c r="T38" s="3"/>
      <c r="U38" s="3"/>
      <c r="V38" s="3"/>
      <c r="W38" s="3"/>
      <c r="X38" s="3"/>
      <c r="Y38" s="3"/>
      <c r="Z38" s="3"/>
    </row>
    <row r="39" spans="1:26" ht="35.25" customHeight="1" x14ac:dyDescent="0.2">
      <c r="A39" s="94" t="s">
        <v>39</v>
      </c>
      <c r="B39" s="95"/>
      <c r="C39" s="95"/>
      <c r="D39" s="42">
        <v>1.467281E-2</v>
      </c>
      <c r="E39" s="43" t="s">
        <v>40</v>
      </c>
      <c r="F39" s="25"/>
      <c r="G39" s="25"/>
      <c r="H39" s="25"/>
      <c r="I39" s="44"/>
      <c r="J39" s="40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27" customHeight="1" thickBot="1" x14ac:dyDescent="0.25">
      <c r="A40" s="94" t="s">
        <v>18</v>
      </c>
      <c r="B40" s="95"/>
      <c r="C40" s="95"/>
      <c r="D40" s="42">
        <v>9.2999999999999992E-3</v>
      </c>
      <c r="E40" s="45"/>
      <c r="F40" s="43"/>
      <c r="G40" s="25"/>
      <c r="H40" s="25"/>
      <c r="I40" s="44"/>
      <c r="J40" s="46">
        <f>D39-D40</f>
        <v>5.3728100000000004E-3</v>
      </c>
      <c r="K40" s="3"/>
      <c r="L40" s="3"/>
      <c r="M40" s="3"/>
      <c r="N40" s="3"/>
      <c r="O40" s="3"/>
      <c r="P40" s="3" t="s">
        <v>35</v>
      </c>
      <c r="Q40" s="3"/>
      <c r="R40" s="3" t="s">
        <v>36</v>
      </c>
      <c r="S40" s="3"/>
      <c r="T40" s="3"/>
      <c r="U40" s="3"/>
      <c r="V40" s="3"/>
      <c r="W40" s="3"/>
      <c r="X40" s="3"/>
      <c r="Y40" s="3"/>
      <c r="Z40" s="3"/>
    </row>
    <row r="41" spans="1:26" ht="14.25" customHeight="1" x14ac:dyDescent="0.2">
      <c r="A41" s="9">
        <v>1</v>
      </c>
      <c r="B41" s="68">
        <v>2</v>
      </c>
      <c r="C41" s="68"/>
      <c r="D41" s="68"/>
      <c r="E41" s="81">
        <v>3</v>
      </c>
      <c r="F41" s="82"/>
      <c r="G41" s="98">
        <v>4</v>
      </c>
      <c r="H41" s="99"/>
      <c r="I41" s="10">
        <v>5</v>
      </c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34.5" customHeight="1" x14ac:dyDescent="0.2">
      <c r="A42" s="70">
        <v>3</v>
      </c>
      <c r="B42" s="73" t="s">
        <v>49</v>
      </c>
      <c r="C42" s="74"/>
      <c r="D42" s="74"/>
      <c r="E42" s="96" t="s">
        <v>10</v>
      </c>
      <c r="F42" s="97"/>
      <c r="G42" s="25" t="s">
        <v>11</v>
      </c>
      <c r="H42" s="11"/>
      <c r="I42" s="26">
        <f>D47-D48</f>
        <v>3.7024679999999976E-2</v>
      </c>
      <c r="J42" s="12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4.25" customHeight="1" x14ac:dyDescent="0.2">
      <c r="A43" s="71"/>
      <c r="B43" s="75"/>
      <c r="C43" s="76"/>
      <c r="D43" s="76"/>
      <c r="E43" s="53"/>
      <c r="F43" s="54"/>
      <c r="G43" s="27" t="s">
        <v>17</v>
      </c>
      <c r="H43" s="11"/>
      <c r="I43" s="26">
        <f>D48</f>
        <v>0.25379800000000002</v>
      </c>
      <c r="J43" s="3" t="s">
        <v>31</v>
      </c>
      <c r="K43" s="39">
        <v>16000</v>
      </c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36.75" customHeight="1" x14ac:dyDescent="0.2">
      <c r="A44" s="71"/>
      <c r="B44" s="75"/>
      <c r="C44" s="76"/>
      <c r="D44" s="76"/>
      <c r="E44" s="53" t="s">
        <v>37</v>
      </c>
      <c r="F44" s="54"/>
      <c r="G44" s="27"/>
      <c r="H44" s="11"/>
      <c r="I44" s="26">
        <f>I42+I43</f>
        <v>0.29082268</v>
      </c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22.5" customHeight="1" thickBot="1" x14ac:dyDescent="0.25">
      <c r="A45" s="72"/>
      <c r="B45" s="77"/>
      <c r="C45" s="78"/>
      <c r="D45" s="78"/>
      <c r="E45" s="55"/>
      <c r="F45" s="56"/>
      <c r="G45" s="101" t="s">
        <v>52</v>
      </c>
      <c r="H45" s="102"/>
      <c r="I45" s="28">
        <f>((0.018+((0.035-0.018)/(0.4-0.2))*(I44-0.2)))*1000*0.7*4</f>
        <v>72.015797839999991</v>
      </c>
      <c r="J45" s="3"/>
      <c r="K45" s="3" t="s">
        <v>32</v>
      </c>
      <c r="L45" s="23"/>
      <c r="M45" s="23"/>
      <c r="N45" s="3" t="s">
        <v>33</v>
      </c>
      <c r="O45" s="3"/>
      <c r="P45" s="3" t="s">
        <v>34</v>
      </c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27" hidden="1" customHeight="1" thickBot="1" x14ac:dyDescent="0.25">
      <c r="A46" s="85" t="s">
        <v>16</v>
      </c>
      <c r="B46" s="85"/>
      <c r="C46" s="85"/>
      <c r="D46" s="30"/>
      <c r="E46" s="41" t="s">
        <v>38</v>
      </c>
      <c r="F46" s="41"/>
      <c r="I46" s="29"/>
      <c r="J46" s="3"/>
      <c r="K46" s="3"/>
      <c r="L46" s="3"/>
      <c r="M46" s="3"/>
      <c r="N46" s="3"/>
      <c r="O46" s="3"/>
      <c r="P46" s="3" t="s">
        <v>35</v>
      </c>
      <c r="Q46" s="3"/>
      <c r="R46" s="3" t="s">
        <v>36</v>
      </c>
      <c r="S46" s="3"/>
      <c r="T46" s="3"/>
      <c r="U46" s="3"/>
      <c r="V46" s="3"/>
      <c r="W46" s="3"/>
      <c r="X46" s="3"/>
      <c r="Y46" s="3"/>
      <c r="Z46" s="3"/>
    </row>
    <row r="47" spans="1:26" ht="35.25" customHeight="1" x14ac:dyDescent="0.2">
      <c r="A47" s="94" t="s">
        <v>39</v>
      </c>
      <c r="B47" s="95"/>
      <c r="C47" s="95"/>
      <c r="D47" s="42">
        <v>0.29082268</v>
      </c>
      <c r="E47" s="43" t="s">
        <v>40</v>
      </c>
      <c r="F47" s="25"/>
      <c r="G47" s="25"/>
      <c r="H47" s="25"/>
      <c r="I47" s="44"/>
      <c r="J47" s="40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27" customHeight="1" thickBot="1" x14ac:dyDescent="0.25">
      <c r="A48" s="94" t="s">
        <v>18</v>
      </c>
      <c r="B48" s="95"/>
      <c r="C48" s="95"/>
      <c r="D48" s="42">
        <v>0.25379800000000002</v>
      </c>
      <c r="E48" s="45"/>
      <c r="F48" s="43"/>
      <c r="G48" s="25"/>
      <c r="H48" s="25"/>
      <c r="I48" s="44"/>
      <c r="J48" s="3"/>
      <c r="K48" s="3"/>
      <c r="L48" s="3"/>
      <c r="M48" s="3"/>
      <c r="N48" s="3"/>
      <c r="O48" s="3"/>
      <c r="P48" s="3" t="s">
        <v>35</v>
      </c>
      <c r="Q48" s="3"/>
      <c r="R48" s="3" t="s">
        <v>36</v>
      </c>
      <c r="S48" s="3"/>
      <c r="T48" s="3"/>
      <c r="U48" s="3"/>
      <c r="V48" s="3"/>
      <c r="W48" s="3"/>
      <c r="X48" s="3"/>
      <c r="Y48" s="3"/>
      <c r="Z48" s="3"/>
    </row>
    <row r="49" spans="1:26" ht="27" customHeight="1" x14ac:dyDescent="0.2">
      <c r="A49" s="9">
        <v>1</v>
      </c>
      <c r="B49" s="68">
        <v>2</v>
      </c>
      <c r="C49" s="68"/>
      <c r="D49" s="68"/>
      <c r="E49" s="81">
        <v>3</v>
      </c>
      <c r="F49" s="82"/>
      <c r="G49" s="98">
        <v>4</v>
      </c>
      <c r="H49" s="99"/>
      <c r="I49" s="10">
        <v>5</v>
      </c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27" customHeight="1" x14ac:dyDescent="0.2">
      <c r="A50" s="70">
        <v>4</v>
      </c>
      <c r="B50" s="73" t="s">
        <v>53</v>
      </c>
      <c r="C50" s="74"/>
      <c r="D50" s="74"/>
      <c r="E50" s="96" t="s">
        <v>10</v>
      </c>
      <c r="F50" s="97"/>
      <c r="G50" s="25" t="s">
        <v>11</v>
      </c>
      <c r="H50" s="11"/>
      <c r="I50" s="26">
        <f>D55-D56</f>
        <v>1.3125999999999999E-2</v>
      </c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27" customHeight="1" x14ac:dyDescent="0.2">
      <c r="A51" s="71"/>
      <c r="B51" s="75"/>
      <c r="C51" s="76"/>
      <c r="D51" s="76"/>
      <c r="E51" s="53"/>
      <c r="F51" s="54"/>
      <c r="G51" s="27" t="s">
        <v>17</v>
      </c>
      <c r="H51" s="11"/>
      <c r="I51" s="26">
        <f>D56</f>
        <v>6.6118999999999997E-2</v>
      </c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27" customHeight="1" x14ac:dyDescent="0.2">
      <c r="A52" s="71"/>
      <c r="B52" s="75"/>
      <c r="C52" s="76"/>
      <c r="D52" s="76"/>
      <c r="E52" s="53" t="s">
        <v>37</v>
      </c>
      <c r="F52" s="54"/>
      <c r="G52" s="27"/>
      <c r="H52" s="11"/>
      <c r="I52" s="26">
        <f>I50+I51</f>
        <v>7.9244999999999996E-2</v>
      </c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27" customHeight="1" thickBot="1" x14ac:dyDescent="0.25">
      <c r="A53" s="72"/>
      <c r="B53" s="77"/>
      <c r="C53" s="78"/>
      <c r="D53" s="78"/>
      <c r="E53" s="55"/>
      <c r="F53" s="56"/>
      <c r="G53" s="117" t="s">
        <v>50</v>
      </c>
      <c r="H53" s="118"/>
      <c r="I53" s="28">
        <f>((I52*0.018/0.2)*0.7*1000)*3</f>
        <v>14.977304999999996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27" customHeight="1" x14ac:dyDescent="0.2">
      <c r="A54" s="120" t="s">
        <v>16</v>
      </c>
      <c r="B54" s="120"/>
      <c r="C54" s="120"/>
      <c r="D54" s="121"/>
      <c r="E54" s="122" t="s">
        <v>38</v>
      </c>
      <c r="F54" s="122"/>
      <c r="G54" s="123"/>
      <c r="H54" s="123"/>
      <c r="I54" s="124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27" customHeight="1" x14ac:dyDescent="0.2">
      <c r="A55" s="94" t="s">
        <v>39</v>
      </c>
      <c r="B55" s="95"/>
      <c r="C55" s="95"/>
      <c r="D55" s="42">
        <v>7.9244999999999996E-2</v>
      </c>
      <c r="E55" s="43" t="s">
        <v>40</v>
      </c>
      <c r="F55" s="25"/>
      <c r="G55" s="119"/>
      <c r="H55" s="119"/>
      <c r="I55" s="44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27" customHeight="1" x14ac:dyDescent="0.2">
      <c r="A56" s="94" t="s">
        <v>18</v>
      </c>
      <c r="B56" s="95"/>
      <c r="C56" s="95"/>
      <c r="D56" s="42">
        <v>6.6118999999999997E-2</v>
      </c>
      <c r="E56" s="45"/>
      <c r="F56" s="43"/>
      <c r="G56" s="119"/>
      <c r="H56" s="119"/>
      <c r="I56" s="44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36.75" customHeight="1" x14ac:dyDescent="0.2">
      <c r="A57" s="95" t="s">
        <v>20</v>
      </c>
      <c r="B57" s="95"/>
      <c r="C57" s="95"/>
      <c r="D57" s="95"/>
      <c r="E57" s="95"/>
      <c r="F57" s="43"/>
      <c r="G57" s="25"/>
      <c r="H57" s="25"/>
      <c r="I57" s="48">
        <f>I53+I45+I37+I29</f>
        <v>194.41848517</v>
      </c>
      <c r="M57" s="5"/>
      <c r="N57" s="5"/>
      <c r="O57" s="5"/>
      <c r="P57" s="5"/>
      <c r="Q57" s="5"/>
      <c r="R57" s="5"/>
      <c r="S57" s="3"/>
      <c r="T57" s="3"/>
      <c r="U57" s="3"/>
      <c r="V57" s="3"/>
      <c r="W57" s="3"/>
      <c r="X57" s="3"/>
      <c r="Y57" s="3"/>
      <c r="Z57" s="3"/>
    </row>
    <row r="58" spans="1:26" ht="22.5" customHeight="1" thickBot="1" x14ac:dyDescent="0.25">
      <c r="A58" s="55" t="s">
        <v>19</v>
      </c>
      <c r="B58" s="100"/>
      <c r="C58" s="100"/>
      <c r="D58" s="100"/>
      <c r="E58" s="100"/>
      <c r="F58" s="100"/>
      <c r="G58" s="86"/>
      <c r="H58" s="86"/>
      <c r="I58" s="47">
        <f>I57*3.83</f>
        <v>744.62279820109995</v>
      </c>
      <c r="M58" s="5"/>
      <c r="N58" s="5"/>
      <c r="O58" s="5"/>
      <c r="P58" s="5"/>
      <c r="Q58" s="5"/>
      <c r="R58" s="5"/>
      <c r="S58" s="3"/>
      <c r="T58" s="3"/>
      <c r="U58" s="3"/>
      <c r="V58" s="3"/>
      <c r="W58" s="3"/>
      <c r="X58" s="3"/>
      <c r="Y58" s="3"/>
      <c r="Z58" s="3"/>
    </row>
    <row r="59" spans="1:26" s="1" customFormat="1" ht="27" customHeight="1" x14ac:dyDescent="0.2">
      <c r="A59" s="15"/>
      <c r="B59" s="103" t="s">
        <v>13</v>
      </c>
      <c r="C59" s="104"/>
      <c r="D59" s="105"/>
      <c r="E59" s="106"/>
      <c r="F59" s="107"/>
      <c r="G59" s="65"/>
      <c r="H59" s="66"/>
      <c r="I59" s="32">
        <f>I58</f>
        <v>744.62279820109995</v>
      </c>
      <c r="J59" s="16"/>
      <c r="K59" s="17"/>
      <c r="L59" s="18"/>
    </row>
    <row r="60" spans="1:26" s="1" customFormat="1" ht="18" hidden="1" customHeight="1" x14ac:dyDescent="0.2">
      <c r="A60" s="19"/>
      <c r="B60" s="87" t="s">
        <v>14</v>
      </c>
      <c r="C60" s="88"/>
      <c r="D60" s="89"/>
      <c r="E60" s="90"/>
      <c r="F60" s="91"/>
      <c r="G60" s="92"/>
      <c r="H60" s="93"/>
      <c r="I60" s="33">
        <f>1</f>
        <v>1</v>
      </c>
      <c r="J60" s="16"/>
      <c r="K60" s="17"/>
      <c r="L60" s="18"/>
    </row>
    <row r="61" spans="1:26" s="1" customFormat="1" ht="27" hidden="1" customHeight="1" x14ac:dyDescent="0.2">
      <c r="A61" s="19"/>
      <c r="B61" s="87" t="s">
        <v>13</v>
      </c>
      <c r="C61" s="88"/>
      <c r="D61" s="89"/>
      <c r="E61" s="90"/>
      <c r="F61" s="91"/>
      <c r="G61" s="92"/>
      <c r="H61" s="93"/>
      <c r="I61" s="33">
        <f>I59*I60</f>
        <v>744.62279820109995</v>
      </c>
      <c r="J61" s="16"/>
      <c r="K61" s="17"/>
      <c r="L61" s="18"/>
    </row>
    <row r="62" spans="1:26" ht="19.5" customHeight="1" x14ac:dyDescent="0.2">
      <c r="A62" s="20"/>
      <c r="B62" s="87" t="s">
        <v>15</v>
      </c>
      <c r="C62" s="88"/>
      <c r="D62" s="89"/>
      <c r="E62" s="90"/>
      <c r="F62" s="91"/>
      <c r="G62" s="92"/>
      <c r="H62" s="93"/>
      <c r="I62" s="34">
        <f>I61*18%</f>
        <v>134.03210367619798</v>
      </c>
      <c r="J62" s="21"/>
    </row>
    <row r="63" spans="1:26" ht="19.5" customHeight="1" thickBot="1" x14ac:dyDescent="0.25">
      <c r="A63" s="22"/>
      <c r="B63" s="108" t="s">
        <v>13</v>
      </c>
      <c r="C63" s="109"/>
      <c r="D63" s="110"/>
      <c r="E63" s="111"/>
      <c r="F63" s="112"/>
      <c r="G63" s="113"/>
      <c r="H63" s="114"/>
      <c r="I63" s="35">
        <f>I61+I62</f>
        <v>878.6549018772979</v>
      </c>
      <c r="J63" s="23"/>
    </row>
    <row r="64" spans="1:26" ht="27" customHeight="1" x14ac:dyDescent="0.2">
      <c r="A64" s="24"/>
      <c r="B64" s="24"/>
      <c r="C64" s="24"/>
      <c r="D64" s="24"/>
      <c r="E64" s="24"/>
      <c r="J64" s="2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</sheetData>
  <mergeCells count="98">
    <mergeCell ref="A56:C56"/>
    <mergeCell ref="E52:F52"/>
    <mergeCell ref="E53:F53"/>
    <mergeCell ref="G53:H53"/>
    <mergeCell ref="A54:C54"/>
    <mergeCell ref="A55:C55"/>
    <mergeCell ref="A23:C23"/>
    <mergeCell ref="A57:E57"/>
    <mergeCell ref="A42:A45"/>
    <mergeCell ref="B42:D45"/>
    <mergeCell ref="A46:C46"/>
    <mergeCell ref="E43:F43"/>
    <mergeCell ref="E44:F44"/>
    <mergeCell ref="E45:F45"/>
    <mergeCell ref="A26:A29"/>
    <mergeCell ref="B26:D29"/>
    <mergeCell ref="E29:F29"/>
    <mergeCell ref="A24:F24"/>
    <mergeCell ref="B49:D49"/>
    <mergeCell ref="E49:F49"/>
    <mergeCell ref="A50:A53"/>
    <mergeCell ref="B50:D53"/>
    <mergeCell ref="B63:D63"/>
    <mergeCell ref="E63:F63"/>
    <mergeCell ref="G63:H63"/>
    <mergeCell ref="B60:D60"/>
    <mergeCell ref="E60:F60"/>
    <mergeCell ref="G60:H60"/>
    <mergeCell ref="B61:D61"/>
    <mergeCell ref="E61:F61"/>
    <mergeCell ref="G61:H61"/>
    <mergeCell ref="G25:H25"/>
    <mergeCell ref="A58:F58"/>
    <mergeCell ref="E18:F18"/>
    <mergeCell ref="E19:F19"/>
    <mergeCell ref="G29:H29"/>
    <mergeCell ref="A30:C30"/>
    <mergeCell ref="A32:C32"/>
    <mergeCell ref="A33:F33"/>
    <mergeCell ref="G45:H45"/>
    <mergeCell ref="E42:F42"/>
    <mergeCell ref="A48:C48"/>
    <mergeCell ref="A47:C47"/>
    <mergeCell ref="A39:C39"/>
    <mergeCell ref="A40:C40"/>
    <mergeCell ref="E36:F36"/>
    <mergeCell ref="E37:F37"/>
    <mergeCell ref="E25:F25"/>
    <mergeCell ref="E26:F26"/>
    <mergeCell ref="E27:F27"/>
    <mergeCell ref="E28:F28"/>
    <mergeCell ref="B25:D25"/>
    <mergeCell ref="G58:H58"/>
    <mergeCell ref="B62:D62"/>
    <mergeCell ref="E62:F62"/>
    <mergeCell ref="G62:H62"/>
    <mergeCell ref="A31:C31"/>
    <mergeCell ref="B59:D59"/>
    <mergeCell ref="E59:F59"/>
    <mergeCell ref="A38:C38"/>
    <mergeCell ref="E34:F34"/>
    <mergeCell ref="E35:F35"/>
    <mergeCell ref="B41:D41"/>
    <mergeCell ref="E41:F41"/>
    <mergeCell ref="G41:H41"/>
    <mergeCell ref="G49:H49"/>
    <mergeCell ref="E50:F50"/>
    <mergeCell ref="E51:F51"/>
    <mergeCell ref="G59:H59"/>
    <mergeCell ref="A14:D14"/>
    <mergeCell ref="E14:I14"/>
    <mergeCell ref="B16:D16"/>
    <mergeCell ref="E16:F16"/>
    <mergeCell ref="G16:H16"/>
    <mergeCell ref="A34:A37"/>
    <mergeCell ref="B34:D37"/>
    <mergeCell ref="G37:H37"/>
    <mergeCell ref="B17:D17"/>
    <mergeCell ref="E17:F17"/>
    <mergeCell ref="G17:H17"/>
    <mergeCell ref="G21:H21"/>
    <mergeCell ref="A22:C22"/>
    <mergeCell ref="A18:A21"/>
    <mergeCell ref="B18:D21"/>
    <mergeCell ref="A8:I8"/>
    <mergeCell ref="G1:I1"/>
    <mergeCell ref="A5:D5"/>
    <mergeCell ref="G5:I5"/>
    <mergeCell ref="G6:I6"/>
    <mergeCell ref="A7:I7"/>
    <mergeCell ref="E20:F20"/>
    <mergeCell ref="E21:F21"/>
    <mergeCell ref="A9:I9"/>
    <mergeCell ref="A10:I10"/>
    <mergeCell ref="A11:I11"/>
    <mergeCell ref="A12:I12"/>
    <mergeCell ref="A13:D13"/>
    <mergeCell ref="E13:I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пир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 Яна Аркадьевна</dc:creator>
  <cp:lastModifiedBy>Лебедева Яна Аркадьевна</cp:lastModifiedBy>
  <dcterms:created xsi:type="dcterms:W3CDTF">2018-06-21T13:19:40Z</dcterms:created>
  <dcterms:modified xsi:type="dcterms:W3CDTF">2018-08-03T08:02:43Z</dcterms:modified>
</cp:coreProperties>
</file>