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Заявка № 0217-КР-22 Поставка СММ\Приложение №6 - Обоснование НМЦ договора\"/>
    </mc:Choice>
  </mc:AlternateContent>
  <xr:revisionPtr revIDLastSave="0" documentId="13_ncr:1_{17564532-2884-40CC-A6EF-3B9BF20D4B9C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закупки'!$A$5:$S$49</definedName>
    <definedName name="_xlnm.Print_Area" localSheetId="0">'Расчет НМЦ лота закупки'!$A$1:$S$50</definedName>
  </definedNames>
  <calcPr calcId="191029"/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6" i="1"/>
  <c r="G33" i="1" l="1"/>
  <c r="S13" i="1" l="1"/>
  <c r="S15" i="1"/>
  <c r="S18" i="1"/>
  <c r="S21" i="1"/>
  <c r="S23" i="1"/>
  <c r="S26" i="1"/>
  <c r="S29" i="1"/>
  <c r="S34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S33" i="1"/>
  <c r="S32" i="1"/>
  <c r="S31" i="1"/>
  <c r="S30" i="1"/>
  <c r="S28" i="1"/>
  <c r="S27" i="1"/>
  <c r="S25" i="1"/>
  <c r="S24" i="1"/>
  <c r="S22" i="1"/>
  <c r="S20" i="1"/>
  <c r="S19" i="1"/>
  <c r="S17" i="1"/>
  <c r="S16" i="1"/>
  <c r="S14" i="1"/>
  <c r="S12" i="1"/>
  <c r="S11" i="1"/>
  <c r="S10" i="1"/>
  <c r="S9" i="1"/>
  <c r="S8" i="1"/>
  <c r="S7" i="1"/>
  <c r="S6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4" i="1"/>
  <c r="G35" i="1" l="1"/>
  <c r="J35" i="1"/>
  <c r="M35" i="1"/>
  <c r="M36" i="1" s="1"/>
  <c r="M37" i="1" l="1"/>
  <c r="S35" i="1" l="1"/>
  <c r="S36" i="1" l="1"/>
  <c r="P37" i="1"/>
  <c r="G37" i="1"/>
  <c r="S37" i="1" l="1"/>
  <c r="G36" i="1"/>
</calcChain>
</file>

<file path=xl/sharedStrings.xml><?xml version="1.0" encoding="utf-8"?>
<sst xmlns="http://schemas.openxmlformats.org/spreadsheetml/2006/main" count="133" uniqueCount="91">
  <si>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</si>
  <si>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</si>
  <si>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</si>
  <si>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</si>
  <si>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</si>
  <si>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</si>
  <si>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</si>
  <si>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</si>
  <si>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</si>
  <si>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</si>
  <si>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</si>
  <si>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</si>
  <si>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</si>
  <si>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</si>
  <si>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</si>
  <si>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</si>
  <si>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Приложение №1</t>
  </si>
  <si>
    <t>Солянин Р.В.</t>
  </si>
  <si>
    <t>_________________ /</t>
  </si>
  <si>
    <t>________________ /</t>
  </si>
  <si>
    <t xml:space="preserve">И.о. Руководителя дирекции по логистике и МТО </t>
  </si>
  <si>
    <t xml:space="preserve">Начальник ОЛ УЛиМТО филиала Курскэнерго </t>
  </si>
  <si>
    <t>Зубков В.Ю.</t>
  </si>
  <si>
    <t>КП №1</t>
  </si>
  <si>
    <t xml:space="preserve">Ведущий специалист ОЛ УЛиМТО филиала Курскэнерго </t>
  </si>
  <si>
    <t>ПАО "Россети Центр"</t>
  </si>
  <si>
    <t>Плотников С.В.</t>
  </si>
  <si>
    <t>ШТ</t>
  </si>
  <si>
    <t>Головка триммера Husqvarna T35 M10</t>
  </si>
  <si>
    <t>Головка триммера Husqvarna Т45 М12</t>
  </si>
  <si>
    <t>Диск триммера Husqvarna Grass 255-4Т</t>
  </si>
  <si>
    <t>Леска GENERAL 2.4мм 96м кругл. Rezer</t>
  </si>
  <si>
    <t>Леска триммера d2,4х15м</t>
  </si>
  <si>
    <t>Леска триммера d3х15м</t>
  </si>
  <si>
    <t>Леска GENERAL 3.0мм168м кругл. Rezer</t>
  </si>
  <si>
    <t>Леска PROFESSIONAL 3.0мм200м семиуг. Rezer</t>
  </si>
  <si>
    <t>Леска PROFESSIONAL 3.0мм290м звезд. Rezer</t>
  </si>
  <si>
    <t>Масло Husqvarna HP для 2-тактн. двиг. 1л</t>
  </si>
  <si>
    <t>Масло минеральное PATRIOT G-Motion 2Т GARDEN 1л</t>
  </si>
  <si>
    <t>Л</t>
  </si>
  <si>
    <t>Нож PATRIOT TBS-8, D=230*25,4мм, толщина 1,6 мм 8 - зубый</t>
  </si>
  <si>
    <t>Свеча зажигания Husqvarna RCJ6Y</t>
  </si>
  <si>
    <t>Свеча зажигания Stihl 00004007016</t>
  </si>
  <si>
    <t>Смазка Husqvarna 5025127-01 225г</t>
  </si>
  <si>
    <t xml:space="preserve">Цепь BPX85PRO-64 Rezer </t>
  </si>
  <si>
    <t>Цепь пильная TUSCAR 3/8"-1,5mm-68/322(LG)</t>
  </si>
  <si>
    <t>Цепь пильная TUSCAR 3/8"-1,3mm-50/111(VS)</t>
  </si>
  <si>
    <t>Цепь SUPER VXL93PRO-55 Rezer</t>
  </si>
  <si>
    <t>Цепь VXL93PRO-64 Rezer</t>
  </si>
  <si>
    <t>Шина TUSCAR 15-.325"-1,5mm-64, POH(K095), Premium</t>
  </si>
  <si>
    <t>Шина TUSCAR 18-.325"-1,5mm-72, POH(K095), Premium</t>
  </si>
  <si>
    <t>Шина TUSCAR 14-3/8"-1,3mm-50, SW(A074), Premium</t>
  </si>
  <si>
    <t>Шина CHAMPION 16" 3/8-1,3mm-55 зв</t>
  </si>
  <si>
    <t>Шина бензопилы Husqvarna 15" 3/8" 1,5мм</t>
  </si>
  <si>
    <t>Шина TUSCAR 18-3/8"-1,5mm-68, HV(D009), Premium</t>
  </si>
  <si>
    <t>БЕНЗОПИЛА CHAMPION 254-18</t>
  </si>
  <si>
    <t>ТРИММЕР БЕНЗИНОВЫЙ CHAMPION T528S-2</t>
  </si>
  <si>
    <t>Нож для мотокосы BB1054, Premium, 230x25,4x36T </t>
  </si>
  <si>
    <t>1</t>
  </si>
  <si>
    <t>4</t>
  </si>
  <si>
    <t>15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</si>
  <si>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</si>
  <si>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</si>
  <si>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</si>
  <si>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</si>
  <si>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</si>
  <si>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</si>
  <si>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</si>
  <si>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</si>
  <si>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</si>
  <si>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</si>
  <si>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</si>
  <si>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</si>
  <si>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</si>
  <si>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</si>
  <si>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</si>
  <si>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</si>
  <si>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</si>
  <si>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</si>
  <si>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</si>
  <si>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</si>
  <si>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</si>
  <si>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</si>
  <si>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</si>
  <si>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</si>
  <si>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</si>
  <si>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</si>
  <si>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Расчет начальной максимальной цены лота/закупки средств малой механизации (лот 310С Средства малой механизации) от 19.07.2022г.</t>
  </si>
  <si>
    <t>КП №2</t>
  </si>
  <si>
    <t>КП №3</t>
  </si>
  <si>
    <t>За расчетную начальную  максимальную цену закупки малой механизации принять стоимоть единичных расценок по КП №1 от 19.07.2022г. Не более 3 099 600 рублей 00 копеек с НДС 20%, предельная стоимость определена на основании лимитов филиала по Бизнес плану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</si>
</sst>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;[Red]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6">
    <xf numFmtId="0" fontId="0" fillId="0" borderId="0" xfId="0"/>
    <xf numFmtId="2" fontId="3" fillId="0" borderId="0" xfId="0" applyNumberFormat="1" applyFont="1"/>
    <xf numFmtId="2" fontId="3" fillId="0" borderId="0" xfId="0" applyNumberFormat="1" applyFont="1" applyAlignment="1">
      <alignment vertical="center"/>
    </xf>
    <xf numFmtId="2" fontId="3" fillId="0" borderId="0" xfId="0" applyNumberFormat="1" applyFont="1" applyBorder="1"/>
    <xf numFmtId="2" fontId="4" fillId="0" borderId="0" xfId="0" applyNumberFormat="1" applyFont="1" applyBorder="1"/>
    <xf numFmtId="2" fontId="3" fillId="0" borderId="1" xfId="0" applyNumberFormat="1" applyFont="1" applyFill="1" applyBorder="1" applyAlignment="1">
      <alignment vertical="center" wrapText="1"/>
    </xf>
    <xf numFmtId="2" fontId="3" fillId="0" borderId="0" xfId="0" applyNumberFormat="1" applyFont="1" applyAlignment="1">
      <alignment horizontal="center"/>
    </xf>
    <xf numFmtId="2" fontId="3" fillId="2" borderId="0" xfId="0" applyNumberFormat="1" applyFont="1" applyFill="1" applyAlignment="1">
      <alignment vertical="center"/>
    </xf>
    <xf numFmtId="2" fontId="3" fillId="0" borderId="0" xfId="0" applyNumberFormat="1" applyFont="1" applyAlignment="1">
      <alignment horizontal="left" wrapText="1"/>
    </xf>
    <xf numFmtId="2" fontId="3" fillId="2" borderId="0" xfId="0" applyNumberFormat="1" applyFont="1" applyFill="1"/>
    <xf numFmtId="2" fontId="3" fillId="2" borderId="0" xfId="0" applyNumberFormat="1" applyFont="1" applyFill="1" applyAlignment="1">
      <alignment horizontal="right"/>
    </xf>
    <xf numFmtId="2" fontId="4" fillId="0" borderId="0" xfId="0" applyNumberFormat="1" applyFont="1" applyAlignment="1">
      <alignment vertical="center" wrapText="1"/>
    </xf>
    <xf numFmtId="2" fontId="4" fillId="0" borderId="0" xfId="0" applyNumberFormat="1" applyFont="1"/>
    <xf numFmtId="2" fontId="4" fillId="0" borderId="0" xfId="0" applyNumberFormat="1" applyFont="1" applyAlignment="1">
      <alignment horizontal="left" wrapText="1"/>
    </xf>
    <xf numFmtId="2" fontId="4" fillId="2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0" xfId="0" applyNumberFormat="1" applyFont="1" applyAlignment="1">
      <alignment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2" fontId="3" fillId="2" borderId="0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3" fillId="0" borderId="0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left" wrapText="1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 wrapText="1"/>
    </xf>
  </cellXfs>
  <cellStyles count="4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0"/>
  <sheetViews>
    <sheetView tabSelected="1" view="pageBreakPreview" topLeftCell="A19" zoomScale="112" zoomScaleNormal="112" zoomScaleSheetLayoutView="112" workbookViewId="0">
      <selection activeCell="G10" sqref="G10"/>
    </sheetView>
  </sheetViews>
  <sheetFormatPr defaultColWidth="9.140625" defaultRowHeight="12" x14ac:dyDescent="0.2"/>
  <cols>
    <col min="1" max="1" width="5.5703125" style="1" customWidth="1"/>
    <col min="2" max="2" width="8.7109375" style="1" customWidth="1"/>
    <col min="3" max="3" width="49" style="8" customWidth="1"/>
    <col min="4" max="4" width="3.7109375" style="1" customWidth="1"/>
    <col min="5" max="5" width="5.85546875" style="1" customWidth="1"/>
    <col min="6" max="6" width="10" style="3" customWidth="1"/>
    <col min="7" max="7" width="11" style="3" customWidth="1"/>
    <col min="8" max="8" width="5.28515625" style="1" customWidth="1"/>
    <col min="9" max="9" width="8.28515625" style="1" customWidth="1"/>
    <col min="10" max="10" width="11.42578125" style="1" customWidth="1"/>
    <col min="11" max="11" width="5.28515625" style="1" customWidth="1"/>
    <col min="12" max="12" width="9.7109375" style="9" customWidth="1"/>
    <col min="13" max="13" width="11.85546875" style="1" customWidth="1"/>
    <col min="14" max="14" width="5.7109375" style="1" customWidth="1"/>
    <col min="15" max="15" width="10.28515625" style="9" customWidth="1"/>
    <col min="16" max="16" width="14.7109375" style="9" bestFit="1" customWidth="1"/>
    <col min="17" max="17" width="5.7109375" style="9" customWidth="1"/>
    <col min="18" max="18" width="9" style="9" customWidth="1"/>
    <col min="19" max="19" width="14.7109375" style="9" bestFit="1" customWidth="1"/>
    <col min="20" max="16384" width="9.140625" style="1"/>
  </cols>
  <sheetData>
    <row r="1" spans="1:19" x14ac:dyDescent="0.2">
      <c r="S1" s="10" t="s">
        <v>16</v>
      </c>
    </row>
    <row r="2" spans="1:19" s="11" customFormat="1" ht="24" customHeight="1" x14ac:dyDescent="0.25">
      <c r="A2" s="46" t="s">
        <v>87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s="12" customFormat="1" x14ac:dyDescent="0.2">
      <c r="B3" s="1"/>
      <c r="C3" s="13"/>
      <c r="F3" s="4"/>
      <c r="G3" s="4"/>
      <c r="L3" s="14"/>
      <c r="O3" s="14"/>
      <c r="P3" s="14"/>
      <c r="Q3" s="14"/>
      <c r="R3" s="14"/>
      <c r="S3" s="14"/>
    </row>
    <row r="4" spans="1:19" s="12" customFormat="1" ht="51" customHeight="1" x14ac:dyDescent="0.2">
      <c r="A4" s="48" t="s">
        <v>2</v>
      </c>
      <c r="B4" s="49" t="s">
        <v>9</v>
      </c>
      <c r="C4" s="45" t="s">
        <v>0</v>
      </c>
      <c r="D4" s="45" t="s">
        <v>1</v>
      </c>
      <c r="E4" s="51" t="s">
        <v>11</v>
      </c>
      <c r="F4" s="51"/>
      <c r="G4" s="51"/>
      <c r="H4" s="45" t="s">
        <v>7</v>
      </c>
      <c r="I4" s="45"/>
      <c r="J4" s="45"/>
      <c r="K4" s="45" t="s">
        <v>23</v>
      </c>
      <c r="L4" s="45"/>
      <c r="M4" s="45"/>
      <c r="N4" s="45" t="s">
        <v>88</v>
      </c>
      <c r="O4" s="45"/>
      <c r="P4" s="45"/>
      <c r="Q4" s="45" t="s">
        <v>89</v>
      </c>
      <c r="R4" s="45"/>
      <c r="S4" s="45"/>
    </row>
    <row r="5" spans="1:19" s="11" customFormat="1" ht="74.25" customHeight="1" x14ac:dyDescent="0.25">
      <c r="A5" s="48"/>
      <c r="B5" s="49"/>
      <c r="C5" s="45"/>
      <c r="D5" s="45"/>
      <c r="E5" s="23" t="s">
        <v>5</v>
      </c>
      <c r="F5" s="23" t="s">
        <v>6</v>
      </c>
      <c r="G5" s="23" t="s">
        <v>10</v>
      </c>
      <c r="H5" s="21" t="s">
        <v>5</v>
      </c>
      <c r="I5" s="21" t="s">
        <v>6</v>
      </c>
      <c r="J5" s="21" t="s">
        <v>10</v>
      </c>
      <c r="K5" s="21" t="s">
        <v>5</v>
      </c>
      <c r="L5" s="23" t="s">
        <v>6</v>
      </c>
      <c r="M5" s="21" t="s">
        <v>10</v>
      </c>
      <c r="N5" s="21" t="s">
        <v>5</v>
      </c>
      <c r="O5" s="21" t="s">
        <v>6</v>
      </c>
      <c r="P5" s="21" t="s">
        <v>10</v>
      </c>
      <c r="Q5" s="21" t="s">
        <v>5</v>
      </c>
      <c r="R5" s="21" t="s">
        <v>6</v>
      </c>
      <c r="S5" s="21" t="s">
        <v>10</v>
      </c>
    </row>
    <row r="6" spans="1:19" s="11" customFormat="1" ht="25.5" x14ac:dyDescent="0.25">
      <c r="A6" s="29" t="s">
        <v>58</v>
      </c>
      <c r="B6" s="29"/>
      <c r="C6" s="44" t="s">
        <v>28</v>
      </c>
      <c r="D6" s="30" t="s">
        <v>27</v>
      </c>
      <c r="E6" s="30">
        <v>1</v>
      </c>
      <c r="F6" s="31">
        <v>2515</v>
      </c>
      <c r="G6" s="37">
        <f t="shared" ref="G6:G20" si="0">F6*E6</f>
        <v>2515</v>
      </c>
      <c r="H6" s="30">
        <v>1</v>
      </c>
      <c r="I6" s="25"/>
      <c r="J6" s="25">
        <f t="shared" ref="J6:J20" si="1">I6*H6</f>
        <v>0</v>
      </c>
      <c r="K6" s="30">
        <v>1</v>
      </c>
      <c r="L6" s="31">
        <v>2515</v>
      </c>
      <c r="M6" s="25">
        <f>L6*K6</f>
        <v>2515</v>
      </c>
      <c r="N6" s="30">
        <v>1</v>
      </c>
      <c r="O6" s="31">
        <v>2733.8049999999998</v>
      </c>
      <c r="P6" s="25">
        <f t="shared" ref="P6:P20" si="2">O6*N6</f>
        <v>2733.8049999999998</v>
      </c>
      <c r="Q6" s="30">
        <v>1</v>
      </c>
      <c r="R6" s="31">
        <v>2757.4459999999999</v>
      </c>
      <c r="S6" s="25">
        <f t="shared" ref="S6:S20" si="3">R6*Q6</f>
        <v>2757.4459999999999</v>
      </c>
    </row>
    <row r="7" spans="1:19" s="11" customFormat="1" ht="25.5" x14ac:dyDescent="0.25">
      <c r="A7" s="29" t="s">
        <v>61</v>
      </c>
      <c r="B7" s="29"/>
      <c r="C7" s="38" t="s">
        <v>29</v>
      </c>
      <c r="D7" s="30" t="s">
        <v>27</v>
      </c>
      <c r="E7" s="30">
        <v>1</v>
      </c>
      <c r="F7" s="31">
        <v>4140</v>
      </c>
      <c r="G7" s="37">
        <f t="shared" si="0"/>
        <v>4140</v>
      </c>
      <c r="H7" s="30">
        <v>1</v>
      </c>
      <c r="I7" s="25"/>
      <c r="J7" s="25">
        <f t="shared" si="1"/>
        <v>0</v>
      </c>
      <c r="K7" s="30">
        <v>1</v>
      </c>
      <c r="L7" s="31">
        <v>4140</v>
      </c>
      <c r="M7" s="25">
        <f t="shared" ref="M7:M34" si="4">L7*K7</f>
        <v>4140</v>
      </c>
      <c r="N7" s="30">
        <v>1</v>
      </c>
      <c r="O7" s="31">
        <v>4500.18</v>
      </c>
      <c r="P7" s="25">
        <f t="shared" si="2"/>
        <v>4500.18</v>
      </c>
      <c r="Q7" s="30">
        <v>1</v>
      </c>
      <c r="R7" s="31">
        <v>4539.0960000000005</v>
      </c>
      <c r="S7" s="25">
        <f t="shared" si="3"/>
        <v>4539.0960000000005</v>
      </c>
    </row>
    <row r="8" spans="1:19" s="11" customFormat="1" ht="25.5" x14ac:dyDescent="0.25">
      <c r="A8" s="29" t="s">
        <v>62</v>
      </c>
      <c r="B8" s="29"/>
      <c r="C8" s="38" t="s">
        <v>30</v>
      </c>
      <c r="D8" s="30" t="s">
        <v>27</v>
      </c>
      <c r="E8" s="30">
        <v>1</v>
      </c>
      <c r="F8" s="31">
        <v>2027</v>
      </c>
      <c r="G8" s="37">
        <f t="shared" si="0"/>
        <v>2027</v>
      </c>
      <c r="H8" s="30">
        <v>1</v>
      </c>
      <c r="I8" s="25"/>
      <c r="J8" s="25">
        <f t="shared" si="1"/>
        <v>0</v>
      </c>
      <c r="K8" s="30">
        <v>1</v>
      </c>
      <c r="L8" s="31">
        <v>2027</v>
      </c>
      <c r="M8" s="25">
        <f t="shared" si="4"/>
        <v>2027</v>
      </c>
      <c r="N8" s="30">
        <v>1</v>
      </c>
      <c r="O8" s="31">
        <v>2203.3489999999997</v>
      </c>
      <c r="P8" s="25">
        <f t="shared" si="2"/>
        <v>2203.3489999999997</v>
      </c>
      <c r="Q8" s="30">
        <v>1</v>
      </c>
      <c r="R8" s="31">
        <v>2222.4028000000003</v>
      </c>
      <c r="S8" s="25">
        <f t="shared" si="3"/>
        <v>2222.4028000000003</v>
      </c>
    </row>
    <row r="9" spans="1:19" s="11" customFormat="1" ht="25.5" x14ac:dyDescent="0.25">
      <c r="A9" s="29" t="s">
        <v>59</v>
      </c>
      <c r="B9" s="29"/>
      <c r="C9" s="38" t="s">
        <v>31</v>
      </c>
      <c r="D9" s="30" t="s">
        <v>27</v>
      </c>
      <c r="E9" s="30">
        <v>1</v>
      </c>
      <c r="F9" s="31">
        <v>508</v>
      </c>
      <c r="G9" s="37">
        <f t="shared" si="0"/>
        <v>508</v>
      </c>
      <c r="H9" s="30">
        <v>1</v>
      </c>
      <c r="I9" s="25"/>
      <c r="J9" s="25">
        <f t="shared" si="1"/>
        <v>0</v>
      </c>
      <c r="K9" s="30">
        <v>1</v>
      </c>
      <c r="L9" s="31">
        <v>508</v>
      </c>
      <c r="M9" s="25">
        <f t="shared" si="4"/>
        <v>508</v>
      </c>
      <c r="N9" s="30">
        <v>1</v>
      </c>
      <c r="O9" s="31">
        <v>552.19600000000003</v>
      </c>
      <c r="P9" s="25">
        <f t="shared" si="2"/>
        <v>552.19600000000003</v>
      </c>
      <c r="Q9" s="30">
        <v>1</v>
      </c>
      <c r="R9" s="31">
        <v>556.97120000000007</v>
      </c>
      <c r="S9" s="25">
        <f t="shared" si="3"/>
        <v>556.97120000000007</v>
      </c>
    </row>
    <row r="10" spans="1:19" s="11" customFormat="1" ht="25.5" x14ac:dyDescent="0.25">
      <c r="A10" s="29" t="s">
        <v>63</v>
      </c>
      <c r="B10" s="29"/>
      <c r="C10" s="38" t="s">
        <v>32</v>
      </c>
      <c r="D10" s="30" t="s">
        <v>27</v>
      </c>
      <c r="E10" s="30">
        <v>1</v>
      </c>
      <c r="F10" s="31">
        <v>87</v>
      </c>
      <c r="G10" s="37">
        <f t="shared" si="0"/>
        <v>87</v>
      </c>
      <c r="H10" s="30">
        <v>1</v>
      </c>
      <c r="I10" s="25"/>
      <c r="J10" s="25">
        <f t="shared" si="1"/>
        <v>0</v>
      </c>
      <c r="K10" s="30">
        <v>1</v>
      </c>
      <c r="L10" s="31">
        <v>87</v>
      </c>
      <c r="M10" s="25">
        <f t="shared" si="4"/>
        <v>87</v>
      </c>
      <c r="N10" s="30">
        <v>1</v>
      </c>
      <c r="O10" s="31">
        <v>94.569000000000003</v>
      </c>
      <c r="P10" s="25">
        <f t="shared" si="2"/>
        <v>94.569000000000003</v>
      </c>
      <c r="Q10" s="30">
        <v>1</v>
      </c>
      <c r="R10" s="31">
        <v>95.386800000000008</v>
      </c>
      <c r="S10" s="25">
        <f t="shared" si="3"/>
        <v>95.386800000000008</v>
      </c>
    </row>
    <row r="11" spans="1:19" s="11" customFormat="1" ht="25.5" x14ac:dyDescent="0.25">
      <c r="A11" s="29" t="s">
        <v>64</v>
      </c>
      <c r="B11" s="29"/>
      <c r="C11" s="38" t="s">
        <v>33</v>
      </c>
      <c r="D11" s="30" t="s">
        <v>27</v>
      </c>
      <c r="E11" s="30">
        <v>1</v>
      </c>
      <c r="F11" s="31">
        <v>128</v>
      </c>
      <c r="G11" s="37">
        <f t="shared" si="0"/>
        <v>128</v>
      </c>
      <c r="H11" s="30">
        <v>1</v>
      </c>
      <c r="I11" s="25"/>
      <c r="J11" s="25">
        <f t="shared" si="1"/>
        <v>0</v>
      </c>
      <c r="K11" s="30">
        <v>1</v>
      </c>
      <c r="L11" s="31">
        <v>128</v>
      </c>
      <c r="M11" s="25">
        <f t="shared" si="4"/>
        <v>128</v>
      </c>
      <c r="N11" s="30">
        <v>1</v>
      </c>
      <c r="O11" s="31">
        <v>139.136</v>
      </c>
      <c r="P11" s="25">
        <f t="shared" si="2"/>
        <v>139.136</v>
      </c>
      <c r="Q11" s="30">
        <v>1</v>
      </c>
      <c r="R11" s="31">
        <v>140.33920000000001</v>
      </c>
      <c r="S11" s="25">
        <f t="shared" si="3"/>
        <v>140.33920000000001</v>
      </c>
    </row>
    <row r="12" spans="1:19" s="11" customFormat="1" ht="25.5" x14ac:dyDescent="0.25">
      <c r="A12" s="29" t="s">
        <v>65</v>
      </c>
      <c r="B12" s="29"/>
      <c r="C12" s="38" t="s">
        <v>34</v>
      </c>
      <c r="D12" s="30" t="s">
        <v>27</v>
      </c>
      <c r="E12" s="30">
        <v>1</v>
      </c>
      <c r="F12" s="31">
        <v>1340</v>
      </c>
      <c r="G12" s="37">
        <f t="shared" si="0"/>
        <v>1340</v>
      </c>
      <c r="H12" s="30">
        <v>1</v>
      </c>
      <c r="I12" s="25"/>
      <c r="J12" s="25">
        <f t="shared" si="1"/>
        <v>0</v>
      </c>
      <c r="K12" s="30">
        <v>1</v>
      </c>
      <c r="L12" s="31">
        <v>1340</v>
      </c>
      <c r="M12" s="25">
        <f t="shared" si="4"/>
        <v>1340</v>
      </c>
      <c r="N12" s="30">
        <v>1</v>
      </c>
      <c r="O12" s="31">
        <v>1456.58</v>
      </c>
      <c r="P12" s="25">
        <f t="shared" si="2"/>
        <v>1456.58</v>
      </c>
      <c r="Q12" s="30">
        <v>1</v>
      </c>
      <c r="R12" s="31">
        <v>1469.1760000000002</v>
      </c>
      <c r="S12" s="25">
        <f t="shared" si="3"/>
        <v>1469.1760000000002</v>
      </c>
    </row>
    <row r="13" spans="1:19" s="11" customFormat="1" ht="25.5" x14ac:dyDescent="0.25">
      <c r="A13" s="29" t="s">
        <v>66</v>
      </c>
      <c r="B13" s="29"/>
      <c r="C13" s="38" t="s">
        <v>35</v>
      </c>
      <c r="D13" s="30" t="s">
        <v>27</v>
      </c>
      <c r="E13" s="30">
        <v>1</v>
      </c>
      <c r="F13" s="31">
        <v>1565</v>
      </c>
      <c r="G13" s="37">
        <f t="shared" si="0"/>
        <v>1565</v>
      </c>
      <c r="H13" s="30">
        <v>1</v>
      </c>
      <c r="I13" s="25"/>
      <c r="J13" s="25">
        <f t="shared" si="1"/>
        <v>0</v>
      </c>
      <c r="K13" s="30">
        <v>1</v>
      </c>
      <c r="L13" s="31">
        <v>1565</v>
      </c>
      <c r="M13" s="25">
        <f t="shared" si="4"/>
        <v>1565</v>
      </c>
      <c r="N13" s="30">
        <v>1</v>
      </c>
      <c r="O13" s="31">
        <v>1701.155</v>
      </c>
      <c r="P13" s="25">
        <f t="shared" si="2"/>
        <v>1701.155</v>
      </c>
      <c r="Q13" s="30">
        <v>1</v>
      </c>
      <c r="R13" s="31">
        <v>1715.866</v>
      </c>
      <c r="S13" s="25">
        <f t="shared" si="3"/>
        <v>1715.866</v>
      </c>
    </row>
    <row r="14" spans="1:19" s="11" customFormat="1" ht="25.5" x14ac:dyDescent="0.25">
      <c r="A14" s="29" t="s">
        <v>67</v>
      </c>
      <c r="B14" s="29"/>
      <c r="C14" s="38" t="s">
        <v>36</v>
      </c>
      <c r="D14" s="30" t="s">
        <v>27</v>
      </c>
      <c r="E14" s="30">
        <v>1</v>
      </c>
      <c r="F14" s="31">
        <v>2570</v>
      </c>
      <c r="G14" s="37">
        <f t="shared" si="0"/>
        <v>2570</v>
      </c>
      <c r="H14" s="30">
        <v>1</v>
      </c>
      <c r="I14" s="25"/>
      <c r="J14" s="25">
        <f t="shared" si="1"/>
        <v>0</v>
      </c>
      <c r="K14" s="30">
        <v>1</v>
      </c>
      <c r="L14" s="31">
        <v>2570</v>
      </c>
      <c r="M14" s="25">
        <f t="shared" si="4"/>
        <v>2570</v>
      </c>
      <c r="N14" s="30">
        <v>1</v>
      </c>
      <c r="O14" s="31">
        <v>2793.5899999999997</v>
      </c>
      <c r="P14" s="25">
        <f t="shared" si="2"/>
        <v>2793.5899999999997</v>
      </c>
      <c r="Q14" s="30">
        <v>1</v>
      </c>
      <c r="R14" s="31">
        <v>2817.748</v>
      </c>
      <c r="S14" s="25">
        <f t="shared" si="3"/>
        <v>2817.748</v>
      </c>
    </row>
    <row r="15" spans="1:19" s="11" customFormat="1" ht="25.5" x14ac:dyDescent="0.25">
      <c r="A15" s="29" t="s">
        <v>68</v>
      </c>
      <c r="B15" s="29"/>
      <c r="C15" s="38" t="s">
        <v>37</v>
      </c>
      <c r="D15" s="30" t="s">
        <v>27</v>
      </c>
      <c r="E15" s="30">
        <v>1</v>
      </c>
      <c r="F15" s="31">
        <v>1585</v>
      </c>
      <c r="G15" s="37">
        <f t="shared" si="0"/>
        <v>1585</v>
      </c>
      <c r="H15" s="30">
        <v>1</v>
      </c>
      <c r="I15" s="25"/>
      <c r="J15" s="25">
        <f t="shared" si="1"/>
        <v>0</v>
      </c>
      <c r="K15" s="30">
        <v>1</v>
      </c>
      <c r="L15" s="31">
        <v>1585</v>
      </c>
      <c r="M15" s="25">
        <f t="shared" si="4"/>
        <v>1585</v>
      </c>
      <c r="N15" s="30">
        <v>1</v>
      </c>
      <c r="O15" s="31">
        <v>1722.895</v>
      </c>
      <c r="P15" s="25">
        <f t="shared" si="2"/>
        <v>1722.895</v>
      </c>
      <c r="Q15" s="30">
        <v>1</v>
      </c>
      <c r="R15" s="31">
        <v>1737.7940000000001</v>
      </c>
      <c r="S15" s="25">
        <f t="shared" si="3"/>
        <v>1737.7940000000001</v>
      </c>
    </row>
    <row r="16" spans="1:19" s="11" customFormat="1" ht="12.75" x14ac:dyDescent="0.25">
      <c r="A16" s="29" t="s">
        <v>69</v>
      </c>
      <c r="B16" s="29"/>
      <c r="C16" s="38" t="s">
        <v>38</v>
      </c>
      <c r="D16" s="39" t="s">
        <v>39</v>
      </c>
      <c r="E16" s="30">
        <v>1</v>
      </c>
      <c r="F16" s="31">
        <v>442</v>
      </c>
      <c r="G16" s="37">
        <f t="shared" si="0"/>
        <v>442</v>
      </c>
      <c r="H16" s="30">
        <v>1</v>
      </c>
      <c r="I16" s="25"/>
      <c r="J16" s="25">
        <f t="shared" si="1"/>
        <v>0</v>
      </c>
      <c r="K16" s="30">
        <v>1</v>
      </c>
      <c r="L16" s="31">
        <v>442</v>
      </c>
      <c r="M16" s="25">
        <f t="shared" si="4"/>
        <v>442</v>
      </c>
      <c r="N16" s="30">
        <v>1</v>
      </c>
      <c r="O16" s="31">
        <v>480.45400000000001</v>
      </c>
      <c r="P16" s="25">
        <f t="shared" si="2"/>
        <v>480.45400000000001</v>
      </c>
      <c r="Q16" s="30">
        <v>1</v>
      </c>
      <c r="R16" s="31">
        <v>484.60880000000003</v>
      </c>
      <c r="S16" s="25">
        <f t="shared" si="3"/>
        <v>484.60880000000003</v>
      </c>
    </row>
    <row r="17" spans="1:19" s="11" customFormat="1" ht="25.5" x14ac:dyDescent="0.25">
      <c r="A17" s="29" t="s">
        <v>70</v>
      </c>
      <c r="B17" s="29"/>
      <c r="C17" s="38" t="s">
        <v>40</v>
      </c>
      <c r="D17" s="30" t="s">
        <v>27</v>
      </c>
      <c r="E17" s="30">
        <v>1</v>
      </c>
      <c r="F17" s="31">
        <v>500</v>
      </c>
      <c r="G17" s="37">
        <f t="shared" si="0"/>
        <v>500</v>
      </c>
      <c r="H17" s="30">
        <v>1</v>
      </c>
      <c r="I17" s="25"/>
      <c r="J17" s="25">
        <f t="shared" si="1"/>
        <v>0</v>
      </c>
      <c r="K17" s="30">
        <v>1</v>
      </c>
      <c r="L17" s="31">
        <v>500</v>
      </c>
      <c r="M17" s="25">
        <f t="shared" si="4"/>
        <v>500</v>
      </c>
      <c r="N17" s="30">
        <v>1</v>
      </c>
      <c r="O17" s="31">
        <v>543.5</v>
      </c>
      <c r="P17" s="25">
        <f t="shared" si="2"/>
        <v>543.5</v>
      </c>
      <c r="Q17" s="30">
        <v>1</v>
      </c>
      <c r="R17" s="31">
        <v>548.20000000000005</v>
      </c>
      <c r="S17" s="25">
        <f t="shared" si="3"/>
        <v>548.20000000000005</v>
      </c>
    </row>
    <row r="18" spans="1:19" s="11" customFormat="1" ht="25.5" x14ac:dyDescent="0.25">
      <c r="A18" s="29" t="s">
        <v>71</v>
      </c>
      <c r="B18" s="29"/>
      <c r="C18" s="38" t="s">
        <v>41</v>
      </c>
      <c r="D18" s="30" t="s">
        <v>27</v>
      </c>
      <c r="E18" s="30">
        <v>1</v>
      </c>
      <c r="F18" s="31">
        <v>345</v>
      </c>
      <c r="G18" s="37">
        <f t="shared" si="0"/>
        <v>345</v>
      </c>
      <c r="H18" s="30">
        <v>1</v>
      </c>
      <c r="I18" s="25"/>
      <c r="J18" s="25">
        <f t="shared" si="1"/>
        <v>0</v>
      </c>
      <c r="K18" s="30">
        <v>1</v>
      </c>
      <c r="L18" s="31">
        <v>345</v>
      </c>
      <c r="M18" s="25">
        <f t="shared" si="4"/>
        <v>345</v>
      </c>
      <c r="N18" s="30">
        <v>1</v>
      </c>
      <c r="O18" s="31">
        <v>375.01499999999999</v>
      </c>
      <c r="P18" s="25">
        <f t="shared" si="2"/>
        <v>375.01499999999999</v>
      </c>
      <c r="Q18" s="30">
        <v>1</v>
      </c>
      <c r="R18" s="31">
        <v>378.25800000000004</v>
      </c>
      <c r="S18" s="25">
        <f t="shared" si="3"/>
        <v>378.25800000000004</v>
      </c>
    </row>
    <row r="19" spans="1:19" s="11" customFormat="1" ht="25.5" x14ac:dyDescent="0.25">
      <c r="A19" s="29" t="s">
        <v>72</v>
      </c>
      <c r="B19" s="29"/>
      <c r="C19" s="38" t="s">
        <v>42</v>
      </c>
      <c r="D19" s="30" t="s">
        <v>27</v>
      </c>
      <c r="E19" s="30">
        <v>1</v>
      </c>
      <c r="F19" s="31">
        <v>543</v>
      </c>
      <c r="G19" s="37">
        <f t="shared" si="0"/>
        <v>543</v>
      </c>
      <c r="H19" s="30">
        <v>1</v>
      </c>
      <c r="I19" s="25"/>
      <c r="J19" s="25">
        <f t="shared" si="1"/>
        <v>0</v>
      </c>
      <c r="K19" s="30">
        <v>1</v>
      </c>
      <c r="L19" s="31">
        <v>543</v>
      </c>
      <c r="M19" s="25">
        <f t="shared" si="4"/>
        <v>543</v>
      </c>
      <c r="N19" s="30">
        <v>1</v>
      </c>
      <c r="O19" s="31">
        <v>590.24099999999999</v>
      </c>
      <c r="P19" s="25">
        <f t="shared" si="2"/>
        <v>590.24099999999999</v>
      </c>
      <c r="Q19" s="30">
        <v>1</v>
      </c>
      <c r="R19" s="31">
        <v>595.34519999999998</v>
      </c>
      <c r="S19" s="25">
        <f t="shared" si="3"/>
        <v>595.34519999999998</v>
      </c>
    </row>
    <row r="20" spans="1:19" s="11" customFormat="1" ht="25.5" x14ac:dyDescent="0.25">
      <c r="A20" s="29" t="s">
        <v>60</v>
      </c>
      <c r="B20" s="29"/>
      <c r="C20" s="38" t="s">
        <v>43</v>
      </c>
      <c r="D20" s="30" t="s">
        <v>27</v>
      </c>
      <c r="E20" s="30">
        <v>1</v>
      </c>
      <c r="F20" s="31">
        <v>1108</v>
      </c>
      <c r="G20" s="37">
        <f t="shared" si="0"/>
        <v>1108</v>
      </c>
      <c r="H20" s="30">
        <v>1</v>
      </c>
      <c r="I20" s="25"/>
      <c r="J20" s="25">
        <f t="shared" si="1"/>
        <v>0</v>
      </c>
      <c r="K20" s="30">
        <v>1</v>
      </c>
      <c r="L20" s="31">
        <v>1108</v>
      </c>
      <c r="M20" s="25">
        <f t="shared" si="4"/>
        <v>1108</v>
      </c>
      <c r="N20" s="30">
        <v>1</v>
      </c>
      <c r="O20" s="31">
        <v>1204.396</v>
      </c>
      <c r="P20" s="25">
        <f t="shared" si="2"/>
        <v>1204.396</v>
      </c>
      <c r="Q20" s="30">
        <v>1</v>
      </c>
      <c r="R20" s="31">
        <v>1214.8112000000001</v>
      </c>
      <c r="S20" s="25">
        <f t="shared" si="3"/>
        <v>1214.8112000000001</v>
      </c>
    </row>
    <row r="21" spans="1:19" s="43" customFormat="1" ht="25.5" x14ac:dyDescent="0.25">
      <c r="A21" s="29" t="s">
        <v>73</v>
      </c>
      <c r="B21" s="29"/>
      <c r="C21" s="38" t="s">
        <v>44</v>
      </c>
      <c r="D21" s="39" t="s">
        <v>27</v>
      </c>
      <c r="E21" s="39">
        <v>1</v>
      </c>
      <c r="F21" s="40">
        <v>852</v>
      </c>
      <c r="G21" s="41">
        <f t="shared" ref="G21:G34" si="5">F21*E21</f>
        <v>852</v>
      </c>
      <c r="H21" s="39">
        <v>1</v>
      </c>
      <c r="I21" s="42"/>
      <c r="J21" s="42">
        <f t="shared" ref="J21:J34" si="6">I21*H21</f>
        <v>0</v>
      </c>
      <c r="K21" s="39">
        <v>1</v>
      </c>
      <c r="L21" s="40">
        <v>852</v>
      </c>
      <c r="M21" s="42">
        <f t="shared" si="4"/>
        <v>852</v>
      </c>
      <c r="N21" s="39">
        <v>1</v>
      </c>
      <c r="O21" s="40">
        <v>926.12400000000002</v>
      </c>
      <c r="P21" s="42">
        <f t="shared" ref="P21:P34" si="7">O21*N21</f>
        <v>926.12400000000002</v>
      </c>
      <c r="Q21" s="39">
        <v>1</v>
      </c>
      <c r="R21" s="40">
        <v>934.13280000000009</v>
      </c>
      <c r="S21" s="42">
        <f t="shared" ref="S21:S34" si="8">R21*Q21</f>
        <v>934.13280000000009</v>
      </c>
    </row>
    <row r="22" spans="1:19" s="11" customFormat="1" ht="25.5" x14ac:dyDescent="0.25">
      <c r="A22" s="29" t="s">
        <v>74</v>
      </c>
      <c r="B22" s="29"/>
      <c r="C22" s="38" t="s">
        <v>45</v>
      </c>
      <c r="D22" s="30" t="s">
        <v>27</v>
      </c>
      <c r="E22" s="30">
        <v>1</v>
      </c>
      <c r="F22" s="31">
        <v>1157</v>
      </c>
      <c r="G22" s="37">
        <f t="shared" si="5"/>
        <v>1157</v>
      </c>
      <c r="H22" s="30">
        <v>1</v>
      </c>
      <c r="I22" s="25"/>
      <c r="J22" s="25">
        <f t="shared" si="6"/>
        <v>0</v>
      </c>
      <c r="K22" s="30">
        <v>1</v>
      </c>
      <c r="L22" s="31">
        <v>1157</v>
      </c>
      <c r="M22" s="25">
        <f t="shared" si="4"/>
        <v>1157</v>
      </c>
      <c r="N22" s="30">
        <v>1</v>
      </c>
      <c r="O22" s="31">
        <v>1257.6589999999999</v>
      </c>
      <c r="P22" s="25">
        <f t="shared" si="7"/>
        <v>1257.6589999999999</v>
      </c>
      <c r="Q22" s="30">
        <v>1</v>
      </c>
      <c r="R22" s="31">
        <v>1268.5348000000001</v>
      </c>
      <c r="S22" s="25">
        <f t="shared" si="8"/>
        <v>1268.5348000000001</v>
      </c>
    </row>
    <row r="23" spans="1:19" s="11" customFormat="1" ht="25.5" x14ac:dyDescent="0.25">
      <c r="A23" s="29" t="s">
        <v>75</v>
      </c>
      <c r="B23" s="29"/>
      <c r="C23" s="38" t="s">
        <v>46</v>
      </c>
      <c r="D23" s="30" t="s">
        <v>27</v>
      </c>
      <c r="E23" s="30">
        <v>1</v>
      </c>
      <c r="F23" s="31">
        <v>675</v>
      </c>
      <c r="G23" s="37">
        <f t="shared" si="5"/>
        <v>675</v>
      </c>
      <c r="H23" s="30">
        <v>1</v>
      </c>
      <c r="I23" s="25"/>
      <c r="J23" s="25">
        <f t="shared" si="6"/>
        <v>0</v>
      </c>
      <c r="K23" s="30">
        <v>1</v>
      </c>
      <c r="L23" s="31">
        <v>675</v>
      </c>
      <c r="M23" s="25">
        <f t="shared" si="4"/>
        <v>675</v>
      </c>
      <c r="N23" s="30">
        <v>1</v>
      </c>
      <c r="O23" s="31">
        <v>733.72500000000002</v>
      </c>
      <c r="P23" s="25">
        <f t="shared" si="7"/>
        <v>733.72500000000002</v>
      </c>
      <c r="Q23" s="30">
        <v>1</v>
      </c>
      <c r="R23" s="31">
        <v>740.07</v>
      </c>
      <c r="S23" s="25">
        <f t="shared" si="8"/>
        <v>740.07</v>
      </c>
    </row>
    <row r="24" spans="1:19" s="11" customFormat="1" ht="25.5" x14ac:dyDescent="0.25">
      <c r="A24" s="29" t="s">
        <v>76</v>
      </c>
      <c r="B24" s="29"/>
      <c r="C24" s="38" t="s">
        <v>47</v>
      </c>
      <c r="D24" s="30" t="s">
        <v>27</v>
      </c>
      <c r="E24" s="30">
        <v>1</v>
      </c>
      <c r="F24" s="31">
        <v>720</v>
      </c>
      <c r="G24" s="37">
        <f t="shared" si="5"/>
        <v>720</v>
      </c>
      <c r="H24" s="30">
        <v>1</v>
      </c>
      <c r="I24" s="25"/>
      <c r="J24" s="25">
        <f t="shared" si="6"/>
        <v>0</v>
      </c>
      <c r="K24" s="30">
        <v>1</v>
      </c>
      <c r="L24" s="31">
        <v>720</v>
      </c>
      <c r="M24" s="25">
        <f t="shared" si="4"/>
        <v>720</v>
      </c>
      <c r="N24" s="30">
        <v>1</v>
      </c>
      <c r="O24" s="31">
        <v>782.64</v>
      </c>
      <c r="P24" s="25">
        <f t="shared" si="7"/>
        <v>782.64</v>
      </c>
      <c r="Q24" s="30">
        <v>1</v>
      </c>
      <c r="R24" s="31">
        <v>789.40800000000002</v>
      </c>
      <c r="S24" s="25">
        <f t="shared" si="8"/>
        <v>789.40800000000002</v>
      </c>
    </row>
    <row r="25" spans="1:19" s="11" customFormat="1" ht="25.5" x14ac:dyDescent="0.25">
      <c r="A25" s="29" t="s">
        <v>77</v>
      </c>
      <c r="B25" s="29"/>
      <c r="C25" s="38" t="s">
        <v>48</v>
      </c>
      <c r="D25" s="30" t="s">
        <v>27</v>
      </c>
      <c r="E25" s="30">
        <v>1</v>
      </c>
      <c r="F25" s="31">
        <v>757</v>
      </c>
      <c r="G25" s="37">
        <f t="shared" si="5"/>
        <v>757</v>
      </c>
      <c r="H25" s="30">
        <v>1</v>
      </c>
      <c r="I25" s="25"/>
      <c r="J25" s="25">
        <f t="shared" si="6"/>
        <v>0</v>
      </c>
      <c r="K25" s="30">
        <v>1</v>
      </c>
      <c r="L25" s="31">
        <v>757</v>
      </c>
      <c r="M25" s="25">
        <f t="shared" si="4"/>
        <v>757</v>
      </c>
      <c r="N25" s="30">
        <v>1</v>
      </c>
      <c r="O25" s="31">
        <v>822.85899999999992</v>
      </c>
      <c r="P25" s="25">
        <f t="shared" si="7"/>
        <v>822.85899999999992</v>
      </c>
      <c r="Q25" s="30">
        <v>1</v>
      </c>
      <c r="R25" s="31">
        <v>829.97480000000007</v>
      </c>
      <c r="S25" s="25">
        <f t="shared" si="8"/>
        <v>829.97480000000007</v>
      </c>
    </row>
    <row r="26" spans="1:19" s="11" customFormat="1" ht="25.5" x14ac:dyDescent="0.25">
      <c r="A26" s="29" t="s">
        <v>78</v>
      </c>
      <c r="B26" s="29"/>
      <c r="C26" s="38" t="s">
        <v>49</v>
      </c>
      <c r="D26" s="30" t="s">
        <v>27</v>
      </c>
      <c r="E26" s="30">
        <v>1</v>
      </c>
      <c r="F26" s="31">
        <v>930</v>
      </c>
      <c r="G26" s="37">
        <f t="shared" si="5"/>
        <v>930</v>
      </c>
      <c r="H26" s="30">
        <v>1</v>
      </c>
      <c r="I26" s="25"/>
      <c r="J26" s="25">
        <f t="shared" si="6"/>
        <v>0</v>
      </c>
      <c r="K26" s="30">
        <v>1</v>
      </c>
      <c r="L26" s="31">
        <v>930</v>
      </c>
      <c r="M26" s="25">
        <f t="shared" si="4"/>
        <v>930</v>
      </c>
      <c r="N26" s="30">
        <v>1</v>
      </c>
      <c r="O26" s="31">
        <v>1010.91</v>
      </c>
      <c r="P26" s="25">
        <f t="shared" si="7"/>
        <v>1010.91</v>
      </c>
      <c r="Q26" s="30">
        <v>1</v>
      </c>
      <c r="R26" s="31">
        <v>1019.652</v>
      </c>
      <c r="S26" s="25">
        <f t="shared" si="8"/>
        <v>1019.652</v>
      </c>
    </row>
    <row r="27" spans="1:19" s="11" customFormat="1" ht="25.5" x14ac:dyDescent="0.25">
      <c r="A27" s="29" t="s">
        <v>79</v>
      </c>
      <c r="B27" s="29"/>
      <c r="C27" s="38" t="s">
        <v>50</v>
      </c>
      <c r="D27" s="30" t="s">
        <v>27</v>
      </c>
      <c r="E27" s="30">
        <v>1</v>
      </c>
      <c r="F27" s="31">
        <v>1080</v>
      </c>
      <c r="G27" s="37">
        <f t="shared" si="5"/>
        <v>1080</v>
      </c>
      <c r="H27" s="30">
        <v>1</v>
      </c>
      <c r="I27" s="25"/>
      <c r="J27" s="25">
        <f t="shared" si="6"/>
        <v>0</v>
      </c>
      <c r="K27" s="30">
        <v>1</v>
      </c>
      <c r="L27" s="31">
        <v>1080</v>
      </c>
      <c r="M27" s="25">
        <f t="shared" si="4"/>
        <v>1080</v>
      </c>
      <c r="N27" s="30">
        <v>1</v>
      </c>
      <c r="O27" s="31">
        <v>1173.96</v>
      </c>
      <c r="P27" s="25">
        <f t="shared" si="7"/>
        <v>1173.96</v>
      </c>
      <c r="Q27" s="30">
        <v>1</v>
      </c>
      <c r="R27" s="31">
        <v>1184.1120000000001</v>
      </c>
      <c r="S27" s="25">
        <f t="shared" si="8"/>
        <v>1184.1120000000001</v>
      </c>
    </row>
    <row r="28" spans="1:19" s="11" customFormat="1" ht="25.5" x14ac:dyDescent="0.25">
      <c r="A28" s="29" t="s">
        <v>80</v>
      </c>
      <c r="B28" s="29"/>
      <c r="C28" s="38" t="s">
        <v>51</v>
      </c>
      <c r="D28" s="30" t="s">
        <v>27</v>
      </c>
      <c r="E28" s="30">
        <v>1</v>
      </c>
      <c r="F28" s="31">
        <v>810</v>
      </c>
      <c r="G28" s="37">
        <f t="shared" si="5"/>
        <v>810</v>
      </c>
      <c r="H28" s="30">
        <v>1</v>
      </c>
      <c r="I28" s="25"/>
      <c r="J28" s="25">
        <f t="shared" si="6"/>
        <v>0</v>
      </c>
      <c r="K28" s="30">
        <v>1</v>
      </c>
      <c r="L28" s="31">
        <v>810</v>
      </c>
      <c r="M28" s="25">
        <f t="shared" si="4"/>
        <v>810</v>
      </c>
      <c r="N28" s="30">
        <v>1</v>
      </c>
      <c r="O28" s="31">
        <v>880.47</v>
      </c>
      <c r="P28" s="25">
        <f t="shared" si="7"/>
        <v>880.47</v>
      </c>
      <c r="Q28" s="30">
        <v>1</v>
      </c>
      <c r="R28" s="31">
        <v>888.08400000000006</v>
      </c>
      <c r="S28" s="25">
        <f t="shared" si="8"/>
        <v>888.08400000000006</v>
      </c>
    </row>
    <row r="29" spans="1:19" s="11" customFormat="1" ht="25.5" x14ac:dyDescent="0.25">
      <c r="A29" s="29" t="s">
        <v>81</v>
      </c>
      <c r="B29" s="29"/>
      <c r="C29" s="38" t="s">
        <v>52</v>
      </c>
      <c r="D29" s="30" t="s">
        <v>27</v>
      </c>
      <c r="E29" s="30">
        <v>1</v>
      </c>
      <c r="F29" s="31">
        <v>630</v>
      </c>
      <c r="G29" s="37">
        <f t="shared" si="5"/>
        <v>630</v>
      </c>
      <c r="H29" s="30">
        <v>1</v>
      </c>
      <c r="I29" s="25"/>
      <c r="J29" s="25">
        <f t="shared" si="6"/>
        <v>0</v>
      </c>
      <c r="K29" s="30">
        <v>1</v>
      </c>
      <c r="L29" s="31">
        <v>630</v>
      </c>
      <c r="M29" s="25">
        <f t="shared" si="4"/>
        <v>630</v>
      </c>
      <c r="N29" s="30">
        <v>1</v>
      </c>
      <c r="O29" s="31">
        <v>684.81</v>
      </c>
      <c r="P29" s="25">
        <f t="shared" si="7"/>
        <v>684.81</v>
      </c>
      <c r="Q29" s="30">
        <v>1</v>
      </c>
      <c r="R29" s="31">
        <v>690.73199999999997</v>
      </c>
      <c r="S29" s="25">
        <f t="shared" si="8"/>
        <v>690.73199999999997</v>
      </c>
    </row>
    <row r="30" spans="1:19" s="11" customFormat="1" ht="25.5" x14ac:dyDescent="0.25">
      <c r="A30" s="29" t="s">
        <v>82</v>
      </c>
      <c r="B30" s="29"/>
      <c r="C30" s="38" t="s">
        <v>53</v>
      </c>
      <c r="D30" s="30" t="s">
        <v>27</v>
      </c>
      <c r="E30" s="30">
        <v>1</v>
      </c>
      <c r="F30" s="31">
        <v>3645</v>
      </c>
      <c r="G30" s="37">
        <f t="shared" si="5"/>
        <v>3645</v>
      </c>
      <c r="H30" s="30">
        <v>1</v>
      </c>
      <c r="I30" s="25"/>
      <c r="J30" s="25">
        <f t="shared" si="6"/>
        <v>0</v>
      </c>
      <c r="K30" s="30">
        <v>1</v>
      </c>
      <c r="L30" s="31">
        <v>3645</v>
      </c>
      <c r="M30" s="25">
        <f t="shared" si="4"/>
        <v>3645</v>
      </c>
      <c r="N30" s="30">
        <v>1</v>
      </c>
      <c r="O30" s="31">
        <v>3962.1149999999998</v>
      </c>
      <c r="P30" s="25">
        <f t="shared" si="7"/>
        <v>3962.1149999999998</v>
      </c>
      <c r="Q30" s="30">
        <v>1</v>
      </c>
      <c r="R30" s="31">
        <v>3996.3780000000002</v>
      </c>
      <c r="S30" s="25">
        <f t="shared" si="8"/>
        <v>3996.3780000000002</v>
      </c>
    </row>
    <row r="31" spans="1:19" s="11" customFormat="1" ht="25.5" x14ac:dyDescent="0.25">
      <c r="A31" s="29" t="s">
        <v>83</v>
      </c>
      <c r="B31" s="29"/>
      <c r="C31" s="38" t="s">
        <v>54</v>
      </c>
      <c r="D31" s="30" t="s">
        <v>27</v>
      </c>
      <c r="E31" s="30">
        <v>1</v>
      </c>
      <c r="F31" s="31">
        <v>1080</v>
      </c>
      <c r="G31" s="37">
        <f t="shared" si="5"/>
        <v>1080</v>
      </c>
      <c r="H31" s="30">
        <v>1</v>
      </c>
      <c r="I31" s="25"/>
      <c r="J31" s="25">
        <f t="shared" si="6"/>
        <v>0</v>
      </c>
      <c r="K31" s="30">
        <v>1</v>
      </c>
      <c r="L31" s="31">
        <v>1080</v>
      </c>
      <c r="M31" s="25">
        <f t="shared" si="4"/>
        <v>1080</v>
      </c>
      <c r="N31" s="30">
        <v>1</v>
      </c>
      <c r="O31" s="31">
        <v>1173.96</v>
      </c>
      <c r="P31" s="25">
        <f t="shared" si="7"/>
        <v>1173.96</v>
      </c>
      <c r="Q31" s="30">
        <v>1</v>
      </c>
      <c r="R31" s="31">
        <v>1184.1120000000001</v>
      </c>
      <c r="S31" s="25">
        <f t="shared" si="8"/>
        <v>1184.1120000000001</v>
      </c>
    </row>
    <row r="32" spans="1:19" s="11" customFormat="1" ht="25.5" x14ac:dyDescent="0.25">
      <c r="A32" s="29" t="s">
        <v>84</v>
      </c>
      <c r="B32" s="29"/>
      <c r="C32" s="38" t="s">
        <v>55</v>
      </c>
      <c r="D32" s="30" t="s">
        <v>27</v>
      </c>
      <c r="E32" s="30">
        <v>1</v>
      </c>
      <c r="F32" s="31">
        <v>13740</v>
      </c>
      <c r="G32" s="37">
        <f t="shared" si="5"/>
        <v>13740</v>
      </c>
      <c r="H32" s="30">
        <v>1</v>
      </c>
      <c r="I32" s="25"/>
      <c r="J32" s="25">
        <f t="shared" si="6"/>
        <v>0</v>
      </c>
      <c r="K32" s="30">
        <v>1</v>
      </c>
      <c r="L32" s="31">
        <v>13740</v>
      </c>
      <c r="M32" s="25">
        <f t="shared" si="4"/>
        <v>13740</v>
      </c>
      <c r="N32" s="30">
        <v>1</v>
      </c>
      <c r="O32" s="31">
        <v>14935.38</v>
      </c>
      <c r="P32" s="25">
        <f t="shared" si="7"/>
        <v>14935.38</v>
      </c>
      <c r="Q32" s="30">
        <v>1</v>
      </c>
      <c r="R32" s="31">
        <v>15064.536</v>
      </c>
      <c r="S32" s="25">
        <f t="shared" si="8"/>
        <v>15064.536</v>
      </c>
    </row>
    <row r="33" spans="1:19" s="11" customFormat="1" ht="25.5" x14ac:dyDescent="0.25">
      <c r="A33" s="29" t="s">
        <v>85</v>
      </c>
      <c r="B33" s="29"/>
      <c r="C33" s="38" t="s">
        <v>56</v>
      </c>
      <c r="D33" s="30" t="s">
        <v>27</v>
      </c>
      <c r="E33" s="30">
        <v>1</v>
      </c>
      <c r="F33" s="31">
        <v>9258</v>
      </c>
      <c r="G33" s="37">
        <f>F33*E33</f>
        <v>9258</v>
      </c>
      <c r="H33" s="30">
        <v>1</v>
      </c>
      <c r="I33" s="25"/>
      <c r="J33" s="25">
        <f t="shared" si="6"/>
        <v>0</v>
      </c>
      <c r="K33" s="30">
        <v>1</v>
      </c>
      <c r="L33" s="31">
        <v>9258</v>
      </c>
      <c r="M33" s="25">
        <f t="shared" si="4"/>
        <v>9258</v>
      </c>
      <c r="N33" s="30">
        <v>1</v>
      </c>
      <c r="O33" s="31">
        <v>10063.446</v>
      </c>
      <c r="P33" s="25">
        <f t="shared" si="7"/>
        <v>10063.446</v>
      </c>
      <c r="Q33" s="30">
        <v>1</v>
      </c>
      <c r="R33" s="31">
        <v>10150.4712</v>
      </c>
      <c r="S33" s="25">
        <f t="shared" si="8"/>
        <v>10150.4712</v>
      </c>
    </row>
    <row r="34" spans="1:19" s="11" customFormat="1" ht="25.5" x14ac:dyDescent="0.25">
      <c r="A34" s="29" t="s">
        <v>86</v>
      </c>
      <c r="B34" s="29"/>
      <c r="C34" s="38" t="s">
        <v>57</v>
      </c>
      <c r="D34" s="30" t="s">
        <v>27</v>
      </c>
      <c r="E34" s="30">
        <v>1</v>
      </c>
      <c r="F34" s="31">
        <v>675</v>
      </c>
      <c r="G34" s="37">
        <f t="shared" si="5"/>
        <v>675</v>
      </c>
      <c r="H34" s="30">
        <v>1</v>
      </c>
      <c r="I34" s="25"/>
      <c r="J34" s="25">
        <f t="shared" si="6"/>
        <v>0</v>
      </c>
      <c r="K34" s="30">
        <v>1</v>
      </c>
      <c r="L34" s="31">
        <v>675</v>
      </c>
      <c r="M34" s="25">
        <f t="shared" si="4"/>
        <v>675</v>
      </c>
      <c r="N34" s="30">
        <v>1</v>
      </c>
      <c r="O34" s="31">
        <v>733.72500000000002</v>
      </c>
      <c r="P34" s="25">
        <f t="shared" si="7"/>
        <v>733.72500000000002</v>
      </c>
      <c r="Q34" s="30">
        <v>1</v>
      </c>
      <c r="R34" s="31">
        <v>740.07</v>
      </c>
      <c r="S34" s="25">
        <f t="shared" si="8"/>
        <v>740.07</v>
      </c>
    </row>
    <row r="35" spans="1:19" s="16" customFormat="1" x14ac:dyDescent="0.25">
      <c r="A35" s="50" t="s">
        <v>12</v>
      </c>
      <c r="B35" s="50"/>
      <c r="C35" s="50"/>
      <c r="D35" s="15"/>
      <c r="E35" s="22"/>
      <c r="F35" s="22"/>
      <c r="G35" s="26">
        <f>SUM(G6:G34)</f>
        <v>55412</v>
      </c>
      <c r="H35" s="22"/>
      <c r="I35" s="22"/>
      <c r="J35" s="26">
        <f>SUM(J6:J34)</f>
        <v>0</v>
      </c>
      <c r="K35" s="22"/>
      <c r="L35" s="24"/>
      <c r="M35" s="26">
        <f>SUM(M6:M34)</f>
        <v>55412</v>
      </c>
      <c r="N35" s="22"/>
      <c r="O35" s="22"/>
      <c r="P35" s="26">
        <v>74439.990000000005</v>
      </c>
      <c r="Q35" s="22"/>
      <c r="R35" s="22"/>
      <c r="S35" s="26">
        <f>SUM(S6:S34)</f>
        <v>60753.716800000002</v>
      </c>
    </row>
    <row r="36" spans="1:19" s="16" customFormat="1" x14ac:dyDescent="0.25">
      <c r="A36" s="50" t="s">
        <v>13</v>
      </c>
      <c r="B36" s="50"/>
      <c r="C36" s="50"/>
      <c r="D36" s="18"/>
      <c r="E36" s="5"/>
      <c r="F36" s="5"/>
      <c r="G36" s="27">
        <f>G35*0.2</f>
        <v>11082.400000000001</v>
      </c>
      <c r="H36" s="5"/>
      <c r="I36" s="5"/>
      <c r="J36" s="26"/>
      <c r="K36" s="5"/>
      <c r="L36" s="19"/>
      <c r="M36" s="27">
        <f>M35*0.2</f>
        <v>11082.400000000001</v>
      </c>
      <c r="N36" s="5"/>
      <c r="O36" s="5"/>
      <c r="P36" s="27">
        <v>0</v>
      </c>
      <c r="Q36" s="5"/>
      <c r="R36" s="5"/>
      <c r="S36" s="27">
        <f>S35*0.2</f>
        <v>12150.74336</v>
      </c>
    </row>
    <row r="37" spans="1:19" s="16" customFormat="1" x14ac:dyDescent="0.25">
      <c r="A37" s="50" t="s">
        <v>3</v>
      </c>
      <c r="B37" s="50"/>
      <c r="C37" s="50"/>
      <c r="D37" s="18"/>
      <c r="E37" s="5"/>
      <c r="F37" s="5"/>
      <c r="G37" s="28">
        <f>G35*1.2</f>
        <v>66494.399999999994</v>
      </c>
      <c r="H37" s="5"/>
      <c r="I37" s="5"/>
      <c r="J37" s="26"/>
      <c r="K37" s="5"/>
      <c r="L37" s="19"/>
      <c r="M37" s="28">
        <f>M35*1.2</f>
        <v>66494.399999999994</v>
      </c>
      <c r="N37" s="5"/>
      <c r="O37" s="5"/>
      <c r="P37" s="28">
        <f>P35</f>
        <v>74439.990000000005</v>
      </c>
      <c r="Q37" s="5"/>
      <c r="R37" s="5"/>
      <c r="S37" s="28">
        <f>S35*1.2</f>
        <v>72904.460160000002</v>
      </c>
    </row>
    <row r="38" spans="1:19" s="16" customFormat="1" x14ac:dyDescent="0.25">
      <c r="A38" s="32"/>
      <c r="B38" s="32"/>
      <c r="C38" s="32"/>
      <c r="D38" s="17"/>
      <c r="E38" s="33"/>
      <c r="F38" s="33"/>
      <c r="G38" s="34"/>
      <c r="H38" s="33"/>
      <c r="I38" s="33"/>
      <c r="J38" s="35"/>
      <c r="K38" s="33"/>
      <c r="L38" s="36"/>
      <c r="M38" s="34"/>
      <c r="N38" s="33"/>
      <c r="O38" s="33"/>
      <c r="P38" s="34"/>
      <c r="Q38" s="33"/>
      <c r="R38" s="33"/>
      <c r="S38" s="34"/>
    </row>
    <row r="39" spans="1:19" x14ac:dyDescent="0.2">
      <c r="B39" s="47" t="s">
        <v>8</v>
      </c>
      <c r="C39" s="47"/>
      <c r="D39" s="47"/>
      <c r="E39" s="47"/>
      <c r="F39" s="47"/>
      <c r="G39" s="47"/>
      <c r="H39" s="47"/>
      <c r="I39" s="47"/>
      <c r="J39" s="47"/>
      <c r="K39" s="9"/>
      <c r="M39" s="9"/>
      <c r="N39" s="9"/>
    </row>
    <row r="40" spans="1:19" ht="28.5" customHeight="1" x14ac:dyDescent="0.2">
      <c r="B40" s="52" t="s">
        <v>90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</row>
    <row r="41" spans="1:19" ht="24.75" customHeight="1" x14ac:dyDescent="0.2">
      <c r="B41" s="55" t="s">
        <v>14</v>
      </c>
      <c r="C41" s="55"/>
      <c r="D41" s="55"/>
      <c r="E41" s="55"/>
      <c r="F41" s="55"/>
      <c r="G41" s="55"/>
      <c r="H41" s="55"/>
      <c r="I41" s="55"/>
      <c r="J41" s="55"/>
      <c r="K41" s="9"/>
      <c r="M41" s="9"/>
      <c r="N41" s="9"/>
    </row>
    <row r="42" spans="1:19" ht="15" customHeight="1" x14ac:dyDescent="0.2">
      <c r="B42" s="1" t="s">
        <v>15</v>
      </c>
      <c r="C42" s="20"/>
      <c r="E42" s="6"/>
      <c r="F42" s="6"/>
      <c r="G42" s="1"/>
      <c r="K42" s="9"/>
      <c r="M42" s="9"/>
      <c r="N42" s="9"/>
      <c r="O42" s="16"/>
      <c r="P42" s="16"/>
      <c r="Q42" s="16"/>
      <c r="R42" s="16"/>
      <c r="S42" s="16"/>
    </row>
    <row r="43" spans="1:19" s="2" customFormat="1" x14ac:dyDescent="0.2">
      <c r="A43" s="1"/>
      <c r="B43" s="53" t="s">
        <v>24</v>
      </c>
      <c r="C43" s="53"/>
      <c r="D43" s="53"/>
      <c r="E43" s="53"/>
      <c r="F43" s="53"/>
      <c r="G43" s="53"/>
      <c r="H43" s="1" t="s">
        <v>18</v>
      </c>
      <c r="I43" s="1"/>
      <c r="J43" s="1" t="s">
        <v>26</v>
      </c>
      <c r="K43" s="9"/>
      <c r="L43" s="9"/>
      <c r="M43" s="9"/>
      <c r="N43" s="9"/>
      <c r="O43" s="7"/>
      <c r="P43" s="7"/>
      <c r="Q43" s="7"/>
      <c r="R43" s="7"/>
      <c r="S43" s="7"/>
    </row>
    <row r="44" spans="1:19" s="2" customFormat="1" x14ac:dyDescent="0.2">
      <c r="A44" s="1"/>
      <c r="B44" s="53" t="s">
        <v>25</v>
      </c>
      <c r="C44" s="53"/>
      <c r="D44" s="53"/>
      <c r="E44" s="53"/>
      <c r="F44" s="53"/>
      <c r="G44" s="53"/>
      <c r="H44" s="1"/>
      <c r="I44" s="1"/>
      <c r="J44" s="1"/>
      <c r="K44" s="9"/>
      <c r="L44" s="9"/>
      <c r="M44" s="9"/>
      <c r="N44" s="9"/>
      <c r="O44" s="7"/>
      <c r="P44" s="7"/>
      <c r="Q44" s="7"/>
      <c r="R44" s="7"/>
      <c r="S44" s="7"/>
    </row>
    <row r="45" spans="1:19" s="2" customFormat="1" x14ac:dyDescent="0.2">
      <c r="B45" s="54" t="s">
        <v>21</v>
      </c>
      <c r="C45" s="54"/>
      <c r="D45" s="54"/>
      <c r="E45" s="54"/>
      <c r="F45" s="54"/>
      <c r="G45" s="54"/>
      <c r="H45" s="1" t="s">
        <v>18</v>
      </c>
      <c r="J45" s="2" t="s">
        <v>22</v>
      </c>
      <c r="K45" s="7"/>
      <c r="L45" s="7"/>
      <c r="M45" s="7"/>
      <c r="N45" s="7"/>
      <c r="O45" s="7"/>
      <c r="P45" s="7"/>
      <c r="Q45" s="7"/>
      <c r="R45" s="7"/>
      <c r="S45" s="7"/>
    </row>
    <row r="46" spans="1:19" s="2" customFormat="1" x14ac:dyDescent="0.25">
      <c r="B46" s="54" t="s">
        <v>25</v>
      </c>
      <c r="C46" s="54"/>
      <c r="D46" s="54"/>
      <c r="E46" s="54"/>
      <c r="F46" s="54"/>
      <c r="G46" s="54"/>
      <c r="K46" s="7"/>
      <c r="L46" s="7"/>
      <c r="M46" s="7"/>
      <c r="N46" s="7"/>
      <c r="O46" s="7"/>
      <c r="P46" s="7"/>
      <c r="Q46" s="7"/>
      <c r="R46" s="7"/>
      <c r="S46" s="7"/>
    </row>
    <row r="47" spans="1:19" s="2" customFormat="1" x14ac:dyDescent="0.25">
      <c r="B47" s="2" t="s">
        <v>4</v>
      </c>
      <c r="C47" s="16"/>
      <c r="E47" s="7"/>
      <c r="F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2">
      <c r="A48" s="2"/>
      <c r="B48" s="54" t="s">
        <v>20</v>
      </c>
      <c r="C48" s="54"/>
      <c r="D48" s="54"/>
      <c r="E48" s="54"/>
      <c r="F48" s="54"/>
      <c r="G48" s="54"/>
      <c r="H48" s="1" t="s">
        <v>19</v>
      </c>
      <c r="I48" s="2"/>
      <c r="J48" s="2" t="s">
        <v>17</v>
      </c>
      <c r="K48" s="7"/>
      <c r="L48" s="7"/>
      <c r="M48" s="7"/>
      <c r="N48" s="7"/>
    </row>
    <row r="49" spans="2:14" x14ac:dyDescent="0.2">
      <c r="B49" s="53" t="s">
        <v>25</v>
      </c>
      <c r="C49" s="53"/>
      <c r="D49" s="53"/>
      <c r="E49" s="53"/>
      <c r="F49" s="53"/>
      <c r="G49" s="53"/>
      <c r="K49" s="9"/>
      <c r="M49" s="9"/>
      <c r="N49" s="9"/>
    </row>
    <row r="50" spans="2:14" x14ac:dyDescent="0.2">
      <c r="E50" s="3"/>
      <c r="G50" s="1"/>
      <c r="K50" s="9"/>
      <c r="M50" s="9"/>
      <c r="N50" s="9"/>
    </row>
  </sheetData>
  <autoFilter ref="A5:S49" xr:uid="{00000000-0009-0000-0000-000001000000}"/>
  <mergeCells count="22">
    <mergeCell ref="B40:P40"/>
    <mergeCell ref="B49:G49"/>
    <mergeCell ref="B43:G43"/>
    <mergeCell ref="B44:G44"/>
    <mergeCell ref="B45:G45"/>
    <mergeCell ref="B46:G46"/>
    <mergeCell ref="B48:G48"/>
    <mergeCell ref="B41:J41"/>
    <mergeCell ref="Q4:S4"/>
    <mergeCell ref="A2:S2"/>
    <mergeCell ref="B39:J39"/>
    <mergeCell ref="A4:A5"/>
    <mergeCell ref="C4:C5"/>
    <mergeCell ref="B4:B5"/>
    <mergeCell ref="A35:C35"/>
    <mergeCell ref="A37:C37"/>
    <mergeCell ref="A36:C36"/>
    <mergeCell ref="K4:M4"/>
    <mergeCell ref="N4:P4"/>
    <mergeCell ref="H4:J4"/>
    <mergeCell ref="E4:G4"/>
    <mergeCell ref="D4:D5"/>
  </mergeCells>
  <printOptions horizontalCentered="1"/>
  <pageMargins left="0.25" right="0.25" top="0.75" bottom="0.75" header="0.3" footer="0.3"/>
  <pageSetup paperSize="9" scale="63" fitToHeight="7" orientation="landscape" r:id="rId1"/>
  <rowBreaks count="1" manualBreakCount="1">
    <brk id="2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2022-06-21T10:24:56Z</cp:lastPrinted>
  <dcterms:created xsi:type="dcterms:W3CDTF">2014-06-26T05:52:50Z</dcterms:created>
  <dcterms:modified xsi:type="dcterms:W3CDTF">2022-08-30T05:47:22Z</dcterms:modified>
</cp:coreProperties>
</file>