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шаблон!$A$2:$BW$33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шаблон!$A$1:$BP$39</definedName>
  </definedNames>
  <calcPr calcId="152511" calcOnSave="0"/>
</workbook>
</file>

<file path=xl/calcChain.xml><?xml version="1.0" encoding="utf-8"?>
<calcChain xmlns="http://schemas.openxmlformats.org/spreadsheetml/2006/main">
  <c r="U27" i="4" l="1"/>
  <c r="O27" i="4" s="1"/>
  <c r="U7" i="4"/>
  <c r="O7" i="4" s="1"/>
  <c r="V34" i="4" l="1"/>
  <c r="W34" i="4"/>
  <c r="X34" i="4"/>
  <c r="Y34" i="4"/>
  <c r="Z34" i="4"/>
  <c r="AA34" i="4"/>
  <c r="AB34" i="4"/>
  <c r="AC34" i="4"/>
  <c r="AD34" i="4"/>
  <c r="AE34" i="4"/>
  <c r="AF34" i="4"/>
  <c r="AG34" i="4"/>
  <c r="AH34" i="4"/>
  <c r="AJ34" i="4"/>
  <c r="AK34" i="4"/>
  <c r="AL34" i="4"/>
  <c r="AN34" i="4"/>
  <c r="AO34" i="4"/>
  <c r="AP34" i="4"/>
  <c r="AQ34" i="4"/>
  <c r="AR34" i="4"/>
  <c r="AS34" i="4"/>
  <c r="AV34" i="4"/>
  <c r="AW34" i="4"/>
  <c r="AX34" i="4"/>
  <c r="AY34" i="4"/>
  <c r="AZ34" i="4"/>
  <c r="BA34" i="4"/>
  <c r="BB34" i="4"/>
  <c r="BC34" i="4"/>
  <c r="BF34" i="4"/>
  <c r="BG34" i="4"/>
  <c r="BH34" i="4"/>
  <c r="BI34" i="4"/>
  <c r="BJ34" i="4"/>
  <c r="BK34" i="4"/>
  <c r="BL34" i="4"/>
  <c r="BM34" i="4"/>
  <c r="N4" i="4" l="1"/>
  <c r="O4" i="4" s="1"/>
  <c r="Q4" i="4" s="1"/>
  <c r="P32" i="4"/>
  <c r="S32" i="4"/>
  <c r="N33" i="4"/>
  <c r="O33" i="4" s="1"/>
  <c r="O32" i="4" s="1"/>
  <c r="U31" i="4"/>
  <c r="O31" i="4" s="1"/>
  <c r="O30" i="4"/>
  <c r="T30" i="4" s="1"/>
  <c r="T29" i="4" s="1"/>
  <c r="S29" i="4"/>
  <c r="P29" i="4"/>
  <c r="P23" i="4"/>
  <c r="S23" i="4"/>
  <c r="N28" i="4"/>
  <c r="O28" i="4" s="1"/>
  <c r="N25" i="4"/>
  <c r="N24" i="4"/>
  <c r="O24" i="4" s="1"/>
  <c r="U26" i="4"/>
  <c r="O26" i="4" s="1"/>
  <c r="U25" i="4"/>
  <c r="O25" i="4" s="1"/>
  <c r="U22" i="4"/>
  <c r="O22" i="4" s="1"/>
  <c r="O21" i="4"/>
  <c r="R21" i="4" s="1"/>
  <c r="R20" i="4" s="1"/>
  <c r="S20" i="4"/>
  <c r="P20" i="4"/>
  <c r="U19" i="4"/>
  <c r="O19" i="4" s="1"/>
  <c r="O18" i="4"/>
  <c r="T18" i="4" s="1"/>
  <c r="T17" i="4" s="1"/>
  <c r="S17" i="4"/>
  <c r="P17" i="4"/>
  <c r="U16" i="4"/>
  <c r="O16" i="4" s="1"/>
  <c r="O15" i="4" s="1"/>
  <c r="T15" i="4"/>
  <c r="S15" i="4"/>
  <c r="R15" i="4"/>
  <c r="Q15" i="4"/>
  <c r="P15" i="4"/>
  <c r="U14" i="4"/>
  <c r="O14" i="4" s="1"/>
  <c r="O13" i="4"/>
  <c r="T13" i="4" s="1"/>
  <c r="T12" i="4" s="1"/>
  <c r="S12" i="4"/>
  <c r="P12" i="4"/>
  <c r="P9" i="4"/>
  <c r="S9" i="4"/>
  <c r="U11" i="4"/>
  <c r="O11" i="4" s="1"/>
  <c r="O10" i="4"/>
  <c r="T10" i="4" s="1"/>
  <c r="T9" i="4" s="1"/>
  <c r="O23" i="4" l="1"/>
  <c r="AU23" i="4"/>
  <c r="O9" i="4"/>
  <c r="BE15" i="4"/>
  <c r="U15" i="4"/>
  <c r="O20" i="4"/>
  <c r="AM23" i="4"/>
  <c r="T33" i="4"/>
  <c r="T32" i="4" s="1"/>
  <c r="Q33" i="4"/>
  <c r="R33" i="4"/>
  <c r="R32" i="4" s="1"/>
  <c r="O29" i="4"/>
  <c r="R30" i="4"/>
  <c r="R29" i="4" s="1"/>
  <c r="Q30" i="4"/>
  <c r="T28" i="4"/>
  <c r="Q28" i="4"/>
  <c r="R28" i="4"/>
  <c r="R24" i="4"/>
  <c r="T24" i="4"/>
  <c r="T23" i="4" s="1"/>
  <c r="Q24" i="4"/>
  <c r="Q23" i="4" s="1"/>
  <c r="O17" i="4"/>
  <c r="T21" i="4"/>
  <c r="T20" i="4" s="1"/>
  <c r="Q21" i="4"/>
  <c r="Q20" i="4" s="1"/>
  <c r="R18" i="4"/>
  <c r="R17" i="4" s="1"/>
  <c r="Q18" i="4"/>
  <c r="R13" i="4"/>
  <c r="R12" i="4" s="1"/>
  <c r="O12" i="4"/>
  <c r="Q13" i="4"/>
  <c r="R10" i="4"/>
  <c r="R9" i="4" s="1"/>
  <c r="Q10" i="4"/>
  <c r="Q9" i="4" s="1"/>
  <c r="P3" i="4"/>
  <c r="P34" i="4" s="1"/>
  <c r="S3" i="4"/>
  <c r="S34" i="4" s="1"/>
  <c r="N8" i="4"/>
  <c r="O8" i="4" s="1"/>
  <c r="T8" i="4" s="1"/>
  <c r="U6" i="4"/>
  <c r="O6" i="4" s="1"/>
  <c r="U5" i="4"/>
  <c r="O5" i="4" s="1"/>
  <c r="N5" i="4"/>
  <c r="U21" i="4" l="1"/>
  <c r="BE20" i="4" s="1"/>
  <c r="U33" i="4"/>
  <c r="Q32" i="4"/>
  <c r="O3" i="4"/>
  <c r="O34" i="4" s="1"/>
  <c r="R23" i="4"/>
  <c r="Q29" i="4"/>
  <c r="U30" i="4"/>
  <c r="U28" i="4"/>
  <c r="BE23" i="4" s="1"/>
  <c r="U24" i="4"/>
  <c r="Q17" i="4"/>
  <c r="U18" i="4"/>
  <c r="Q12" i="4"/>
  <c r="U13" i="4"/>
  <c r="U10" i="4"/>
  <c r="AU3" i="4"/>
  <c r="AU34" i="4" s="1"/>
  <c r="R8" i="4"/>
  <c r="Q8" i="4"/>
  <c r="AM3" i="4"/>
  <c r="AM34" i="4" s="1"/>
  <c r="R4" i="4"/>
  <c r="T4" i="4"/>
  <c r="T3" i="4" s="1"/>
  <c r="T34" i="4" s="1"/>
  <c r="U20" i="4" l="1"/>
  <c r="U4" i="4"/>
  <c r="AI3" i="4" s="1"/>
  <c r="U23" i="4"/>
  <c r="AI23" i="4"/>
  <c r="R3" i="4"/>
  <c r="R34" i="4" s="1"/>
  <c r="BE9" i="4"/>
  <c r="U9" i="4"/>
  <c r="BE32" i="4"/>
  <c r="U32" i="4"/>
  <c r="U29" i="4"/>
  <c r="BE29" i="4"/>
  <c r="U17" i="4"/>
  <c r="BE17" i="4"/>
  <c r="U12" i="4"/>
  <c r="BE12" i="4"/>
  <c r="U8" i="4"/>
  <c r="Q3" i="4"/>
  <c r="Q34" i="4" s="1"/>
  <c r="AI34" i="4" l="1"/>
  <c r="U3" i="4"/>
  <c r="U34" i="4" s="1"/>
  <c r="BE3" i="4"/>
  <c r="BE34" i="4" s="1"/>
  <c r="BN23" i="4" l="1"/>
  <c r="BN29" i="4"/>
  <c r="BN32" i="4"/>
  <c r="BS3" i="4" l="1"/>
  <c r="BN9" i="4" l="1"/>
  <c r="BN12" i="4"/>
  <c r="BN15" i="4"/>
  <c r="BN17" i="4"/>
  <c r="BN20" i="4"/>
  <c r="BN43" i="4"/>
  <c r="BN44" i="4"/>
  <c r="BN45" i="4"/>
  <c r="BN3" i="4" l="1"/>
  <c r="BN34" i="4" s="1"/>
  <c r="O75" i="2" l="1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 s="1"/>
  <c r="M56" i="2"/>
  <c r="N56" i="2" s="1"/>
  <c r="O46" i="2"/>
  <c r="R46" i="2"/>
  <c r="N48" i="2"/>
  <c r="Q48" i="2" s="1"/>
  <c r="N40" i="2"/>
  <c r="Q40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O29" i="2"/>
  <c r="R29" i="2"/>
  <c r="N70" i="2"/>
  <c r="P42" i="2"/>
  <c r="N73" i="2"/>
  <c r="S74" i="2"/>
  <c r="S73" i="2" s="1"/>
  <c r="Q74" i="2"/>
  <c r="Q73" i="2" s="1"/>
  <c r="P74" i="2"/>
  <c r="T74" i="2" s="1"/>
  <c r="P72" i="2"/>
  <c r="Q72" i="2"/>
  <c r="Q70" i="2" s="1"/>
  <c r="S72" i="2"/>
  <c r="S70" i="2" s="1"/>
  <c r="P40" i="2"/>
  <c r="P38" i="2" s="1"/>
  <c r="N62" i="2"/>
  <c r="P37" i="2"/>
  <c r="Q37" i="2"/>
  <c r="S36" i="2"/>
  <c r="N35" i="2"/>
  <c r="P36" i="2"/>
  <c r="Q36" i="2"/>
  <c r="T72" i="2"/>
  <c r="BB70" i="2" s="1"/>
  <c r="BK70" i="2" s="1"/>
  <c r="P70" i="2"/>
  <c r="T36" i="2"/>
  <c r="BB35" i="2" s="1"/>
  <c r="T70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Q22" i="2"/>
  <c r="Q21" i="2" s="1"/>
  <c r="AJ29" i="2"/>
  <c r="P22" i="2"/>
  <c r="P21" i="2" s="1"/>
  <c r="M44" i="2"/>
  <c r="N44" i="2" s="1"/>
  <c r="R43" i="2"/>
  <c r="O43" i="2"/>
  <c r="T22" i="2"/>
  <c r="BH21" i="2" s="1"/>
  <c r="BK21" i="2" s="1"/>
  <c r="M80" i="2"/>
  <c r="T80" i="2"/>
  <c r="N80" i="2"/>
  <c r="N79" i="2" s="1"/>
  <c r="S79" i="2"/>
  <c r="R79" i="2"/>
  <c r="Q79" i="2"/>
  <c r="P79" i="2"/>
  <c r="O79" i="2"/>
  <c r="M78" i="2"/>
  <c r="N78" i="2" s="1"/>
  <c r="R77" i="2"/>
  <c r="O77" i="2"/>
  <c r="BD79" i="2"/>
  <c r="BK79" i="2" s="1"/>
  <c r="T79" i="2"/>
  <c r="M83" i="2"/>
  <c r="N83" i="2"/>
  <c r="M82" i="2"/>
  <c r="N82" i="2"/>
  <c r="Q82" i="2" s="1"/>
  <c r="Q81" i="2" s="1"/>
  <c r="R81" i="2"/>
  <c r="O81" i="2"/>
  <c r="M52" i="2"/>
  <c r="N52" i="2"/>
  <c r="P52" i="2" s="1"/>
  <c r="R51" i="2"/>
  <c r="O51" i="2"/>
  <c r="M50" i="2"/>
  <c r="N50" i="2"/>
  <c r="P50" i="2" s="1"/>
  <c r="R49" i="2"/>
  <c r="O49" i="2"/>
  <c r="Q83" i="2"/>
  <c r="P83" i="2"/>
  <c r="T83" i="2" s="1"/>
  <c r="BF81" i="2" s="1"/>
  <c r="S82" i="2"/>
  <c r="S81" i="2" s="1"/>
  <c r="S52" i="2"/>
  <c r="S51" i="2" s="1"/>
  <c r="S50" i="2"/>
  <c r="S49" i="2" s="1"/>
  <c r="M5" i="2"/>
  <c r="M4" i="2"/>
  <c r="N5" i="2"/>
  <c r="S5" i="2" s="1"/>
  <c r="T4" i="2"/>
  <c r="N4" i="2" s="1"/>
  <c r="R3" i="2"/>
  <c r="O3" i="2"/>
  <c r="P5" i="2"/>
  <c r="P3" i="2" s="1"/>
  <c r="M86" i="2"/>
  <c r="M85" i="2"/>
  <c r="N85" i="2" s="1"/>
  <c r="N86" i="2"/>
  <c r="P86" i="2" s="1"/>
  <c r="R84" i="2"/>
  <c r="O84" i="2"/>
  <c r="Q86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6" i="2"/>
  <c r="N19" i="2"/>
  <c r="N18" i="2" s="1"/>
  <c r="P20" i="2"/>
  <c r="P18" i="2" s="1"/>
  <c r="S20" i="2"/>
  <c r="S18" i="2" s="1"/>
  <c r="S14" i="2"/>
  <c r="S13" i="2" s="1"/>
  <c r="P56" i="2" l="1"/>
  <c r="S56" i="2"/>
  <c r="Q56" i="2"/>
  <c r="Q38" i="2"/>
  <c r="T40" i="2"/>
  <c r="S47" i="2"/>
  <c r="S46" i="2" s="1"/>
  <c r="N46" i="2"/>
  <c r="P47" i="2"/>
  <c r="Q47" i="2"/>
  <c r="Q46" i="2" s="1"/>
  <c r="S85" i="2"/>
  <c r="P85" i="2"/>
  <c r="N84" i="2"/>
  <c r="Q85" i="2"/>
  <c r="Q84" i="2" s="1"/>
  <c r="P49" i="2"/>
  <c r="P51" i="2"/>
  <c r="S9" i="2"/>
  <c r="N8" i="2"/>
  <c r="P9" i="2"/>
  <c r="P8" i="2" s="1"/>
  <c r="Q9" i="2"/>
  <c r="BB73" i="2"/>
  <c r="BK73" i="2" s="1"/>
  <c r="T73" i="2"/>
  <c r="T42" i="2"/>
  <c r="BB41" i="2" s="1"/>
  <c r="BK41" i="2" s="1"/>
  <c r="P14" i="2"/>
  <c r="P13" i="2" s="1"/>
  <c r="Q5" i="2"/>
  <c r="Q3" i="2" s="1"/>
  <c r="N49" i="2"/>
  <c r="N51" i="2"/>
  <c r="N81" i="2"/>
  <c r="T21" i="2"/>
  <c r="P73" i="2"/>
  <c r="P41" i="2"/>
  <c r="P48" i="2"/>
  <c r="S42" i="2"/>
  <c r="S41" i="2" s="1"/>
  <c r="N13" i="2"/>
  <c r="Q50" i="2"/>
  <c r="Q49" i="2" s="1"/>
  <c r="Q52" i="2"/>
  <c r="Q51" i="2" s="1"/>
  <c r="Q63" i="2"/>
  <c r="Q62" i="2" s="1"/>
  <c r="Q42" i="2"/>
  <c r="Q41" i="2" s="1"/>
  <c r="Q7" i="2"/>
  <c r="Q6" i="2" s="1"/>
  <c r="N3" i="2"/>
  <c r="P82" i="2"/>
  <c r="P10" i="2"/>
  <c r="P63" i="2"/>
  <c r="P62" i="2" s="1"/>
  <c r="N23" i="2"/>
  <c r="P24" i="2"/>
  <c r="S24" i="2"/>
  <c r="S23" i="2" s="1"/>
  <c r="Q24" i="2"/>
  <c r="Q23" i="2" s="1"/>
  <c r="S28" i="2"/>
  <c r="S27" i="2" s="1"/>
  <c r="N27" i="2"/>
  <c r="P28" i="2"/>
  <c r="Q28" i="2"/>
  <c r="Q27" i="2" s="1"/>
  <c r="S26" i="2"/>
  <c r="S25" i="2" s="1"/>
  <c r="P26" i="2"/>
  <c r="N25" i="2"/>
  <c r="Q26" i="2"/>
  <c r="Q25" i="2" s="1"/>
  <c r="Q30" i="2"/>
  <c r="S30" i="2"/>
  <c r="P30" i="2"/>
  <c r="N55" i="2"/>
  <c r="S59" i="2"/>
  <c r="S55" i="2" s="1"/>
  <c r="P59" i="2"/>
  <c r="Q59" i="2"/>
  <c r="Q55" i="2" s="1"/>
  <c r="AZ3" i="2"/>
  <c r="T48" i="2"/>
  <c r="BF46" i="2" s="1"/>
  <c r="P35" i="2"/>
  <c r="Q54" i="2"/>
  <c r="Q53" i="2" s="1"/>
  <c r="N53" i="2"/>
  <c r="S54" i="2"/>
  <c r="S53" i="2" s="1"/>
  <c r="P54" i="2"/>
  <c r="N11" i="2"/>
  <c r="P12" i="2"/>
  <c r="S12" i="2"/>
  <c r="S11" i="2" s="1"/>
  <c r="Q12" i="2"/>
  <c r="Q11" i="2" s="1"/>
  <c r="S34" i="2"/>
  <c r="Q34" i="2"/>
  <c r="Q29" i="2" s="1"/>
  <c r="N29" i="2"/>
  <c r="P34" i="2"/>
  <c r="P29" i="2" s="1"/>
  <c r="N60" i="2"/>
  <c r="Q61" i="2"/>
  <c r="Q60" i="2" s="1"/>
  <c r="S61" i="2"/>
  <c r="S60" i="2" s="1"/>
  <c r="P61" i="2"/>
  <c r="N77" i="2"/>
  <c r="Q78" i="2"/>
  <c r="Q77" i="2" s="1"/>
  <c r="S78" i="2"/>
  <c r="S77" i="2" s="1"/>
  <c r="P78" i="2"/>
  <c r="S17" i="2"/>
  <c r="S16" i="2" s="1"/>
  <c r="P17" i="2"/>
  <c r="N16" i="2"/>
  <c r="Q17" i="2"/>
  <c r="Q16" i="2" s="1"/>
  <c r="Q8" i="2"/>
  <c r="T10" i="2"/>
  <c r="BF8" i="2" s="1"/>
  <c r="Q35" i="2"/>
  <c r="P6" i="2"/>
  <c r="Q18" i="2"/>
  <c r="T20" i="2"/>
  <c r="T86" i="2"/>
  <c r="BF84" i="2" s="1"/>
  <c r="P84" i="2"/>
  <c r="S44" i="2"/>
  <c r="S43" i="2" s="1"/>
  <c r="P44" i="2"/>
  <c r="Q44" i="2"/>
  <c r="Q43" i="2" s="1"/>
  <c r="N43" i="2"/>
  <c r="T9" i="2"/>
  <c r="S8" i="2"/>
  <c r="T63" i="2"/>
  <c r="S62" i="2"/>
  <c r="Q65" i="2"/>
  <c r="N64" i="2"/>
  <c r="S65" i="2"/>
  <c r="P65" i="2"/>
  <c r="Q13" i="2"/>
  <c r="T14" i="2"/>
  <c r="T85" i="2"/>
  <c r="S84" i="2"/>
  <c r="S3" i="2"/>
  <c r="T5" i="2"/>
  <c r="S29" i="2"/>
  <c r="S35" i="2"/>
  <c r="T37" i="2"/>
  <c r="S68" i="2"/>
  <c r="P68" i="2"/>
  <c r="Q68" i="2"/>
  <c r="N75" i="2"/>
  <c r="S76" i="2"/>
  <c r="S75" i="2" s="1"/>
  <c r="Q76" i="2"/>
  <c r="Q75" i="2" s="1"/>
  <c r="P76" i="2"/>
  <c r="P46" i="2" l="1"/>
  <c r="T47" i="2"/>
  <c r="T41" i="2"/>
  <c r="T7" i="2"/>
  <c r="T30" i="2"/>
  <c r="AF29" i="2" s="1"/>
  <c r="P81" i="2"/>
  <c r="T82" i="2"/>
  <c r="T50" i="2"/>
  <c r="T34" i="2"/>
  <c r="T52" i="2"/>
  <c r="T38" i="2"/>
  <c r="BB38" i="2"/>
  <c r="BK38" i="2" s="1"/>
  <c r="T56" i="2"/>
  <c r="AF55" i="2" s="1"/>
  <c r="P55" i="2"/>
  <c r="T59" i="2"/>
  <c r="P25" i="2"/>
  <c r="T26" i="2"/>
  <c r="P23" i="2"/>
  <c r="T24" i="2"/>
  <c r="P27" i="2"/>
  <c r="T28" i="2"/>
  <c r="P16" i="2"/>
  <c r="T17" i="2"/>
  <c r="T78" i="2"/>
  <c r="P77" i="2"/>
  <c r="T61" i="2"/>
  <c r="P60" i="2"/>
  <c r="P11" i="2"/>
  <c r="T12" i="2"/>
  <c r="T54" i="2"/>
  <c r="P53" i="2"/>
  <c r="T76" i="2"/>
  <c r="P75" i="2"/>
  <c r="T68" i="2"/>
  <c r="BB64" i="2" s="1"/>
  <c r="BJ35" i="2"/>
  <c r="BK35" i="2" s="1"/>
  <c r="T35" i="2"/>
  <c r="BB29" i="2"/>
  <c r="BK29" i="2" s="1"/>
  <c r="T29" i="2"/>
  <c r="T3" i="2"/>
  <c r="BB3" i="2"/>
  <c r="BK3" i="2" s="1"/>
  <c r="BB13" i="2"/>
  <c r="BK13" i="2" s="1"/>
  <c r="T13" i="2"/>
  <c r="T65" i="2"/>
  <c r="P64" i="2"/>
  <c r="P43" i="2"/>
  <c r="T44" i="2"/>
  <c r="T18" i="2"/>
  <c r="BB18" i="2"/>
  <c r="BK18" i="2" s="1"/>
  <c r="BH6" i="2"/>
  <c r="BK6" i="2" s="1"/>
  <c r="T6" i="2"/>
  <c r="BB84" i="2"/>
  <c r="BK84" i="2" s="1"/>
  <c r="T84" i="2"/>
  <c r="S64" i="2"/>
  <c r="Q64" i="2"/>
  <c r="BB62" i="2"/>
  <c r="BK62" i="2" s="1"/>
  <c r="T62" i="2"/>
  <c r="BB8" i="2"/>
  <c r="BK8" i="2" s="1"/>
  <c r="T8" i="2"/>
  <c r="T49" i="2" l="1"/>
  <c r="BB49" i="2"/>
  <c r="BK49" i="2" s="1"/>
  <c r="BB81" i="2"/>
  <c r="BK81" i="2" s="1"/>
  <c r="T81" i="2"/>
  <c r="T51" i="2"/>
  <c r="BB51" i="2"/>
  <c r="BK51" i="2" s="1"/>
  <c r="BB46" i="2"/>
  <c r="BK46" i="2" s="1"/>
  <c r="T46" i="2"/>
  <c r="T27" i="2"/>
  <c r="BB27" i="2"/>
  <c r="BK27" i="2" s="1"/>
  <c r="BB23" i="2"/>
  <c r="BK23" i="2" s="1"/>
  <c r="T23" i="2"/>
  <c r="BB25" i="2"/>
  <c r="BK25" i="2" s="1"/>
  <c r="T25" i="2"/>
  <c r="BB55" i="2"/>
  <c r="BK55" i="2" s="1"/>
  <c r="T55" i="2"/>
  <c r="T11" i="2"/>
  <c r="BB11" i="2"/>
  <c r="BK11" i="2" s="1"/>
  <c r="BB16" i="2"/>
  <c r="BK16" i="2" s="1"/>
  <c r="T16" i="2"/>
  <c r="T53" i="2"/>
  <c r="BB53" i="2"/>
  <c r="BK53" i="2" s="1"/>
  <c r="T60" i="2"/>
  <c r="BB60" i="2"/>
  <c r="BK60" i="2" s="1"/>
  <c r="BB77" i="2"/>
  <c r="BK77" i="2" s="1"/>
  <c r="T77" i="2"/>
  <c r="AF64" i="2"/>
  <c r="T64" i="2"/>
  <c r="BB43" i="2"/>
  <c r="BK43" i="2" s="1"/>
  <c r="T43" i="2"/>
  <c r="BK64" i="2"/>
  <c r="BB75" i="2"/>
  <c r="BK75" i="2" s="1"/>
  <c r="T75" i="2"/>
</calcChain>
</file>

<file path=xl/sharedStrings.xml><?xml version="1.0" encoding="utf-8"?>
<sst xmlns="http://schemas.openxmlformats.org/spreadsheetml/2006/main" count="584" uniqueCount="413">
  <si>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</si>
  <si>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</si>
  <si>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</si>
  <si>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</si>
  <si>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</si>
  <si>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</si>
  <si>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</si>
  <si>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</si>
  <si>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</si>
  <si>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</si>
  <si>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</si>
  <si>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</si>
  <si>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</si>
  <si>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</si>
  <si>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</si>
  <si>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</si>
  <si>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</si>
  <si>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</si>
  <si>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</si>
  <si>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</si>
  <si>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</si>
  <si>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</si>
  <si>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</si>
  <si>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</si>
  <si>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</si>
  <si>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</si>
  <si>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</si>
  <si>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</si>
  <si>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</si>
  <si>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</si>
  <si>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</si>
  <si>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</si>
  <si>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</si>
  <si>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</si>
  <si>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</si>
  <si>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</si>
  <si>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</si>
  <si>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</si>
  <si>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</si>
  <si>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</si>
  <si>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</si>
  <si>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</si>
  <si>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</si>
  <si>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</si>
  <si>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</si>
  <si>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</si>
  <si>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</si>
  <si>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</si>
  <si>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</si>
  <si>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</si>
  <si>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</si>
  <si>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</si>
  <si>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</si>
  <si>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</si>
  <si>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</si>
  <si>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</si>
  <si>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</si>
  <si>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</si>
  <si>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</si>
  <si>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</si>
  <si>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</si>
  <si>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</si>
  <si>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</si>
  <si>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</si>
  <si>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</si>
  <si>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</si>
  <si>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</si>
  <si>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</si>
  <si>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</si>
  <si>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</si>
  <si>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</si>
  <si>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</si>
  <si>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</si>
  <si>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</si>
  <si>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</si>
  <si>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</si>
  <si>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</si>
  <si>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</si>
  <si>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</si>
  <si>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</si>
  <si>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</si>
  <si>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</si>
  <si>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</si>
  <si>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</si>
  <si>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</si>
  <si>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</si>
  <si>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</si>
  <si>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</si>
  <si>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</si>
  <si>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</si>
  <si>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</si>
  <si>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</si>
  <si>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</si>
  <si>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</si>
  <si>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</si>
  <si>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</si>
  <si>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</si>
  <si>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</si>
  <si>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</si>
  <si>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</si>
  <si>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</si>
  <si>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</si>
  <si>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</si>
  <si>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</si>
  <si>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</si>
  <si>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</si>
  <si>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</si>
  <si>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</si>
  <si>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</si>
  <si>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</si>
  <si>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</si>
  <si>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</si>
  <si>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</si>
  <si>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</si>
  <si>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</si>
  <si>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</si>
  <si>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</si>
  <si>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</si>
  <si>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</si>
  <si>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</si>
  <si>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</si>
  <si>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</si>
  <si>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</si>
  <si>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</si>
  <si>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</si>
  <si>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</si>
  <si>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</si>
  <si>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</si>
  <si>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</si>
  <si>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</si>
  <si>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</si>
  <si>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</si>
  <si>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</si>
  <si>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</si>
  <si>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</si>
  <si>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</si>
  <si>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</si>
  <si>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</si>
  <si>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</si>
  <si>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</si>
  <si>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</si>
  <si>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</si>
  <si>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</si>
  <si>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</si>
  <si>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</si>
  <si>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</si>
  <si>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</si>
  <si>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</si>
  <si>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</si>
  <si>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</si>
  <si>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</si>
  <si>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</si>
  <si>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</si>
  <si>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</si>
  <si>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</si>
  <si>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</si>
  <si>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</si>
  <si>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</si>
  <si>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</si>
  <si>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</si>
  <si>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</si>
  <si>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</si>
  <si>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</si>
  <si>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</si>
  <si>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</si>
  <si>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</si>
  <si>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</si>
  <si>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</si>
  <si>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</si>
  <si>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</si>
  <si>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</si>
  <si>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</si>
  <si>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</si>
  <si>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</si>
  <si>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</si>
  <si>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</si>
  <si>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</si>
  <si>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</si>
  <si>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</si>
  <si>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</si>
  <si>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</si>
  <si>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</si>
  <si>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</si>
  <si>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</si>
  <si>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</si>
  <si>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</si>
  <si>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</si>
  <si>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</si>
  <si>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</si>
  <si>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</si>
  <si>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</si>
  <si>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</si>
  <si>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</si>
  <si>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</si>
  <si>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</si>
  <si>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</si>
  <si>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</si>
  <si>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</si>
  <si>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</si>
  <si>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</si>
  <si>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</si>
  <si>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</si>
  <si>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</si>
  <si>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</si>
  <si>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</si>
  <si>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</si>
  <si>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</si>
  <si>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</si>
  <si>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</si>
  <si>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</si>
  <si>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</si>
  <si>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</si>
  <si>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</si>
  <si>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</si>
  <si>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</si>
  <si>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</si>
  <si>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</si>
  <si>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</si>
  <si>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</si>
  <si>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</si>
  <si>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</si>
  <si>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</si>
  <si>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</si>
  <si>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</si>
  <si>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</si>
  <si>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</si>
  <si>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</si>
  <si>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</si>
  <si>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</si>
  <si>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</si>
  <si>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</si>
  <si>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</si>
  <si>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</si>
  <si>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</si>
  <si>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</si>
  <si>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</si>
  <si>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</si>
  <si>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</si>
  <si>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</si>
  <si>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</si>
  <si>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</si>
  <si>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</si>
  <si>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</si>
  <si>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</si>
  <si>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</si>
  <si>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</si>
  <si>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</si>
  <si>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</si>
  <si>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</si>
  <si>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</si>
  <si>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</si>
  <si>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</si>
  <si>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</si>
  <si>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</si>
  <si>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</si>
  <si>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</si>
  <si>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</si>
  <si>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</si>
  <si>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</si>
  <si>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</si>
  <si>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</si>
  <si>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</si>
  <si>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</si>
  <si>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</si>
  <si>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</si>
  <si>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</si>
  <si>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</si>
  <si>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</si>
  <si>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</si>
  <si>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</si>
  <si>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</si>
  <si>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</si>
  <si>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</si>
  <si>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</si>
  <si>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</si>
  <si>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</si>
  <si>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</si>
  <si>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</si>
  <si>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</si>
  <si>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</si>
  <si>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</si>
  <si>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</si>
  <si>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</si>
  <si>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</si>
  <si>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</si>
  <si>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</si>
  <si>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</si>
  <si>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</si>
  <si>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</si>
  <si>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</si>
  <si>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</si>
  <si>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</si>
  <si>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</si>
  <si>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</si>
  <si>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</si>
  <si>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</si>
  <si>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</si>
  <si>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</si>
  <si>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</si>
  <si>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</si>
  <si>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</si>
  <si>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</si>
  <si>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</si>
  <si>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</si>
  <si>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</si>
  <si>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</si>
  <si>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</si>
  <si>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</si>
  <si>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</si>
  <si>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</si>
  <si>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</si>
  <si>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</si>
  <si>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</si>
  <si>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</si>
  <si>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</si>
  <si>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</si>
  <si>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</si>
  <si>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</si>
  <si>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</si>
  <si>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</si>
  <si>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</si>
  <si>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</si>
  <si>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</si>
  <si>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</si>
  <si>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</si>
  <si>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</si>
  <si>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</si>
  <si>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</si>
  <si>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</si>
  <si>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</si>
  <si>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</si>
  <si>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реконструкция существующей ВЛ-0,4 кВ № 2 в части монтажа ответвительной арматуры в точке врезки ответвления (тип и технические характеристики уточнить при проектировании).</t>
  </si>
  <si>
    <t>реконструкция существующей ВЛ-0,4кВ №2 в части монтажа ответвительной арматуры в точке врезки ответвления (объем реконструкции уточнить при проектировании).</t>
  </si>
  <si>
    <t>Строительство новых линий электропередачи: строительство воздушной линии электропередачи 10 кВ защищенным проводом – ответвления протяженностью 0,01 км от опоры № 24 существующей ВЛ-10 кВ 06 до проектируемой ТП-10/0,4 кВ с увеличением протяженности сущест</t>
  </si>
  <si>
    <t>Реконструкция объектов электросетевого хозяйства: реконструкция существующей ВЛ-0,4 кВ № 1 в части монтажа ответвительной арматуры в точке врезки ответвления (тип и технические характеристики уточнить при проектировании).</t>
  </si>
  <si>
    <t>перекидка</t>
  </si>
  <si>
    <t>6</t>
  </si>
  <si>
    <t>12</t>
  </si>
  <si>
    <t>41828183 (ВЭС-4022/2019)</t>
  </si>
  <si>
    <t>41844342 (ЗЭС-3748/2019)</t>
  </si>
  <si>
    <t>41845521 (СЭС-4186/2019)</t>
  </si>
  <si>
    <t>41844577 (СЭС-4196/2019)</t>
  </si>
  <si>
    <t>41837355 (СЭС-4174/2019)</t>
  </si>
  <si>
    <t>41834864 (СЭС-4151/2019)</t>
  </si>
  <si>
    <t>41831173 (ЦЭС-17844/2019)</t>
  </si>
  <si>
    <t>41842859 (ЦЭС-17974/2019)</t>
  </si>
  <si>
    <t>41825762 (ЦЭС-17793/2019)</t>
  </si>
  <si>
    <t>41828183</t>
  </si>
  <si>
    <t>41844342</t>
  </si>
  <si>
    <t>41845521</t>
  </si>
  <si>
    <t>41844577</t>
  </si>
  <si>
    <t>41837355</t>
  </si>
  <si>
    <t>41834864</t>
  </si>
  <si>
    <t>41831173</t>
  </si>
  <si>
    <t>41842859</t>
  </si>
  <si>
    <t>41825762</t>
  </si>
  <si>
    <t>Индивидуальный предприниматель Трухачев Юрий Анатольевич</t>
  </si>
  <si>
    <t>Индивидуальный предприниматель Сагачев  Александр Алексеевич</t>
  </si>
  <si>
    <t>Воронина Елена Николаевна</t>
  </si>
  <si>
    <t>Гаврюков Никита Алексеевич</t>
  </si>
  <si>
    <t>Зимина Тамара Никитична</t>
  </si>
  <si>
    <t>Беспалов Александр Викторович</t>
  </si>
  <si>
    <t>Дорош Игорь Николаевич</t>
  </si>
  <si>
    <t>Краснов Алексей Юрьевич</t>
  </si>
  <si>
    <t>Макеева Валентина Николаевна</t>
  </si>
  <si>
    <t>КуРЭС</t>
  </si>
  <si>
    <t>Курская обл., Касторенский р-н, Ленинский сельсовет, кад. № 46:08:110401:302</t>
  </si>
  <si>
    <t>Курская обл., Курчатовский р-он, Дичнянский с/с, КСХП Прогресс, кад.:46:12:000000:529</t>
  </si>
  <si>
    <t>Курская обл., Железногорский район, сл. Михайловка, ул. Луханина д.125</t>
  </si>
  <si>
    <t>Железногорский район,с. Разветье, квартол "Заозерье"</t>
  </si>
  <si>
    <t>Курская обл., Железногорский район</t>
  </si>
  <si>
    <t>Курская обл., Железногорский район, с. Жидеевка</t>
  </si>
  <si>
    <t>Курская обл., Курский р-н, д. Татаренкова, уч. 46::111808:665</t>
  </si>
  <si>
    <t>Курская обл., Курский р-н,д.Долгое,кад.:46110710021047</t>
  </si>
  <si>
    <t>Курская обл., Курский р-н, д. 2-я Моква, уч. 46:11:091211:455</t>
  </si>
  <si>
    <t>строительство воздушной линии электропередачи 10 кВ защищенным проводом – ответвления протяженностью 0,01 км от опоры № 102 существующей ВЛ-10 кВ № 09 до проектируемой ТП-10/0,4 кВ с увеличением протяженности существующей ВЛ-10 кВ (точку врезки, марку и с</t>
  </si>
  <si>
    <t>Строительство новых линий электропередачи: 
- строительство воздушной линии электропередачи 0,4 кВ самонесущим изолированным проводом – ответвления протяженностью 0,18 км от опоры № 6 существующей ВЛ-0,4 кВ № 1 до границы земельного участка заявителя,</t>
  </si>
  <si>
    <t>строительство воздушной линии электропередачи 0,4 кВ самонесущим изолированным проводом – ответвления протяженностью 0,03 км от опоры № 7 существующей ВЛ-0,4 кВ № 2 до границы земельного участка заявителя с увеличением протяженности существующей ВЛ-0,4 кВ</t>
  </si>
  <si>
    <t>строительство воздушной линии электропередачи 10 кВ защищенным проводом – ответвления протяженностью 0,01 км от опоры № 1-29 ВЛ-10 кВ № 438.14 до проектируемой ТП-10/0,4 кВ (точку врезки, марку и сечение провода, протяженность уточнить при проектировании)</t>
  </si>
  <si>
    <t>строительство воздушной линии электропередачи 10 кВ защищенным проводом – ответвления протяженностью 0,04 км от опоры № 187 ВЛ-10 кВ № 129.12 до проектируемой ТП-10/0,4 кВ (точку врезки, 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</si>
  <si>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0,3 км от опоры №2-4 (номер опоры уточнить при проектировании) существующей ВЛ-0,4кВ №2 до вводного коммутационного аппарата ВПУ заявителя</t>
  </si>
  <si>
    <t>реконструкция существующей ВЛ-10 кВ № 09 в части монтажа ответвительной арматуры в точке врезки (объем реконструкции уточнить при проектировании).</t>
  </si>
  <si>
    <t>Реконструкция объектов электросетевого хозяйства:  реконструкция существующей ВЛ-10 кВ № 06 в части монтажа ответвительной арматуры в точке врезки (объем реконструкции уточнить при проектировании), (в том числе по техническим условиям С-3964).</t>
  </si>
  <si>
    <t>реконструкция существующей ВЛ-10 кВ № 06 в части монтажа ответвительной арматуры в точке врезки (объем реконструкции уточнить при проектировании), в том числе по ТУ С-3964.</t>
  </si>
  <si>
    <t>реконструкция существующей ВЛ-10 кВ № 438.14 в части монтажа ответвительной арматуры в точке врезки (объем реконструкции уточнить при проектировании).</t>
  </si>
  <si>
    <t>реконструкция существующей ВЛ-10 кВ № 129.12 в части монтажа ответвительной арматуры в точке врезки (объем реконструкции уточнить при проектировании) (в том числе по ТУ Ц-16887).</t>
  </si>
  <si>
    <t>Перекидка</t>
  </si>
  <si>
    <t>1) 018 км
2) 0,025 (перекидка)</t>
  </si>
  <si>
    <t>1) 0,08 км
2) 0,025 (перекидка)</t>
  </si>
  <si>
    <t>Аналог. С-3964.
Остальной объем строительства в С-3964 (Очередь 121 льготники); в С-4178 (Очередь 147)</t>
  </si>
  <si>
    <t>1) 0,03 км
2) 0,025 (перекидка)</t>
  </si>
  <si>
    <t>Аналог. Ц-16887, Ц-16926.
Остальной объем строительства в Ц-16349 (Очередь 115 льготники); в Ц-16887 и Ц-16926 (Очередь 120 Северо-Восток)</t>
  </si>
  <si>
    <t>СТП 63 кВА (со шкафом АСУЭ в комплекте со счетчиком (МЭК-104))</t>
  </si>
  <si>
    <t>1) 0,04 км
2) 0,025 (перекидка)</t>
  </si>
  <si>
    <t>Аналог. С-3964
Остальной объем строительства в С-3964 (Очередь 121 льготники); С-4178 (Очередь 147)</t>
  </si>
  <si>
    <t>шкаф АСУЭ в комплекте со счетчиком (МЭК-104)</t>
  </si>
  <si>
    <t xml:space="preserve"> 0,025 (перекидка)</t>
  </si>
  <si>
    <t>ИТОГО:</t>
  </si>
  <si>
    <t>строительство воздушной линии электропередачи 0,4 кВ самонесущим изолированным проводом – ответвления протяженностью 0,025 км от опоры №1.8 (номер опоры уточнить при проектировании) существующей ВЛ-0,4 кВ № 1 до вводного коммутационного аппарата ВПУ заявителя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</si>
  <si>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148 льготники (2020)») </t>
  </si>
  <si>
    <t>Заместитель директора по КС</t>
  </si>
  <si>
    <t>Начальник УИ</t>
  </si>
  <si>
    <t>Начальник УТП</t>
  </si>
  <si>
    <t>Начальник УТР</t>
  </si>
  <si>
    <t>____________________</t>
  </si>
  <si>
    <t>И.Н. Смахтин</t>
  </si>
  <si>
    <t>В.В. Тупицкий</t>
  </si>
  <si>
    <t>М.В. Филипкин</t>
  </si>
  <si>
    <t>В.В. Волошин</t>
  </si>
  <si>
    <t>1) СТП 25 кВА - 1 шт.
2) СТП 63 кВА - 1 шт.</t>
  </si>
  <si>
    <t>1,27 (с учетом перекидок)</t>
  </si>
  <si>
    <t xml:space="preserve">СТП 25 кВА </t>
  </si>
  <si>
    <t>СТП 25 кВА  со шкафом АСУЭ в комплекте со счетчиком (МЭК-104)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</si>
</sst>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60"/>
      <color theme="1"/>
      <name val="Arial"/>
      <family val="2"/>
      <charset val="204"/>
    </font>
    <font>
      <sz val="100"/>
      <name val="Arial"/>
      <family val="2"/>
      <charset val="204"/>
    </font>
    <font>
      <sz val="40"/>
      <name val="Arial"/>
      <family val="2"/>
      <charset val="204"/>
    </font>
    <font>
      <sz val="4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7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 applyAlignment="1">
      <alignment horizontal="center" vertical="center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0" xfId="0" applyNumberFormat="1" applyFont="1" applyFill="1" applyBorder="1" applyAlignment="1" applyProtection="1">
      <alignment horizontal="right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14" fontId="7" fillId="0" borderId="9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14" fontId="18" fillId="0" borderId="4" xfId="0" applyNumberFormat="1" applyFont="1" applyFill="1" applyBorder="1" applyAlignment="1">
      <alignment horizontal="center" vertical="center" wrapText="1"/>
    </xf>
    <xf numFmtId="0" fontId="18" fillId="0" borderId="4" xfId="0" applyNumberFormat="1" applyFont="1" applyFill="1" applyBorder="1" applyAlignment="1">
      <alignment horizontal="center" vertical="center" wrapText="1"/>
    </xf>
    <xf numFmtId="4" fontId="18" fillId="0" borderId="4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164" fontId="19" fillId="0" borderId="4" xfId="0" applyNumberFormat="1" applyFont="1" applyFill="1" applyBorder="1" applyAlignment="1">
      <alignment horizontal="center" vertical="center" wrapText="1"/>
    </xf>
    <xf numFmtId="14" fontId="19" fillId="0" borderId="4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2" fontId="19" fillId="0" borderId="1" xfId="0" applyNumberFormat="1" applyFont="1" applyFill="1" applyBorder="1" applyAlignment="1">
      <alignment horizontal="center"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9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0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7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8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439"/>
  <sheetViews>
    <sheetView tabSelected="1" view="pageBreakPreview" zoomScale="30" zoomScaleNormal="30" zoomScaleSheetLayoutView="30" workbookViewId="0">
      <pane ySplit="2" topLeftCell="A30" activePane="bottomLeft" state="frozen"/>
      <selection pane="bottomLeft" activeCell="AM5" sqref="AM5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24.7109375" style="176" customWidth="1"/>
    <col min="8" max="8" width="23" style="176" customWidth="1"/>
    <col min="9" max="9" width="47.28515625" style="176" customWidth="1"/>
    <col min="10" max="10" width="51.28515625" style="176" customWidth="1"/>
    <col min="11" max="11" width="39.42578125" style="176" customWidth="1"/>
    <col min="12" max="12" width="31" style="176" hidden="1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4.140625" style="176" customWidth="1"/>
    <col min="20" max="20" width="29.85546875" style="176" customWidth="1"/>
    <col min="21" max="21" width="38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3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3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customWidth="1"/>
    <col min="57" max="57" width="32" style="176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2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4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57.5" customHeight="1" x14ac:dyDescent="0.95">
      <c r="A1" s="236" t="s">
        <v>399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  <c r="T1" s="236"/>
      <c r="U1" s="236"/>
      <c r="V1" s="236"/>
      <c r="W1" s="236"/>
      <c r="X1" s="236"/>
      <c r="Y1" s="236"/>
      <c r="Z1" s="236"/>
      <c r="AA1" s="236"/>
      <c r="AB1" s="236"/>
      <c r="AC1" s="236"/>
      <c r="AD1" s="236"/>
      <c r="AE1" s="236"/>
      <c r="AF1" s="236"/>
      <c r="AG1" s="236"/>
      <c r="AH1" s="236"/>
      <c r="AI1" s="236"/>
      <c r="AJ1" s="236"/>
      <c r="AK1" s="236"/>
      <c r="AL1" s="236"/>
      <c r="AM1" s="236"/>
      <c r="AN1" s="236"/>
      <c r="AO1" s="236"/>
      <c r="AP1" s="236"/>
      <c r="AQ1" s="236"/>
      <c r="AR1" s="236"/>
      <c r="AS1" s="236"/>
      <c r="AT1" s="236"/>
      <c r="AU1" s="236"/>
      <c r="AV1" s="236"/>
      <c r="AW1" s="236"/>
      <c r="AX1" s="236"/>
      <c r="AY1" s="236"/>
      <c r="AZ1" s="236"/>
      <c r="BA1" s="236"/>
      <c r="BB1" s="236"/>
      <c r="BC1" s="236"/>
      <c r="BD1" s="236"/>
      <c r="BE1" s="236"/>
      <c r="BF1" s="236"/>
      <c r="BG1" s="236"/>
      <c r="BH1" s="236"/>
      <c r="BI1" s="236"/>
      <c r="BJ1" s="236"/>
      <c r="BK1" s="236"/>
      <c r="BL1" s="236"/>
      <c r="BM1" s="236"/>
      <c r="BN1" s="236"/>
      <c r="BO1" s="236"/>
      <c r="BP1" s="236"/>
      <c r="BQ1" s="236"/>
      <c r="BR1" s="236"/>
      <c r="BS1" s="236"/>
      <c r="BT1" s="236"/>
    </row>
    <row r="2" spans="1:73" s="22" customFormat="1" ht="324.75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314.25" customHeight="1" x14ac:dyDescent="0.25">
      <c r="A3" s="17" t="s">
        <v>338</v>
      </c>
      <c r="B3" s="18" t="s">
        <v>347</v>
      </c>
      <c r="C3" s="24">
        <v>43655</v>
      </c>
      <c r="D3" s="19">
        <v>458.33300000000003</v>
      </c>
      <c r="E3" s="19">
        <v>458.33300000000003</v>
      </c>
      <c r="F3" s="20">
        <v>14.8</v>
      </c>
      <c r="G3" s="18" t="s">
        <v>356</v>
      </c>
      <c r="H3" s="18" t="s">
        <v>132</v>
      </c>
      <c r="I3" s="18" t="s">
        <v>366</v>
      </c>
      <c r="J3" s="233" t="s">
        <v>375</v>
      </c>
      <c r="K3" s="233" t="s">
        <v>381</v>
      </c>
      <c r="L3" s="20"/>
      <c r="M3" s="20"/>
      <c r="N3" s="20"/>
      <c r="O3" s="21">
        <f>SUM(O4:O8)</f>
        <v>467.65999999999997</v>
      </c>
      <c r="P3" s="21">
        <f t="shared" ref="P3:U3" si="0">SUM(P4:P8)</f>
        <v>0</v>
      </c>
      <c r="Q3" s="21">
        <f t="shared" si="0"/>
        <v>19.187099999999997</v>
      </c>
      <c r="R3" s="21">
        <f t="shared" si="0"/>
        <v>88.444699999999997</v>
      </c>
      <c r="S3" s="21">
        <f t="shared" si="0"/>
        <v>341.9</v>
      </c>
      <c r="T3" s="21">
        <f t="shared" si="0"/>
        <v>18.128199999999996</v>
      </c>
      <c r="U3" s="21">
        <f t="shared" si="0"/>
        <v>467.65999999999997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>
        <v>0.01</v>
      </c>
      <c r="AI3" s="23">
        <f>U4</f>
        <v>12.839999999999998</v>
      </c>
      <c r="AJ3" s="23"/>
      <c r="AK3" s="21"/>
      <c r="AL3" s="225">
        <v>1</v>
      </c>
      <c r="AM3" s="23">
        <f>U5</f>
        <v>71.69</v>
      </c>
      <c r="AN3" s="23"/>
      <c r="AO3" s="21"/>
      <c r="AP3" s="21"/>
      <c r="AQ3" s="21"/>
      <c r="AR3" s="21"/>
      <c r="AS3" s="21"/>
      <c r="AT3" s="183" t="s">
        <v>412</v>
      </c>
      <c r="AU3" s="23">
        <f>U6</f>
        <v>237.78</v>
      </c>
      <c r="AV3" s="21"/>
      <c r="AW3" s="21"/>
      <c r="AX3" s="21"/>
      <c r="AY3" s="21"/>
      <c r="AZ3" s="21"/>
      <c r="BA3" s="21"/>
      <c r="BB3" s="21"/>
      <c r="BC3" s="21"/>
      <c r="BD3" s="225">
        <v>0.01</v>
      </c>
      <c r="BE3" s="21">
        <f>U8</f>
        <v>11.77</v>
      </c>
      <c r="BF3" s="20"/>
      <c r="BG3" s="21"/>
      <c r="BH3" s="20"/>
      <c r="BI3" s="23"/>
      <c r="BJ3" s="23"/>
      <c r="BK3" s="21"/>
      <c r="BL3" s="21"/>
      <c r="BM3" s="21"/>
      <c r="BN3" s="181">
        <f t="shared" ref="BN3:BN32" si="1">W3+Y3+AA3+AC3+AE3+AG3+AI3+AM3+AO3+AQ3+AS3+AU3+AW3+AY3+BA3+BC3+BE3+BG3+BI3+BK3+BM3</f>
        <v>334.08</v>
      </c>
      <c r="BO3" s="24">
        <v>43839</v>
      </c>
      <c r="BP3" s="21" t="s">
        <v>210</v>
      </c>
      <c r="BQ3" s="195"/>
      <c r="BR3" s="196" t="s">
        <v>336</v>
      </c>
      <c r="BS3" s="22">
        <f>BR3*30</f>
        <v>180</v>
      </c>
      <c r="BT3" s="197"/>
      <c r="BU3" s="25"/>
    </row>
    <row r="4" spans="1:73" s="22" customFormat="1" ht="151.9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5"/>
      <c r="K4" s="235"/>
      <c r="L4" s="20"/>
      <c r="M4" s="20" t="s">
        <v>314</v>
      </c>
      <c r="N4" s="20">
        <f>AH3</f>
        <v>0.01</v>
      </c>
      <c r="O4" s="20">
        <f>N4*1284</f>
        <v>12.84</v>
      </c>
      <c r="P4" s="20"/>
      <c r="Q4" s="21">
        <f>O4*0.11</f>
        <v>1.4124000000000001</v>
      </c>
      <c r="R4" s="21">
        <f>O4*0.84</f>
        <v>10.785599999999999</v>
      </c>
      <c r="S4" s="21">
        <v>0</v>
      </c>
      <c r="T4" s="21">
        <f>O4*0.05</f>
        <v>0.64200000000000002</v>
      </c>
      <c r="U4" s="21">
        <f>SUM(Q4:T4)</f>
        <v>12.839999999999998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3"/>
      <c r="AJ4" s="23"/>
      <c r="AK4" s="21"/>
      <c r="AL4" s="225"/>
      <c r="AM4" s="23"/>
      <c r="AN4" s="23"/>
      <c r="AO4" s="21"/>
      <c r="AP4" s="21"/>
      <c r="AQ4" s="21"/>
      <c r="AR4" s="21"/>
      <c r="AS4" s="21"/>
      <c r="AT4" s="225"/>
      <c r="AU4" s="23"/>
      <c r="AV4" s="21"/>
      <c r="AW4" s="21"/>
      <c r="AX4" s="21"/>
      <c r="AY4" s="21"/>
      <c r="AZ4" s="21"/>
      <c r="BA4" s="21"/>
      <c r="BB4" s="21"/>
      <c r="BC4" s="21"/>
      <c r="BD4" s="225"/>
      <c r="BE4" s="181"/>
      <c r="BF4" s="20"/>
      <c r="BG4" s="21"/>
      <c r="BH4" s="20"/>
      <c r="BI4" s="23"/>
      <c r="BJ4" s="23"/>
      <c r="BK4" s="21"/>
      <c r="BL4" s="21"/>
      <c r="BM4" s="21"/>
      <c r="BN4" s="181"/>
      <c r="BO4" s="24"/>
      <c r="BP4" s="21"/>
      <c r="BQ4" s="195"/>
      <c r="BR4" s="196"/>
      <c r="BT4" s="197"/>
      <c r="BU4" s="25"/>
    </row>
    <row r="5" spans="1:73" s="22" customFormat="1" ht="151.9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5"/>
      <c r="K5" s="235"/>
      <c r="L5" s="20"/>
      <c r="M5" s="20" t="s">
        <v>316</v>
      </c>
      <c r="N5" s="20" t="str">
        <f>AL2</f>
        <v>монтаж разъединителя 10 (6) кВ, шт.</v>
      </c>
      <c r="O5" s="21">
        <f>U5</f>
        <v>71.69</v>
      </c>
      <c r="P5" s="20"/>
      <c r="Q5" s="21">
        <v>5.31</v>
      </c>
      <c r="R5" s="21">
        <v>19.079999999999998</v>
      </c>
      <c r="S5" s="21">
        <v>45.49</v>
      </c>
      <c r="T5" s="21">
        <v>1.81</v>
      </c>
      <c r="U5" s="21">
        <f>SUM(Q5:T5)</f>
        <v>71.69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3"/>
      <c r="AJ5" s="23"/>
      <c r="AK5" s="21"/>
      <c r="AL5" s="225"/>
      <c r="AM5" s="23"/>
      <c r="AN5" s="23"/>
      <c r="AO5" s="21"/>
      <c r="AP5" s="21"/>
      <c r="AQ5" s="21"/>
      <c r="AR5" s="21"/>
      <c r="AS5" s="21"/>
      <c r="AT5" s="225"/>
      <c r="AU5" s="23"/>
      <c r="AV5" s="21"/>
      <c r="AW5" s="21"/>
      <c r="AX5" s="21"/>
      <c r="AY5" s="21"/>
      <c r="AZ5" s="21"/>
      <c r="BA5" s="21"/>
      <c r="BB5" s="21"/>
      <c r="BC5" s="21"/>
      <c r="BD5" s="225"/>
      <c r="BE5" s="181"/>
      <c r="BF5" s="20"/>
      <c r="BG5" s="21"/>
      <c r="BH5" s="20"/>
      <c r="BI5" s="23"/>
      <c r="BJ5" s="23"/>
      <c r="BK5" s="21"/>
      <c r="BL5" s="21"/>
      <c r="BM5" s="21"/>
      <c r="BN5" s="181"/>
      <c r="BO5" s="24"/>
      <c r="BP5" s="21"/>
      <c r="BQ5" s="195"/>
      <c r="BR5" s="196"/>
      <c r="BT5" s="197"/>
      <c r="BU5" s="25"/>
    </row>
    <row r="6" spans="1:73" s="22" customFormat="1" ht="151.9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5"/>
      <c r="K6" s="235"/>
      <c r="L6" s="20"/>
      <c r="M6" s="231" t="s">
        <v>318</v>
      </c>
      <c r="N6" s="225" t="s">
        <v>411</v>
      </c>
      <c r="O6" s="21">
        <f>U6</f>
        <v>237.78</v>
      </c>
      <c r="P6" s="20"/>
      <c r="Q6" s="21">
        <v>8.35</v>
      </c>
      <c r="R6" s="21">
        <v>45.61</v>
      </c>
      <c r="S6" s="21">
        <v>178.72</v>
      </c>
      <c r="T6" s="21">
        <v>5.0999999999999996</v>
      </c>
      <c r="U6" s="21">
        <f>SUM(Q6:T6)</f>
        <v>237.78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3"/>
      <c r="AJ6" s="23"/>
      <c r="AK6" s="21"/>
      <c r="AL6" s="225"/>
      <c r="AM6" s="23"/>
      <c r="AN6" s="23"/>
      <c r="AO6" s="21"/>
      <c r="AP6" s="21"/>
      <c r="AQ6" s="21"/>
      <c r="AR6" s="21"/>
      <c r="AS6" s="21"/>
      <c r="AT6" s="225"/>
      <c r="AU6" s="23"/>
      <c r="AV6" s="21"/>
      <c r="AW6" s="21"/>
      <c r="AX6" s="21"/>
      <c r="AY6" s="21"/>
      <c r="AZ6" s="21"/>
      <c r="BA6" s="21"/>
      <c r="BB6" s="21"/>
      <c r="BC6" s="21"/>
      <c r="BD6" s="225"/>
      <c r="BE6" s="181"/>
      <c r="BF6" s="20"/>
      <c r="BG6" s="21"/>
      <c r="BH6" s="20"/>
      <c r="BI6" s="23"/>
      <c r="BJ6" s="23"/>
      <c r="BK6" s="21"/>
      <c r="BL6" s="21"/>
      <c r="BM6" s="21"/>
      <c r="BN6" s="181"/>
      <c r="BO6" s="24"/>
      <c r="BP6" s="21"/>
      <c r="BQ6" s="195"/>
      <c r="BR6" s="196"/>
      <c r="BT6" s="197"/>
      <c r="BU6" s="25"/>
    </row>
    <row r="7" spans="1:73" s="22" customFormat="1" ht="151.9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5"/>
      <c r="K7" s="235"/>
      <c r="L7" s="20"/>
      <c r="M7" s="232"/>
      <c r="N7" s="21" t="s">
        <v>395</v>
      </c>
      <c r="O7" s="29">
        <f>U7</f>
        <v>133.57999999999998</v>
      </c>
      <c r="P7" s="29"/>
      <c r="Q7" s="29">
        <v>2.82</v>
      </c>
      <c r="R7" s="29">
        <v>3.2</v>
      </c>
      <c r="S7" s="29">
        <v>117.69</v>
      </c>
      <c r="T7" s="29">
        <v>9.8699999999999992</v>
      </c>
      <c r="U7" s="29">
        <f t="shared" ref="U7" si="2">SUM(Q7:T7)</f>
        <v>133.57999999999998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3"/>
      <c r="AJ7" s="23"/>
      <c r="AK7" s="21"/>
      <c r="AL7" s="225"/>
      <c r="AM7" s="23"/>
      <c r="AN7" s="23"/>
      <c r="AO7" s="21"/>
      <c r="AP7" s="21"/>
      <c r="AQ7" s="21"/>
      <c r="AR7" s="21"/>
      <c r="AS7" s="21"/>
      <c r="AT7" s="225"/>
      <c r="AU7" s="23"/>
      <c r="AV7" s="21"/>
      <c r="AW7" s="21"/>
      <c r="AX7" s="21"/>
      <c r="AY7" s="21"/>
      <c r="AZ7" s="21"/>
      <c r="BA7" s="21"/>
      <c r="BB7" s="21"/>
      <c r="BC7" s="21"/>
      <c r="BD7" s="225"/>
      <c r="BE7" s="181"/>
      <c r="BF7" s="20"/>
      <c r="BG7" s="21"/>
      <c r="BH7" s="20"/>
      <c r="BI7" s="23"/>
      <c r="BJ7" s="23"/>
      <c r="BK7" s="21"/>
      <c r="BL7" s="21"/>
      <c r="BM7" s="21"/>
      <c r="BN7" s="181"/>
      <c r="BO7" s="24"/>
      <c r="BP7" s="21"/>
      <c r="BQ7" s="195"/>
      <c r="BR7" s="196"/>
      <c r="BT7" s="197"/>
      <c r="BU7" s="25"/>
    </row>
    <row r="8" spans="1:73" s="22" customFormat="1" ht="151.9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4"/>
      <c r="K8" s="234"/>
      <c r="L8" s="20"/>
      <c r="M8" s="20" t="s">
        <v>310</v>
      </c>
      <c r="N8" s="20">
        <f>BD3</f>
        <v>0.01</v>
      </c>
      <c r="O8" s="21">
        <f>N8*1177</f>
        <v>11.77</v>
      </c>
      <c r="P8" s="21"/>
      <c r="Q8" s="21">
        <f>O8*0.11</f>
        <v>1.2947</v>
      </c>
      <c r="R8" s="21">
        <f>O8*0.83</f>
        <v>9.7690999999999999</v>
      </c>
      <c r="S8" s="21">
        <v>0</v>
      </c>
      <c r="T8" s="21">
        <f>O8*0.06</f>
        <v>0.70619999999999994</v>
      </c>
      <c r="U8" s="21">
        <f t="shared" ref="U8" si="3">SUM(Q8:T8)</f>
        <v>11.77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3"/>
      <c r="AJ8" s="23"/>
      <c r="AK8" s="21"/>
      <c r="AL8" s="225"/>
      <c r="AM8" s="23"/>
      <c r="AN8" s="23"/>
      <c r="AO8" s="21"/>
      <c r="AP8" s="21"/>
      <c r="AQ8" s="21"/>
      <c r="AR8" s="21"/>
      <c r="AS8" s="21"/>
      <c r="AT8" s="225"/>
      <c r="AU8" s="23"/>
      <c r="AV8" s="21"/>
      <c r="AW8" s="21"/>
      <c r="AX8" s="21"/>
      <c r="AY8" s="21"/>
      <c r="AZ8" s="21"/>
      <c r="BA8" s="21"/>
      <c r="BB8" s="21"/>
      <c r="BC8" s="21"/>
      <c r="BD8" s="225"/>
      <c r="BE8" s="181"/>
      <c r="BF8" s="20"/>
      <c r="BG8" s="21"/>
      <c r="BH8" s="20"/>
      <c r="BI8" s="23"/>
      <c r="BJ8" s="23"/>
      <c r="BK8" s="21"/>
      <c r="BL8" s="21"/>
      <c r="BM8" s="21"/>
      <c r="BN8" s="181"/>
      <c r="BO8" s="24"/>
      <c r="BP8" s="21"/>
      <c r="BQ8" s="195"/>
      <c r="BR8" s="196"/>
      <c r="BT8" s="197"/>
      <c r="BU8" s="25"/>
    </row>
    <row r="9" spans="1:73" s="22" customFormat="1" ht="387" customHeight="1" x14ac:dyDescent="0.25">
      <c r="A9" s="17" t="s">
        <v>339</v>
      </c>
      <c r="B9" s="18" t="s">
        <v>348</v>
      </c>
      <c r="C9" s="24">
        <v>43655</v>
      </c>
      <c r="D9" s="19">
        <v>458.33300000000003</v>
      </c>
      <c r="E9" s="19"/>
      <c r="F9" s="20">
        <v>10</v>
      </c>
      <c r="G9" s="18" t="s">
        <v>357</v>
      </c>
      <c r="H9" s="18" t="s">
        <v>365</v>
      </c>
      <c r="I9" s="18" t="s">
        <v>367</v>
      </c>
      <c r="J9" s="233" t="s">
        <v>376</v>
      </c>
      <c r="K9" s="233" t="s">
        <v>334</v>
      </c>
      <c r="L9" s="20"/>
      <c r="M9" s="20"/>
      <c r="N9" s="20"/>
      <c r="O9" s="21">
        <f>SUM(O10:O11)</f>
        <v>216.22</v>
      </c>
      <c r="P9" s="21">
        <f t="shared" ref="P9:U9" si="4">SUM(P10:P11)</f>
        <v>0</v>
      </c>
      <c r="Q9" s="21">
        <f t="shared" si="4"/>
        <v>23.624599999999997</v>
      </c>
      <c r="R9" s="21">
        <f t="shared" si="4"/>
        <v>179.88379999999998</v>
      </c>
      <c r="S9" s="21">
        <f t="shared" si="4"/>
        <v>0</v>
      </c>
      <c r="T9" s="21">
        <f t="shared" si="4"/>
        <v>12.711599999999999</v>
      </c>
      <c r="U9" s="21">
        <f t="shared" si="4"/>
        <v>216.22</v>
      </c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0"/>
      <c r="AI9" s="23"/>
      <c r="AJ9" s="23"/>
      <c r="AK9" s="21"/>
      <c r="AL9" s="225"/>
      <c r="AM9" s="23"/>
      <c r="AN9" s="23"/>
      <c r="AO9" s="21"/>
      <c r="AP9" s="21"/>
      <c r="AQ9" s="21"/>
      <c r="AR9" s="21"/>
      <c r="AS9" s="21"/>
      <c r="AT9" s="225"/>
      <c r="AU9" s="23"/>
      <c r="AV9" s="21"/>
      <c r="AW9" s="21"/>
      <c r="AX9" s="21"/>
      <c r="AY9" s="21"/>
      <c r="AZ9" s="21"/>
      <c r="BA9" s="21"/>
      <c r="BB9" s="21"/>
      <c r="BC9" s="21"/>
      <c r="BD9" s="225" t="s">
        <v>387</v>
      </c>
      <c r="BE9" s="182">
        <f>U10+U11</f>
        <v>216.22</v>
      </c>
      <c r="BF9" s="23"/>
      <c r="BG9" s="21"/>
      <c r="BH9" s="20"/>
      <c r="BI9" s="23"/>
      <c r="BJ9" s="23"/>
      <c r="BK9" s="21"/>
      <c r="BL9" s="21"/>
      <c r="BM9" s="21"/>
      <c r="BN9" s="181">
        <f t="shared" si="1"/>
        <v>216.22</v>
      </c>
      <c r="BO9" s="24">
        <v>43839</v>
      </c>
      <c r="BP9" s="21" t="s">
        <v>210</v>
      </c>
      <c r="BQ9" s="195"/>
      <c r="BR9" s="196" t="s">
        <v>336</v>
      </c>
      <c r="BT9" s="197"/>
      <c r="BU9" s="25"/>
    </row>
    <row r="10" spans="1:73" s="22" customFormat="1" ht="219.7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235"/>
      <c r="K10" s="235"/>
      <c r="L10" s="20"/>
      <c r="M10" s="231" t="s">
        <v>310</v>
      </c>
      <c r="N10" s="20">
        <v>0.18</v>
      </c>
      <c r="O10" s="21">
        <f>N10*1177</f>
        <v>211.85999999999999</v>
      </c>
      <c r="P10" s="21"/>
      <c r="Q10" s="21">
        <f>O10*0.11</f>
        <v>23.304599999999997</v>
      </c>
      <c r="R10" s="21">
        <f>O10*0.83</f>
        <v>175.84379999999999</v>
      </c>
      <c r="S10" s="21">
        <v>0</v>
      </c>
      <c r="T10" s="21">
        <f>O10*0.06</f>
        <v>12.711599999999999</v>
      </c>
      <c r="U10" s="21">
        <f t="shared" ref="U10" si="5">SUM(Q10:T10)</f>
        <v>211.85999999999999</v>
      </c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0"/>
      <c r="AI10" s="23"/>
      <c r="AJ10" s="23"/>
      <c r="AK10" s="21"/>
      <c r="AL10" s="225"/>
      <c r="AM10" s="23"/>
      <c r="AN10" s="23"/>
      <c r="AO10" s="21"/>
      <c r="AP10" s="21"/>
      <c r="AQ10" s="21"/>
      <c r="AR10" s="21"/>
      <c r="AS10" s="21"/>
      <c r="AT10" s="225"/>
      <c r="AU10" s="23"/>
      <c r="AV10" s="21"/>
      <c r="AW10" s="21"/>
      <c r="AX10" s="21"/>
      <c r="AY10" s="21"/>
      <c r="AZ10" s="21"/>
      <c r="BA10" s="21"/>
      <c r="BB10" s="21"/>
      <c r="BC10" s="21"/>
      <c r="BD10" s="225"/>
      <c r="BE10" s="182"/>
      <c r="BF10" s="23"/>
      <c r="BG10" s="21"/>
      <c r="BH10" s="20"/>
      <c r="BI10" s="23"/>
      <c r="BJ10" s="23"/>
      <c r="BK10" s="21"/>
      <c r="BL10" s="21"/>
      <c r="BM10" s="21"/>
      <c r="BN10" s="181"/>
      <c r="BO10" s="24"/>
      <c r="BP10" s="21"/>
      <c r="BQ10" s="198"/>
      <c r="BR10" s="196"/>
      <c r="BT10" s="197"/>
      <c r="BU10" s="25"/>
    </row>
    <row r="11" spans="1:73" s="22" customFormat="1" ht="219.75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234"/>
      <c r="K11" s="234"/>
      <c r="L11" s="20"/>
      <c r="M11" s="232"/>
      <c r="N11" s="20" t="s">
        <v>396</v>
      </c>
      <c r="O11" s="21">
        <f>U11</f>
        <v>4.3600000000000003</v>
      </c>
      <c r="P11" s="21"/>
      <c r="Q11" s="21">
        <v>0.32</v>
      </c>
      <c r="R11" s="21">
        <v>4.04</v>
      </c>
      <c r="S11" s="21">
        <v>0</v>
      </c>
      <c r="T11" s="21">
        <v>0</v>
      </c>
      <c r="U11" s="21">
        <f>SUM(Q11:T11)</f>
        <v>4.3600000000000003</v>
      </c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3"/>
      <c r="AJ11" s="23"/>
      <c r="AK11" s="21"/>
      <c r="AL11" s="225"/>
      <c r="AM11" s="23"/>
      <c r="AN11" s="23"/>
      <c r="AO11" s="21"/>
      <c r="AP11" s="21"/>
      <c r="AQ11" s="21"/>
      <c r="AR11" s="21"/>
      <c r="AS11" s="21"/>
      <c r="AT11" s="225"/>
      <c r="AU11" s="23"/>
      <c r="AV11" s="21"/>
      <c r="AW11" s="21"/>
      <c r="AX11" s="21"/>
      <c r="AY11" s="21"/>
      <c r="AZ11" s="21"/>
      <c r="BA11" s="21"/>
      <c r="BB11" s="21"/>
      <c r="BC11" s="21"/>
      <c r="BD11" s="225"/>
      <c r="BE11" s="182"/>
      <c r="BF11" s="23"/>
      <c r="BG11" s="21"/>
      <c r="BH11" s="20"/>
      <c r="BI11" s="23"/>
      <c r="BJ11" s="23"/>
      <c r="BK11" s="21"/>
      <c r="BL11" s="21"/>
      <c r="BM11" s="21"/>
      <c r="BN11" s="181"/>
      <c r="BO11" s="24"/>
      <c r="BP11" s="21"/>
      <c r="BQ11" s="198"/>
      <c r="BR11" s="196"/>
      <c r="BT11" s="197"/>
      <c r="BU11" s="25"/>
    </row>
    <row r="12" spans="1:73" s="22" customFormat="1" ht="264" customHeight="1" x14ac:dyDescent="0.25">
      <c r="A12" s="17" t="s">
        <v>340</v>
      </c>
      <c r="B12" s="18" t="s">
        <v>349</v>
      </c>
      <c r="C12" s="24">
        <v>43656</v>
      </c>
      <c r="D12" s="19">
        <v>11110.67</v>
      </c>
      <c r="E12" s="19"/>
      <c r="F12" s="20">
        <v>15</v>
      </c>
      <c r="G12" s="18" t="s">
        <v>358</v>
      </c>
      <c r="H12" s="18" t="s">
        <v>135</v>
      </c>
      <c r="I12" s="18" t="s">
        <v>368</v>
      </c>
      <c r="J12" s="233" t="s">
        <v>333</v>
      </c>
      <c r="K12" s="233" t="s">
        <v>382</v>
      </c>
      <c r="L12" s="20"/>
      <c r="M12" s="20"/>
      <c r="N12" s="20"/>
      <c r="O12" s="21">
        <f>SUM(O13:O14)</f>
        <v>98.52</v>
      </c>
      <c r="P12" s="21">
        <f t="shared" ref="P12" si="6">SUM(P13:P14)</f>
        <v>0</v>
      </c>
      <c r="Q12" s="21">
        <f t="shared" ref="Q12" si="7">SUM(Q13:Q14)</f>
        <v>10.6776</v>
      </c>
      <c r="R12" s="21">
        <f t="shared" ref="R12" si="8">SUM(R13:R14)</f>
        <v>82.192800000000005</v>
      </c>
      <c r="S12" s="21">
        <f t="shared" ref="S12" si="9">SUM(S13:S14)</f>
        <v>0</v>
      </c>
      <c r="T12" s="21">
        <f t="shared" ref="T12" si="10">SUM(T13:T14)</f>
        <v>5.6495999999999995</v>
      </c>
      <c r="U12" s="21">
        <f t="shared" ref="U12" si="11">SUM(U13:U14)</f>
        <v>98.52</v>
      </c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0"/>
      <c r="AJ12" s="20"/>
      <c r="AK12" s="21"/>
      <c r="AL12" s="225"/>
      <c r="AM12" s="20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25" t="s">
        <v>388</v>
      </c>
      <c r="BE12" s="21">
        <f>U13+U14</f>
        <v>98.52</v>
      </c>
      <c r="BF12" s="20"/>
      <c r="BG12" s="20"/>
      <c r="BH12" s="20"/>
      <c r="BI12" s="23"/>
      <c r="BJ12" s="23"/>
      <c r="BK12" s="20"/>
      <c r="BL12" s="23"/>
      <c r="BM12" s="21"/>
      <c r="BN12" s="181">
        <f t="shared" si="1"/>
        <v>98.52</v>
      </c>
      <c r="BO12" s="24">
        <v>44022</v>
      </c>
      <c r="BP12" s="21" t="s">
        <v>389</v>
      </c>
      <c r="BQ12" s="21"/>
      <c r="BR12" s="196" t="s">
        <v>337</v>
      </c>
      <c r="BS12" s="23"/>
      <c r="BT12" s="24"/>
      <c r="BU12" s="25"/>
    </row>
    <row r="13" spans="1:73" s="22" customFormat="1" ht="237.75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235"/>
      <c r="K13" s="235"/>
      <c r="L13" s="20"/>
      <c r="M13" s="231" t="s">
        <v>310</v>
      </c>
      <c r="N13" s="20">
        <v>0.08</v>
      </c>
      <c r="O13" s="21">
        <f>N13*1177</f>
        <v>94.16</v>
      </c>
      <c r="P13" s="21"/>
      <c r="Q13" s="21">
        <f>O13*0.11</f>
        <v>10.3576</v>
      </c>
      <c r="R13" s="21">
        <f>O13*0.83</f>
        <v>78.152799999999999</v>
      </c>
      <c r="S13" s="21">
        <v>0</v>
      </c>
      <c r="T13" s="21">
        <f>O13*0.06</f>
        <v>5.6495999999999995</v>
      </c>
      <c r="U13" s="21">
        <f t="shared" ref="U13" si="12">SUM(Q13:T13)</f>
        <v>94.16</v>
      </c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0"/>
      <c r="AI13" s="20"/>
      <c r="AJ13" s="20"/>
      <c r="AK13" s="21"/>
      <c r="AL13" s="225"/>
      <c r="AM13" s="20"/>
      <c r="AN13" s="20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25"/>
      <c r="BE13" s="21"/>
      <c r="BF13" s="20"/>
      <c r="BG13" s="20"/>
      <c r="BH13" s="20"/>
      <c r="BI13" s="23"/>
      <c r="BJ13" s="23"/>
      <c r="BK13" s="20"/>
      <c r="BL13" s="23"/>
      <c r="BM13" s="21"/>
      <c r="BN13" s="181"/>
      <c r="BO13" s="24"/>
      <c r="BP13" s="21"/>
      <c r="BQ13" s="21"/>
      <c r="BR13" s="196"/>
      <c r="BS13" s="23"/>
      <c r="BT13" s="24"/>
      <c r="BU13" s="25"/>
    </row>
    <row r="14" spans="1:73" s="22" customFormat="1" ht="237.75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234"/>
      <c r="K14" s="234"/>
      <c r="L14" s="20"/>
      <c r="M14" s="232"/>
      <c r="N14" s="20" t="s">
        <v>396</v>
      </c>
      <c r="O14" s="21">
        <f>U14</f>
        <v>4.3600000000000003</v>
      </c>
      <c r="P14" s="21"/>
      <c r="Q14" s="21">
        <v>0.32</v>
      </c>
      <c r="R14" s="21">
        <v>4.04</v>
      </c>
      <c r="S14" s="21">
        <v>0</v>
      </c>
      <c r="T14" s="21">
        <v>0</v>
      </c>
      <c r="U14" s="21">
        <f>SUM(Q14:T14)</f>
        <v>4.3600000000000003</v>
      </c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0"/>
      <c r="AI14" s="20"/>
      <c r="AJ14" s="20"/>
      <c r="AK14" s="21"/>
      <c r="AL14" s="225"/>
      <c r="AM14" s="20"/>
      <c r="AN14" s="20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25"/>
      <c r="BE14" s="21"/>
      <c r="BF14" s="20"/>
      <c r="BG14" s="20"/>
      <c r="BH14" s="20"/>
      <c r="BI14" s="23"/>
      <c r="BJ14" s="23"/>
      <c r="BK14" s="20"/>
      <c r="BL14" s="23"/>
      <c r="BM14" s="21"/>
      <c r="BN14" s="181"/>
      <c r="BO14" s="24"/>
      <c r="BP14" s="21"/>
      <c r="BQ14" s="21"/>
      <c r="BR14" s="196"/>
      <c r="BS14" s="23"/>
      <c r="BT14" s="24"/>
      <c r="BU14" s="25"/>
    </row>
    <row r="15" spans="1:73" s="22" customFormat="1" ht="340.5" customHeight="1" x14ac:dyDescent="0.25">
      <c r="A15" s="17" t="s">
        <v>341</v>
      </c>
      <c r="B15" s="18" t="s">
        <v>350</v>
      </c>
      <c r="C15" s="24">
        <v>43654</v>
      </c>
      <c r="D15" s="19">
        <v>458.33300000000003</v>
      </c>
      <c r="E15" s="19"/>
      <c r="F15" s="20">
        <v>15</v>
      </c>
      <c r="G15" s="18" t="s">
        <v>359</v>
      </c>
      <c r="H15" s="18" t="s">
        <v>135</v>
      </c>
      <c r="I15" s="18" t="s">
        <v>369</v>
      </c>
      <c r="J15" s="233" t="s">
        <v>398</v>
      </c>
      <c r="K15" s="233" t="s">
        <v>334</v>
      </c>
      <c r="L15" s="20"/>
      <c r="M15" s="20"/>
      <c r="N15" s="20"/>
      <c r="O15" s="21">
        <f>SUM(O16)</f>
        <v>4.3600000000000003</v>
      </c>
      <c r="P15" s="21">
        <f t="shared" ref="P15" si="13">SUM(P16)</f>
        <v>0</v>
      </c>
      <c r="Q15" s="21">
        <f t="shared" ref="Q15" si="14">SUM(Q16)</f>
        <v>0.32</v>
      </c>
      <c r="R15" s="21">
        <f t="shared" ref="R15" si="15">SUM(R16)</f>
        <v>4.04</v>
      </c>
      <c r="S15" s="21">
        <f t="shared" ref="S15" si="16">SUM(S16)</f>
        <v>0</v>
      </c>
      <c r="T15" s="21">
        <f t="shared" ref="T15" si="17">SUM(T16)</f>
        <v>0</v>
      </c>
      <c r="U15" s="21">
        <f t="shared" ref="U15" si="18">SUM(U16)</f>
        <v>4.3600000000000003</v>
      </c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0"/>
      <c r="AJ15" s="20"/>
      <c r="AK15" s="21"/>
      <c r="AL15" s="225"/>
      <c r="AM15" s="20"/>
      <c r="AN15" s="20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25" t="s">
        <v>335</v>
      </c>
      <c r="BE15" s="21">
        <f>U16</f>
        <v>4.3600000000000003</v>
      </c>
      <c r="BF15" s="20"/>
      <c r="BG15" s="20"/>
      <c r="BH15" s="20"/>
      <c r="BI15" s="23"/>
      <c r="BJ15" s="23"/>
      <c r="BK15" s="20"/>
      <c r="BL15" s="23"/>
      <c r="BM15" s="21"/>
      <c r="BN15" s="181">
        <f t="shared" si="1"/>
        <v>4.3600000000000003</v>
      </c>
      <c r="BO15" s="24">
        <v>43838</v>
      </c>
      <c r="BP15" s="21" t="s">
        <v>386</v>
      </c>
      <c r="BQ15" s="21"/>
      <c r="BR15" s="196" t="s">
        <v>336</v>
      </c>
      <c r="BS15" s="23"/>
      <c r="BT15" s="24"/>
      <c r="BU15" s="25"/>
    </row>
    <row r="16" spans="1:73" s="22" customFormat="1" ht="340.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234"/>
      <c r="K16" s="234"/>
      <c r="L16" s="20"/>
      <c r="M16" s="20" t="s">
        <v>310</v>
      </c>
      <c r="N16" s="20" t="s">
        <v>396</v>
      </c>
      <c r="O16" s="21">
        <f>U16</f>
        <v>4.3600000000000003</v>
      </c>
      <c r="P16" s="21"/>
      <c r="Q16" s="21">
        <v>0.32</v>
      </c>
      <c r="R16" s="21">
        <v>4.04</v>
      </c>
      <c r="S16" s="21">
        <v>0</v>
      </c>
      <c r="T16" s="21">
        <v>0</v>
      </c>
      <c r="U16" s="21">
        <f>SUM(Q16:T16)</f>
        <v>4.3600000000000003</v>
      </c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0"/>
      <c r="AI16" s="20"/>
      <c r="AJ16" s="20"/>
      <c r="AK16" s="21"/>
      <c r="AL16" s="225"/>
      <c r="AM16" s="20"/>
      <c r="AN16" s="20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25"/>
      <c r="BE16" s="21"/>
      <c r="BF16" s="20"/>
      <c r="BG16" s="20"/>
      <c r="BH16" s="20"/>
      <c r="BI16" s="23"/>
      <c r="BJ16" s="23"/>
      <c r="BK16" s="20"/>
      <c r="BL16" s="23"/>
      <c r="BM16" s="21"/>
      <c r="BN16" s="181"/>
      <c r="BO16" s="24"/>
      <c r="BP16" s="21"/>
      <c r="BQ16" s="21"/>
      <c r="BR16" s="196"/>
      <c r="BS16" s="23"/>
      <c r="BT16" s="24"/>
      <c r="BU16" s="25"/>
    </row>
    <row r="17" spans="1:73" s="22" customFormat="1" ht="323.25" customHeight="1" x14ac:dyDescent="0.25">
      <c r="A17" s="17" t="s">
        <v>342</v>
      </c>
      <c r="B17" s="18" t="s">
        <v>351</v>
      </c>
      <c r="C17" s="24">
        <v>43655</v>
      </c>
      <c r="D17" s="19">
        <v>11110.67</v>
      </c>
      <c r="E17" s="19"/>
      <c r="F17" s="20">
        <v>15</v>
      </c>
      <c r="G17" s="18" t="s">
        <v>360</v>
      </c>
      <c r="H17" s="18" t="s">
        <v>135</v>
      </c>
      <c r="I17" s="18" t="s">
        <v>370</v>
      </c>
      <c r="J17" s="233" t="s">
        <v>333</v>
      </c>
      <c r="K17" s="233" t="s">
        <v>383</v>
      </c>
      <c r="L17" s="20"/>
      <c r="M17" s="20"/>
      <c r="N17" s="20"/>
      <c r="O17" s="21">
        <f>SUM(O18:O19)</f>
        <v>51.44</v>
      </c>
      <c r="P17" s="21">
        <f t="shared" ref="P17" si="19">SUM(P18:P19)</f>
        <v>0</v>
      </c>
      <c r="Q17" s="21">
        <f t="shared" ref="Q17" si="20">SUM(Q18:Q19)</f>
        <v>5.4988000000000001</v>
      </c>
      <c r="R17" s="21">
        <f t="shared" ref="R17" si="21">SUM(R18:R19)</f>
        <v>43.116399999999999</v>
      </c>
      <c r="S17" s="21">
        <f t="shared" ref="S17" si="22">SUM(S18:S19)</f>
        <v>0</v>
      </c>
      <c r="T17" s="21">
        <f t="shared" ref="T17" si="23">SUM(T18:T19)</f>
        <v>2.8247999999999998</v>
      </c>
      <c r="U17" s="21">
        <f t="shared" ref="U17" si="24">SUM(U18:U19)</f>
        <v>51.44</v>
      </c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0"/>
      <c r="AI17" s="20"/>
      <c r="AJ17" s="20"/>
      <c r="AK17" s="21"/>
      <c r="AL17" s="225"/>
      <c r="AM17" s="20"/>
      <c r="AN17" s="20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25" t="s">
        <v>393</v>
      </c>
      <c r="BE17" s="21">
        <f>U18+U19</f>
        <v>51.44</v>
      </c>
      <c r="BF17" s="20"/>
      <c r="BG17" s="20"/>
      <c r="BH17" s="20"/>
      <c r="BI17" s="23"/>
      <c r="BJ17" s="23"/>
      <c r="BK17" s="20"/>
      <c r="BL17" s="23"/>
      <c r="BM17" s="21"/>
      <c r="BN17" s="181">
        <f t="shared" si="1"/>
        <v>51.44</v>
      </c>
      <c r="BO17" s="24">
        <v>44021</v>
      </c>
      <c r="BP17" s="21" t="s">
        <v>394</v>
      </c>
      <c r="BQ17" s="21"/>
      <c r="BR17" s="23" t="s">
        <v>337</v>
      </c>
      <c r="BS17" s="23"/>
      <c r="BT17" s="24"/>
      <c r="BU17" s="25"/>
    </row>
    <row r="18" spans="1:73" s="22" customFormat="1" ht="323.2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235"/>
      <c r="K18" s="235"/>
      <c r="L18" s="20"/>
      <c r="M18" s="231" t="s">
        <v>310</v>
      </c>
      <c r="N18" s="20">
        <v>0.04</v>
      </c>
      <c r="O18" s="21">
        <f>N18*1177</f>
        <v>47.08</v>
      </c>
      <c r="P18" s="21"/>
      <c r="Q18" s="21">
        <f>O18*0.11</f>
        <v>5.1787999999999998</v>
      </c>
      <c r="R18" s="21">
        <f>O18*0.83</f>
        <v>39.0764</v>
      </c>
      <c r="S18" s="21">
        <v>0</v>
      </c>
      <c r="T18" s="21">
        <f>O18*0.06</f>
        <v>2.8247999999999998</v>
      </c>
      <c r="U18" s="21">
        <f t="shared" ref="U18" si="25">SUM(Q18:T18)</f>
        <v>47.08</v>
      </c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0"/>
      <c r="AI18" s="20"/>
      <c r="AJ18" s="20"/>
      <c r="AK18" s="21"/>
      <c r="AL18" s="225"/>
      <c r="AM18" s="20"/>
      <c r="AN18" s="20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25"/>
      <c r="BE18" s="21"/>
      <c r="BF18" s="20"/>
      <c r="BG18" s="20"/>
      <c r="BH18" s="20"/>
      <c r="BI18" s="23"/>
      <c r="BJ18" s="23"/>
      <c r="BK18" s="20"/>
      <c r="BL18" s="23"/>
      <c r="BM18" s="21"/>
      <c r="BN18" s="181"/>
      <c r="BO18" s="24"/>
      <c r="BP18" s="21"/>
      <c r="BQ18" s="21"/>
      <c r="BR18" s="23"/>
      <c r="BS18" s="23"/>
      <c r="BT18" s="24"/>
      <c r="BU18" s="25"/>
    </row>
    <row r="19" spans="1:73" s="22" customFormat="1" ht="323.2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234"/>
      <c r="K19" s="234"/>
      <c r="L19" s="20"/>
      <c r="M19" s="232"/>
      <c r="N19" s="20" t="s">
        <v>396</v>
      </c>
      <c r="O19" s="21">
        <f>U19</f>
        <v>4.3600000000000003</v>
      </c>
      <c r="P19" s="21"/>
      <c r="Q19" s="21">
        <v>0.32</v>
      </c>
      <c r="R19" s="21">
        <v>4.04</v>
      </c>
      <c r="S19" s="21">
        <v>0</v>
      </c>
      <c r="T19" s="21">
        <v>0</v>
      </c>
      <c r="U19" s="21">
        <f>SUM(Q19:T19)</f>
        <v>4.3600000000000003</v>
      </c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0"/>
      <c r="AI19" s="20"/>
      <c r="AJ19" s="20"/>
      <c r="AK19" s="21"/>
      <c r="AL19" s="225"/>
      <c r="AM19" s="20"/>
      <c r="AN19" s="20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25"/>
      <c r="BE19" s="21"/>
      <c r="BF19" s="20"/>
      <c r="BG19" s="20"/>
      <c r="BH19" s="20"/>
      <c r="BI19" s="23"/>
      <c r="BJ19" s="23"/>
      <c r="BK19" s="20"/>
      <c r="BL19" s="23"/>
      <c r="BM19" s="21"/>
      <c r="BN19" s="181"/>
      <c r="BO19" s="24"/>
      <c r="BP19" s="21"/>
      <c r="BQ19" s="21"/>
      <c r="BR19" s="23"/>
      <c r="BS19" s="23"/>
      <c r="BT19" s="24"/>
      <c r="BU19" s="25"/>
    </row>
    <row r="20" spans="1:73" s="22" customFormat="1" ht="255.75" customHeight="1" x14ac:dyDescent="0.25">
      <c r="A20" s="17" t="s">
        <v>343</v>
      </c>
      <c r="B20" s="18" t="s">
        <v>352</v>
      </c>
      <c r="C20" s="24">
        <v>43651</v>
      </c>
      <c r="D20" s="19">
        <v>458.33300000000003</v>
      </c>
      <c r="E20" s="19"/>
      <c r="F20" s="20">
        <v>14</v>
      </c>
      <c r="G20" s="18" t="s">
        <v>361</v>
      </c>
      <c r="H20" s="18" t="s">
        <v>135</v>
      </c>
      <c r="I20" s="18" t="s">
        <v>371</v>
      </c>
      <c r="J20" s="233" t="s">
        <v>377</v>
      </c>
      <c r="K20" s="233" t="s">
        <v>331</v>
      </c>
      <c r="L20" s="20"/>
      <c r="M20" s="20"/>
      <c r="N20" s="20"/>
      <c r="O20" s="21">
        <f>SUM(O21:O22)</f>
        <v>39.669999999999995</v>
      </c>
      <c r="P20" s="21">
        <f t="shared" ref="P20" si="26">SUM(P21:P22)</f>
        <v>0</v>
      </c>
      <c r="Q20" s="21">
        <f t="shared" ref="Q20" si="27">SUM(Q21:Q22)</f>
        <v>4.2040999999999995</v>
      </c>
      <c r="R20" s="21">
        <f t="shared" ref="R20" si="28">SUM(R21:R22)</f>
        <v>33.347299999999997</v>
      </c>
      <c r="S20" s="21">
        <f t="shared" ref="S20" si="29">SUM(S21:S22)</f>
        <v>0</v>
      </c>
      <c r="T20" s="21">
        <f t="shared" ref="T20" si="30">SUM(T21:T22)</f>
        <v>2.1185999999999998</v>
      </c>
      <c r="U20" s="21">
        <f t="shared" ref="U20" si="31">SUM(U21:U22)</f>
        <v>39.669999999999995</v>
      </c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0"/>
      <c r="AI20" s="20"/>
      <c r="AJ20" s="20"/>
      <c r="AK20" s="21"/>
      <c r="AL20" s="225"/>
      <c r="AM20" s="20"/>
      <c r="AN20" s="20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25" t="s">
        <v>390</v>
      </c>
      <c r="BE20" s="21">
        <f>U21+U22</f>
        <v>39.669999999999995</v>
      </c>
      <c r="BF20" s="20"/>
      <c r="BG20" s="20"/>
      <c r="BH20" s="20"/>
      <c r="BI20" s="23"/>
      <c r="BJ20" s="23"/>
      <c r="BK20" s="20"/>
      <c r="BL20" s="23"/>
      <c r="BM20" s="21"/>
      <c r="BN20" s="181">
        <f t="shared" si="1"/>
        <v>39.669999999999995</v>
      </c>
      <c r="BO20" s="24">
        <v>43835</v>
      </c>
      <c r="BP20" s="21" t="s">
        <v>210</v>
      </c>
      <c r="BQ20" s="21"/>
      <c r="BR20" s="23" t="s">
        <v>336</v>
      </c>
      <c r="BS20" s="23"/>
      <c r="BT20" s="24"/>
      <c r="BU20" s="25"/>
    </row>
    <row r="21" spans="1:73" s="22" customFormat="1" ht="255.7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235"/>
      <c r="K21" s="235"/>
      <c r="L21" s="20"/>
      <c r="M21" s="231" t="s">
        <v>310</v>
      </c>
      <c r="N21" s="20">
        <v>0.03</v>
      </c>
      <c r="O21" s="21">
        <f>N21*1177</f>
        <v>35.309999999999995</v>
      </c>
      <c r="P21" s="21"/>
      <c r="Q21" s="21">
        <f>O21*0.11</f>
        <v>3.8840999999999997</v>
      </c>
      <c r="R21" s="21">
        <f>O21*0.83</f>
        <v>29.307299999999994</v>
      </c>
      <c r="S21" s="21">
        <v>0</v>
      </c>
      <c r="T21" s="21">
        <f>O21*0.06</f>
        <v>2.1185999999999998</v>
      </c>
      <c r="U21" s="21">
        <f t="shared" ref="U21" si="32">SUM(Q21:T21)</f>
        <v>35.309999999999995</v>
      </c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0"/>
      <c r="AJ21" s="20"/>
      <c r="AK21" s="21"/>
      <c r="AL21" s="225"/>
      <c r="AM21" s="20"/>
      <c r="AN21" s="20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25"/>
      <c r="BE21" s="21"/>
      <c r="BF21" s="20"/>
      <c r="BG21" s="20"/>
      <c r="BH21" s="20"/>
      <c r="BI21" s="23"/>
      <c r="BJ21" s="23"/>
      <c r="BK21" s="20"/>
      <c r="BL21" s="23"/>
      <c r="BM21" s="21"/>
      <c r="BN21" s="181"/>
      <c r="BO21" s="24"/>
      <c r="BP21" s="21"/>
      <c r="BQ21" s="21"/>
      <c r="BR21" s="23"/>
      <c r="BS21" s="23"/>
      <c r="BT21" s="24"/>
      <c r="BU21" s="25"/>
    </row>
    <row r="22" spans="1:73" s="22" customFormat="1" ht="255.7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234"/>
      <c r="K22" s="234"/>
      <c r="L22" s="20"/>
      <c r="M22" s="232"/>
      <c r="N22" s="20" t="s">
        <v>396</v>
      </c>
      <c r="O22" s="21">
        <f>U22</f>
        <v>4.3600000000000003</v>
      </c>
      <c r="P22" s="21"/>
      <c r="Q22" s="21">
        <v>0.32</v>
      </c>
      <c r="R22" s="21">
        <v>4.04</v>
      </c>
      <c r="S22" s="21">
        <v>0</v>
      </c>
      <c r="T22" s="21">
        <v>0</v>
      </c>
      <c r="U22" s="21">
        <f>SUM(Q22:T22)</f>
        <v>4.3600000000000003</v>
      </c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0"/>
      <c r="AJ22" s="20"/>
      <c r="AK22" s="21"/>
      <c r="AL22" s="225"/>
      <c r="AM22" s="20"/>
      <c r="AN22" s="20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25"/>
      <c r="BE22" s="21"/>
      <c r="BF22" s="20"/>
      <c r="BG22" s="20"/>
      <c r="BH22" s="20"/>
      <c r="BI22" s="23"/>
      <c r="BJ22" s="23"/>
      <c r="BK22" s="20"/>
      <c r="BL22" s="23"/>
      <c r="BM22" s="21"/>
      <c r="BN22" s="181"/>
      <c r="BO22" s="24"/>
      <c r="BP22" s="21"/>
      <c r="BQ22" s="21"/>
      <c r="BR22" s="23"/>
      <c r="BS22" s="23"/>
      <c r="BT22" s="24"/>
      <c r="BU22" s="25"/>
    </row>
    <row r="23" spans="1:73" s="22" customFormat="1" ht="257.25" customHeight="1" x14ac:dyDescent="0.25">
      <c r="A23" s="17" t="s">
        <v>344</v>
      </c>
      <c r="B23" s="18" t="s">
        <v>353</v>
      </c>
      <c r="C23" s="24">
        <v>43656</v>
      </c>
      <c r="D23" s="19">
        <v>11110.67</v>
      </c>
      <c r="E23" s="19"/>
      <c r="F23" s="20">
        <v>10</v>
      </c>
      <c r="G23" s="18" t="s">
        <v>362</v>
      </c>
      <c r="H23" s="18" t="s">
        <v>138</v>
      </c>
      <c r="I23" s="18" t="s">
        <v>372</v>
      </c>
      <c r="J23" s="233" t="s">
        <v>378</v>
      </c>
      <c r="K23" s="233" t="s">
        <v>384</v>
      </c>
      <c r="L23" s="20"/>
      <c r="M23" s="20"/>
      <c r="N23" s="225"/>
      <c r="O23" s="21">
        <f>SUM(O24:O28)</f>
        <v>559.7299999999999</v>
      </c>
      <c r="P23" s="21">
        <f t="shared" ref="P23:U23" si="33">SUM(P24:P28)</f>
        <v>0</v>
      </c>
      <c r="Q23" s="21">
        <f t="shared" si="33"/>
        <v>25.5259</v>
      </c>
      <c r="R23" s="21">
        <f t="shared" si="33"/>
        <v>129.43110000000001</v>
      </c>
      <c r="S23" s="21">
        <f t="shared" si="33"/>
        <v>383.79</v>
      </c>
      <c r="T23" s="21">
        <f t="shared" si="33"/>
        <v>20.982999999999997</v>
      </c>
      <c r="U23" s="21">
        <f t="shared" si="33"/>
        <v>559.7299999999999</v>
      </c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>
        <v>0.01</v>
      </c>
      <c r="AI23" s="21">
        <f>U24</f>
        <v>12.839999999999998</v>
      </c>
      <c r="AJ23" s="20"/>
      <c r="AK23" s="21"/>
      <c r="AL23" s="225">
        <v>1</v>
      </c>
      <c r="AM23" s="21">
        <f>U25</f>
        <v>71.69</v>
      </c>
      <c r="AN23" s="20"/>
      <c r="AO23" s="21"/>
      <c r="AP23" s="21"/>
      <c r="AQ23" s="21"/>
      <c r="AR23" s="21"/>
      <c r="AS23" s="21"/>
      <c r="AT23" s="21" t="s">
        <v>392</v>
      </c>
      <c r="AU23" s="21">
        <f>U26+U27</f>
        <v>416.34999999999997</v>
      </c>
      <c r="AV23" s="21"/>
      <c r="AW23" s="21"/>
      <c r="AX23" s="21"/>
      <c r="AY23" s="21"/>
      <c r="AZ23" s="21"/>
      <c r="BA23" s="21"/>
      <c r="BB23" s="21"/>
      <c r="BC23" s="21"/>
      <c r="BD23" s="225">
        <v>0.05</v>
      </c>
      <c r="BE23" s="21">
        <f>U28</f>
        <v>58.85</v>
      </c>
      <c r="BF23" s="21"/>
      <c r="BG23" s="20"/>
      <c r="BH23" s="20"/>
      <c r="BI23" s="23"/>
      <c r="BJ23" s="20"/>
      <c r="BK23" s="23"/>
      <c r="BL23" s="23"/>
      <c r="BM23" s="21"/>
      <c r="BN23" s="181">
        <f t="shared" si="1"/>
        <v>559.73</v>
      </c>
      <c r="BO23" s="24">
        <v>44022</v>
      </c>
      <c r="BP23" s="21" t="s">
        <v>210</v>
      </c>
      <c r="BQ23" s="21"/>
      <c r="BR23" s="23" t="s">
        <v>337</v>
      </c>
      <c r="BS23" s="23"/>
      <c r="BT23" s="24"/>
      <c r="BU23" s="25"/>
    </row>
    <row r="24" spans="1:73" s="22" customFormat="1" ht="150.6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235"/>
      <c r="K24" s="235"/>
      <c r="L24" s="20"/>
      <c r="M24" s="20" t="s">
        <v>314</v>
      </c>
      <c r="N24" s="20">
        <f>AH23</f>
        <v>0.01</v>
      </c>
      <c r="O24" s="20">
        <f>N24*1284</f>
        <v>12.84</v>
      </c>
      <c r="P24" s="20"/>
      <c r="Q24" s="21">
        <f>O24*0.11</f>
        <v>1.4124000000000001</v>
      </c>
      <c r="R24" s="21">
        <f>O24*0.84</f>
        <v>10.785599999999999</v>
      </c>
      <c r="S24" s="21">
        <v>0</v>
      </c>
      <c r="T24" s="21">
        <f>O24*0.05</f>
        <v>0.64200000000000002</v>
      </c>
      <c r="U24" s="21">
        <f>SUM(Q24:T24)</f>
        <v>12.839999999999998</v>
      </c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0"/>
      <c r="AI24" s="20"/>
      <c r="AJ24" s="20"/>
      <c r="AK24" s="21"/>
      <c r="AL24" s="225"/>
      <c r="AM24" s="20"/>
      <c r="AN24" s="20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25"/>
      <c r="BE24" s="181"/>
      <c r="BF24" s="21"/>
      <c r="BG24" s="20"/>
      <c r="BH24" s="20"/>
      <c r="BI24" s="23"/>
      <c r="BJ24" s="20"/>
      <c r="BK24" s="23"/>
      <c r="BL24" s="23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150.6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235"/>
      <c r="K25" s="235"/>
      <c r="L25" s="20"/>
      <c r="M25" s="20" t="s">
        <v>316</v>
      </c>
      <c r="N25" s="20">
        <f>AL23</f>
        <v>1</v>
      </c>
      <c r="O25" s="21">
        <f>U25</f>
        <v>71.69</v>
      </c>
      <c r="P25" s="20"/>
      <c r="Q25" s="21">
        <v>5.31</v>
      </c>
      <c r="R25" s="21">
        <v>19.079999999999998</v>
      </c>
      <c r="S25" s="21">
        <v>45.49</v>
      </c>
      <c r="T25" s="21">
        <v>1.81</v>
      </c>
      <c r="U25" s="21">
        <f>SUM(Q25:T25)</f>
        <v>71.69</v>
      </c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0"/>
      <c r="AI25" s="20"/>
      <c r="AJ25" s="20"/>
      <c r="AK25" s="21"/>
      <c r="AL25" s="225"/>
      <c r="AM25" s="20"/>
      <c r="AN25" s="20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25"/>
      <c r="BE25" s="181"/>
      <c r="BF25" s="21"/>
      <c r="BG25" s="20"/>
      <c r="BH25" s="20"/>
      <c r="BI25" s="23"/>
      <c r="BJ25" s="20"/>
      <c r="BK25" s="23"/>
      <c r="BL25" s="23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150.6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235"/>
      <c r="K26" s="235"/>
      <c r="L26" s="20"/>
      <c r="M26" s="231" t="s">
        <v>318</v>
      </c>
      <c r="N26" s="20" t="s">
        <v>272</v>
      </c>
      <c r="O26" s="21">
        <f>U26</f>
        <v>282.77</v>
      </c>
      <c r="P26" s="20"/>
      <c r="Q26" s="21">
        <v>9.51</v>
      </c>
      <c r="R26" s="21">
        <v>47.52</v>
      </c>
      <c r="S26" s="21">
        <v>220.61</v>
      </c>
      <c r="T26" s="21">
        <v>5.13</v>
      </c>
      <c r="U26" s="21">
        <f>SUM(Q26:T26)</f>
        <v>282.77</v>
      </c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225"/>
      <c r="AM26" s="20"/>
      <c r="AN26" s="20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25"/>
      <c r="BE26" s="181"/>
      <c r="BF26" s="21"/>
      <c r="BG26" s="20"/>
      <c r="BH26" s="20"/>
      <c r="BI26" s="23"/>
      <c r="BJ26" s="20"/>
      <c r="BK26" s="23"/>
      <c r="BL26" s="23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50.6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235"/>
      <c r="K27" s="235"/>
      <c r="L27" s="20"/>
      <c r="M27" s="232"/>
      <c r="N27" s="21" t="s">
        <v>395</v>
      </c>
      <c r="O27" s="29">
        <f>U27</f>
        <v>133.57999999999998</v>
      </c>
      <c r="P27" s="29"/>
      <c r="Q27" s="29">
        <v>2.82</v>
      </c>
      <c r="R27" s="29">
        <v>3.2</v>
      </c>
      <c r="S27" s="29">
        <v>117.69</v>
      </c>
      <c r="T27" s="29">
        <v>9.8699999999999992</v>
      </c>
      <c r="U27" s="29">
        <f t="shared" ref="U27" si="34">SUM(Q27:T27)</f>
        <v>133.57999999999998</v>
      </c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225"/>
      <c r="AM27" s="20"/>
      <c r="AN27" s="20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25"/>
      <c r="BE27" s="181"/>
      <c r="BF27" s="21"/>
      <c r="BG27" s="20"/>
      <c r="BH27" s="20"/>
      <c r="BI27" s="23"/>
      <c r="BJ27" s="20"/>
      <c r="BK27" s="23"/>
      <c r="BL27" s="23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150.6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234"/>
      <c r="K28" s="234"/>
      <c r="L28" s="20"/>
      <c r="M28" s="20" t="s">
        <v>310</v>
      </c>
      <c r="N28" s="20">
        <f>BD23</f>
        <v>0.05</v>
      </c>
      <c r="O28" s="21">
        <f>N28*1177</f>
        <v>58.85</v>
      </c>
      <c r="P28" s="21"/>
      <c r="Q28" s="21">
        <f>O28*0.11</f>
        <v>6.4735000000000005</v>
      </c>
      <c r="R28" s="21">
        <f>O28*0.83</f>
        <v>48.845500000000001</v>
      </c>
      <c r="S28" s="21">
        <v>0</v>
      </c>
      <c r="T28" s="21">
        <f>O28*0.06</f>
        <v>3.5310000000000001</v>
      </c>
      <c r="U28" s="21">
        <f t="shared" ref="U28" si="35">SUM(Q28:T28)</f>
        <v>58.85</v>
      </c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225"/>
      <c r="AM28" s="20"/>
      <c r="AN28" s="20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25"/>
      <c r="BE28" s="181"/>
      <c r="BF28" s="21"/>
      <c r="BG28" s="20"/>
      <c r="BH28" s="20"/>
      <c r="BI28" s="23"/>
      <c r="BJ28" s="20"/>
      <c r="BK28" s="23"/>
      <c r="BL28" s="23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409.5" customHeight="1" x14ac:dyDescent="0.25">
      <c r="A29" s="17" t="s">
        <v>345</v>
      </c>
      <c r="B29" s="18" t="s">
        <v>354</v>
      </c>
      <c r="C29" s="24">
        <v>43656</v>
      </c>
      <c r="D29" s="19">
        <v>458.33300000000003</v>
      </c>
      <c r="E29" s="19"/>
      <c r="F29" s="20">
        <v>15</v>
      </c>
      <c r="G29" s="18" t="s">
        <v>363</v>
      </c>
      <c r="H29" s="18" t="s">
        <v>136</v>
      </c>
      <c r="I29" s="18" t="s">
        <v>373</v>
      </c>
      <c r="J29" s="233" t="s">
        <v>379</v>
      </c>
      <c r="K29" s="233" t="s">
        <v>385</v>
      </c>
      <c r="L29" s="20"/>
      <c r="M29" s="20"/>
      <c r="N29" s="20"/>
      <c r="O29" s="21">
        <f>SUM(O30:O31)</f>
        <v>98.52</v>
      </c>
      <c r="P29" s="21">
        <f t="shared" ref="P29" si="36">SUM(P30:P31)</f>
        <v>0</v>
      </c>
      <c r="Q29" s="21">
        <f t="shared" ref="Q29" si="37">SUM(Q30:Q31)</f>
        <v>10.6776</v>
      </c>
      <c r="R29" s="21">
        <f t="shared" ref="R29" si="38">SUM(R30:R31)</f>
        <v>82.192800000000005</v>
      </c>
      <c r="S29" s="21">
        <f t="shared" ref="S29" si="39">SUM(S30:S31)</f>
        <v>0</v>
      </c>
      <c r="T29" s="21">
        <f t="shared" ref="T29" si="40">SUM(T30:T31)</f>
        <v>5.6495999999999995</v>
      </c>
      <c r="U29" s="21">
        <f t="shared" ref="U29" si="41">SUM(U30:U31)</f>
        <v>98.52</v>
      </c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225"/>
      <c r="AM29" s="20"/>
      <c r="AN29" s="20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25" t="s">
        <v>388</v>
      </c>
      <c r="BE29" s="21">
        <f>U30+U31</f>
        <v>98.52</v>
      </c>
      <c r="BF29" s="21"/>
      <c r="BG29" s="20"/>
      <c r="BH29" s="20"/>
      <c r="BI29" s="23"/>
      <c r="BJ29" s="20"/>
      <c r="BK29" s="20"/>
      <c r="BL29" s="23"/>
      <c r="BM29" s="21"/>
      <c r="BN29" s="181">
        <f t="shared" si="1"/>
        <v>98.52</v>
      </c>
      <c r="BO29" s="24">
        <v>43840</v>
      </c>
      <c r="BP29" s="21" t="s">
        <v>391</v>
      </c>
      <c r="BQ29" s="21"/>
      <c r="BR29" s="23" t="s">
        <v>336</v>
      </c>
      <c r="BS29" s="23"/>
      <c r="BT29" s="24"/>
      <c r="BU29" s="25"/>
    </row>
    <row r="30" spans="1:73" s="22" customFormat="1" ht="117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235"/>
      <c r="K30" s="235"/>
      <c r="L30" s="20"/>
      <c r="M30" s="231" t="s">
        <v>310</v>
      </c>
      <c r="N30" s="20">
        <v>0.08</v>
      </c>
      <c r="O30" s="21">
        <f>N30*1177</f>
        <v>94.16</v>
      </c>
      <c r="P30" s="21"/>
      <c r="Q30" s="21">
        <f>O30*0.11</f>
        <v>10.3576</v>
      </c>
      <c r="R30" s="21">
        <f>O30*0.83</f>
        <v>78.152799999999999</v>
      </c>
      <c r="S30" s="21">
        <v>0</v>
      </c>
      <c r="T30" s="21">
        <f>O30*0.06</f>
        <v>5.6495999999999995</v>
      </c>
      <c r="U30" s="21">
        <f t="shared" ref="U30" si="42">SUM(Q30:T30)</f>
        <v>94.16</v>
      </c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225"/>
      <c r="AM30" s="20"/>
      <c r="AN30" s="20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25"/>
      <c r="BE30" s="21"/>
      <c r="BF30" s="21"/>
      <c r="BG30" s="20"/>
      <c r="BH30" s="20"/>
      <c r="BI30" s="23"/>
      <c r="BJ30" s="20"/>
      <c r="BK30" s="20"/>
      <c r="BL30" s="23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117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234"/>
      <c r="K31" s="234"/>
      <c r="L31" s="20"/>
      <c r="M31" s="232"/>
      <c r="N31" s="20" t="s">
        <v>396</v>
      </c>
      <c r="O31" s="21">
        <f>U31</f>
        <v>4.3600000000000003</v>
      </c>
      <c r="P31" s="21"/>
      <c r="Q31" s="21">
        <v>0.32</v>
      </c>
      <c r="R31" s="21">
        <v>4.04</v>
      </c>
      <c r="S31" s="21">
        <v>0</v>
      </c>
      <c r="T31" s="21">
        <v>0</v>
      </c>
      <c r="U31" s="21">
        <f>SUM(Q31:T31)</f>
        <v>4.3600000000000003</v>
      </c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0"/>
      <c r="AJ31" s="20"/>
      <c r="AK31" s="21"/>
      <c r="AL31" s="225"/>
      <c r="AM31" s="20"/>
      <c r="AN31" s="20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25"/>
      <c r="BE31" s="21"/>
      <c r="BF31" s="21"/>
      <c r="BG31" s="20"/>
      <c r="BH31" s="20"/>
      <c r="BI31" s="23"/>
      <c r="BJ31" s="20"/>
      <c r="BK31" s="20"/>
      <c r="BL31" s="23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409.5" customHeight="1" x14ac:dyDescent="0.25">
      <c r="A32" s="17" t="s">
        <v>346</v>
      </c>
      <c r="B32" s="18" t="s">
        <v>355</v>
      </c>
      <c r="C32" s="24">
        <v>43654</v>
      </c>
      <c r="D32" s="19">
        <v>458.33300000000003</v>
      </c>
      <c r="E32" s="19"/>
      <c r="F32" s="20">
        <v>15</v>
      </c>
      <c r="G32" s="18" t="s">
        <v>364</v>
      </c>
      <c r="H32" s="18" t="s">
        <v>138</v>
      </c>
      <c r="I32" s="18" t="s">
        <v>374</v>
      </c>
      <c r="J32" s="233" t="s">
        <v>380</v>
      </c>
      <c r="K32" s="233" t="s">
        <v>332</v>
      </c>
      <c r="L32" s="20"/>
      <c r="M32" s="20"/>
      <c r="N32" s="20"/>
      <c r="O32" s="21">
        <f>SUM(O33)</f>
        <v>353.09999999999997</v>
      </c>
      <c r="P32" s="21">
        <f t="shared" ref="P32:U32" si="43">SUM(P33)</f>
        <v>0</v>
      </c>
      <c r="Q32" s="21">
        <f t="shared" si="43"/>
        <v>38.840999999999994</v>
      </c>
      <c r="R32" s="21">
        <f t="shared" si="43"/>
        <v>293.07299999999998</v>
      </c>
      <c r="S32" s="21">
        <f t="shared" si="43"/>
        <v>0</v>
      </c>
      <c r="T32" s="21">
        <f t="shared" si="43"/>
        <v>21.185999999999996</v>
      </c>
      <c r="U32" s="21">
        <f t="shared" si="43"/>
        <v>353.09999999999997</v>
      </c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0"/>
      <c r="AJ32" s="20"/>
      <c r="AK32" s="21"/>
      <c r="AL32" s="225"/>
      <c r="AM32" s="20"/>
      <c r="AN32" s="20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25">
        <v>0.3</v>
      </c>
      <c r="BE32" s="21">
        <f>U33</f>
        <v>353.09999999999997</v>
      </c>
      <c r="BF32" s="21"/>
      <c r="BG32" s="20"/>
      <c r="BH32" s="20"/>
      <c r="BI32" s="23"/>
      <c r="BJ32" s="20"/>
      <c r="BK32" s="20"/>
      <c r="BL32" s="23"/>
      <c r="BM32" s="21"/>
      <c r="BN32" s="181">
        <f t="shared" si="1"/>
        <v>353.09999999999997</v>
      </c>
      <c r="BO32" s="24">
        <v>43838</v>
      </c>
      <c r="BP32" s="21" t="s">
        <v>210</v>
      </c>
      <c r="BQ32" s="21"/>
      <c r="BR32" s="23" t="s">
        <v>336</v>
      </c>
      <c r="BS32" s="23"/>
      <c r="BT32" s="24"/>
      <c r="BU32" s="25"/>
    </row>
    <row r="33" spans="1:73" s="22" customFormat="1" ht="268.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234"/>
      <c r="K33" s="234"/>
      <c r="L33" s="20"/>
      <c r="M33" s="20" t="s">
        <v>310</v>
      </c>
      <c r="N33" s="20">
        <f>BD32</f>
        <v>0.3</v>
      </c>
      <c r="O33" s="21">
        <f>N33*1177</f>
        <v>353.09999999999997</v>
      </c>
      <c r="P33" s="21"/>
      <c r="Q33" s="21">
        <f>O33*0.11</f>
        <v>38.840999999999994</v>
      </c>
      <c r="R33" s="21">
        <f>O33*0.83</f>
        <v>293.07299999999998</v>
      </c>
      <c r="S33" s="21">
        <v>0</v>
      </c>
      <c r="T33" s="21">
        <f>O33*0.06</f>
        <v>21.185999999999996</v>
      </c>
      <c r="U33" s="21">
        <f t="shared" ref="U33" si="44">SUM(Q33:T33)</f>
        <v>353.09999999999997</v>
      </c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0"/>
      <c r="AJ33" s="20"/>
      <c r="AK33" s="21"/>
      <c r="AL33" s="225"/>
      <c r="AM33" s="20"/>
      <c r="AN33" s="20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25"/>
      <c r="BE33" s="181"/>
      <c r="BF33" s="21"/>
      <c r="BG33" s="20"/>
      <c r="BH33" s="20"/>
      <c r="BI33" s="23"/>
      <c r="BJ33" s="20"/>
      <c r="BK33" s="20"/>
      <c r="BL33" s="23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3" customFormat="1" ht="283.5" customHeight="1" x14ac:dyDescent="0.25">
      <c r="A34" s="213"/>
      <c r="B34" s="214"/>
      <c r="C34" s="214"/>
      <c r="D34" s="215"/>
      <c r="E34" s="215"/>
      <c r="F34" s="216"/>
      <c r="G34" s="214"/>
      <c r="H34" s="214"/>
      <c r="I34" s="214"/>
      <c r="J34" s="214"/>
      <c r="K34" s="214"/>
      <c r="L34" s="216"/>
      <c r="M34" s="216"/>
      <c r="N34" s="216" t="s">
        <v>397</v>
      </c>
      <c r="O34" s="217">
        <f>O3+O9+O12+O15+O17+O20+O23+O29+O32</f>
        <v>1889.2199999999998</v>
      </c>
      <c r="P34" s="217">
        <f t="shared" ref="P34:BN34" si="45">P3+P9+P12+P15+P17+P20+P23+P29+P32</f>
        <v>0</v>
      </c>
      <c r="Q34" s="217">
        <f t="shared" si="45"/>
        <v>138.55669999999998</v>
      </c>
      <c r="R34" s="217">
        <f t="shared" si="45"/>
        <v>935.72190000000012</v>
      </c>
      <c r="S34" s="217">
        <f t="shared" si="45"/>
        <v>725.69</v>
      </c>
      <c r="T34" s="217">
        <f t="shared" si="45"/>
        <v>89.25139999999999</v>
      </c>
      <c r="U34" s="217">
        <f t="shared" si="45"/>
        <v>1889.2199999999998</v>
      </c>
      <c r="V34" s="217">
        <f t="shared" si="45"/>
        <v>0</v>
      </c>
      <c r="W34" s="217">
        <f t="shared" si="45"/>
        <v>0</v>
      </c>
      <c r="X34" s="217">
        <f t="shared" si="45"/>
        <v>0</v>
      </c>
      <c r="Y34" s="217">
        <f t="shared" si="45"/>
        <v>0</v>
      </c>
      <c r="Z34" s="217">
        <f t="shared" si="45"/>
        <v>0</v>
      </c>
      <c r="AA34" s="217">
        <f t="shared" si="45"/>
        <v>0</v>
      </c>
      <c r="AB34" s="217">
        <f t="shared" si="45"/>
        <v>0</v>
      </c>
      <c r="AC34" s="217">
        <f t="shared" si="45"/>
        <v>0</v>
      </c>
      <c r="AD34" s="217">
        <f t="shared" si="45"/>
        <v>0</v>
      </c>
      <c r="AE34" s="217">
        <f t="shared" si="45"/>
        <v>0</v>
      </c>
      <c r="AF34" s="217">
        <f t="shared" si="45"/>
        <v>0</v>
      </c>
      <c r="AG34" s="217">
        <f t="shared" si="45"/>
        <v>0</v>
      </c>
      <c r="AH34" s="217">
        <f t="shared" si="45"/>
        <v>0.02</v>
      </c>
      <c r="AI34" s="217">
        <f t="shared" si="45"/>
        <v>25.679999999999996</v>
      </c>
      <c r="AJ34" s="217">
        <f t="shared" si="45"/>
        <v>0</v>
      </c>
      <c r="AK34" s="217">
        <f t="shared" si="45"/>
        <v>0</v>
      </c>
      <c r="AL34" s="217">
        <f t="shared" si="45"/>
        <v>2</v>
      </c>
      <c r="AM34" s="217">
        <f t="shared" si="45"/>
        <v>143.38</v>
      </c>
      <c r="AN34" s="217">
        <f t="shared" si="45"/>
        <v>0</v>
      </c>
      <c r="AO34" s="217">
        <f t="shared" si="45"/>
        <v>0</v>
      </c>
      <c r="AP34" s="217">
        <f t="shared" si="45"/>
        <v>0</v>
      </c>
      <c r="AQ34" s="217">
        <f t="shared" si="45"/>
        <v>0</v>
      </c>
      <c r="AR34" s="217">
        <f t="shared" si="45"/>
        <v>0</v>
      </c>
      <c r="AS34" s="217">
        <f t="shared" si="45"/>
        <v>0</v>
      </c>
      <c r="AT34" s="217" t="s">
        <v>409</v>
      </c>
      <c r="AU34" s="217">
        <f t="shared" si="45"/>
        <v>654.13</v>
      </c>
      <c r="AV34" s="217">
        <f t="shared" si="45"/>
        <v>0</v>
      </c>
      <c r="AW34" s="217">
        <f t="shared" si="45"/>
        <v>0</v>
      </c>
      <c r="AX34" s="217">
        <f t="shared" si="45"/>
        <v>0</v>
      </c>
      <c r="AY34" s="217">
        <f t="shared" si="45"/>
        <v>0</v>
      </c>
      <c r="AZ34" s="217">
        <f t="shared" si="45"/>
        <v>0</v>
      </c>
      <c r="BA34" s="217">
        <f t="shared" si="45"/>
        <v>0</v>
      </c>
      <c r="BB34" s="217">
        <f t="shared" si="45"/>
        <v>0</v>
      </c>
      <c r="BC34" s="217">
        <f t="shared" si="45"/>
        <v>0</v>
      </c>
      <c r="BD34" s="217" t="s">
        <v>410</v>
      </c>
      <c r="BE34" s="217">
        <f t="shared" si="45"/>
        <v>932.45</v>
      </c>
      <c r="BF34" s="217">
        <f t="shared" si="45"/>
        <v>0</v>
      </c>
      <c r="BG34" s="217">
        <f t="shared" si="45"/>
        <v>0</v>
      </c>
      <c r="BH34" s="217">
        <f t="shared" si="45"/>
        <v>0</v>
      </c>
      <c r="BI34" s="217">
        <f t="shared" si="45"/>
        <v>0</v>
      </c>
      <c r="BJ34" s="217">
        <f t="shared" si="45"/>
        <v>0</v>
      </c>
      <c r="BK34" s="217">
        <f t="shared" si="45"/>
        <v>0</v>
      </c>
      <c r="BL34" s="217">
        <f t="shared" si="45"/>
        <v>0</v>
      </c>
      <c r="BM34" s="217">
        <f t="shared" si="45"/>
        <v>0</v>
      </c>
      <c r="BN34" s="217">
        <f t="shared" si="45"/>
        <v>1755.6399999999999</v>
      </c>
      <c r="BO34" s="218"/>
      <c r="BP34" s="217"/>
      <c r="BQ34" s="219"/>
      <c r="BR34" s="220"/>
      <c r="BS34" s="220"/>
      <c r="BT34" s="221"/>
      <c r="BU34" s="222"/>
    </row>
    <row r="35" spans="1:73" s="22" customFormat="1" ht="122.25" customHeight="1" x14ac:dyDescent="0.25">
      <c r="A35" s="205"/>
      <c r="B35" s="206"/>
      <c r="C35" s="206"/>
      <c r="D35" s="207"/>
      <c r="E35" s="207"/>
      <c r="F35" s="208"/>
      <c r="G35" s="206"/>
      <c r="H35" s="206"/>
      <c r="I35" s="206"/>
      <c r="J35" s="206"/>
      <c r="K35" s="206"/>
      <c r="L35" s="208"/>
      <c r="M35" s="208"/>
      <c r="N35" s="208"/>
      <c r="O35" s="209"/>
      <c r="P35" s="209"/>
      <c r="Q35" s="209"/>
      <c r="R35" s="209"/>
      <c r="S35" s="209"/>
      <c r="T35" s="209"/>
      <c r="U35" s="209"/>
      <c r="V35" s="209"/>
      <c r="W35" s="209"/>
      <c r="X35" s="209"/>
      <c r="Y35" s="209"/>
      <c r="Z35" s="209"/>
      <c r="AA35" s="209"/>
      <c r="AB35" s="209"/>
      <c r="AC35" s="209"/>
      <c r="AD35" s="209"/>
      <c r="AE35" s="209"/>
      <c r="AF35" s="209"/>
      <c r="AG35" s="209"/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8"/>
      <c r="BE35" s="209"/>
      <c r="BF35" s="208"/>
      <c r="BG35" s="208"/>
      <c r="BH35" s="208"/>
      <c r="BI35" s="210"/>
      <c r="BJ35" s="208"/>
      <c r="BK35" s="209"/>
      <c r="BL35" s="208"/>
      <c r="BM35" s="209"/>
      <c r="BN35" s="209"/>
      <c r="BO35" s="211"/>
      <c r="BP35" s="209"/>
      <c r="BQ35" s="199"/>
      <c r="BR35" s="23"/>
      <c r="BS35" s="23"/>
      <c r="BT35" s="24"/>
      <c r="BU35" s="25"/>
    </row>
    <row r="36" spans="1:73" s="22" customFormat="1" ht="192" customHeight="1" x14ac:dyDescent="0.25">
      <c r="A36" s="212" t="s">
        <v>400</v>
      </c>
      <c r="B36" s="203"/>
      <c r="C36" s="203"/>
      <c r="D36" s="204"/>
      <c r="E36" s="204"/>
      <c r="F36" s="180"/>
      <c r="G36" s="203"/>
      <c r="H36" s="203"/>
      <c r="I36" s="203"/>
      <c r="J36" s="203"/>
      <c r="K36" s="203"/>
      <c r="L36" s="180"/>
      <c r="M36" s="180"/>
      <c r="N36" s="212" t="s">
        <v>404</v>
      </c>
      <c r="P36" s="36"/>
      <c r="Q36" s="36"/>
      <c r="R36" s="36"/>
      <c r="S36" s="36"/>
      <c r="T36" s="36"/>
      <c r="U36" s="36"/>
      <c r="V36" s="36"/>
      <c r="W36" s="36"/>
      <c r="X36" s="36"/>
      <c r="Z36" s="36"/>
      <c r="AA36" s="36"/>
      <c r="AB36" s="36"/>
      <c r="AC36" s="36"/>
      <c r="AD36" s="36"/>
      <c r="AE36" s="36"/>
      <c r="AF36" s="36"/>
      <c r="AG36" s="36"/>
      <c r="AH36" s="212" t="s">
        <v>405</v>
      </c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180"/>
      <c r="BE36" s="40"/>
      <c r="BF36" s="40"/>
      <c r="BG36" s="180"/>
      <c r="BH36" s="180"/>
      <c r="BI36" s="40"/>
      <c r="BJ36" s="180"/>
      <c r="BK36" s="36"/>
      <c r="BL36" s="180"/>
      <c r="BM36" s="36"/>
      <c r="BN36" s="36"/>
      <c r="BO36" s="26"/>
      <c r="BP36" s="36"/>
      <c r="BQ36" s="199"/>
      <c r="BR36" s="23"/>
      <c r="BS36" s="23"/>
      <c r="BT36" s="24"/>
      <c r="BU36" s="25"/>
    </row>
    <row r="37" spans="1:73" s="22" customFormat="1" ht="192" customHeight="1" x14ac:dyDescent="0.25">
      <c r="A37" s="212" t="s">
        <v>401</v>
      </c>
      <c r="B37" s="203"/>
      <c r="C37" s="203"/>
      <c r="D37" s="204"/>
      <c r="E37" s="204"/>
      <c r="F37" s="180"/>
      <c r="G37" s="203"/>
      <c r="H37" s="203"/>
      <c r="I37" s="203"/>
      <c r="J37" s="203"/>
      <c r="K37" s="203"/>
      <c r="L37" s="180"/>
      <c r="M37" s="180"/>
      <c r="N37" s="212" t="s">
        <v>404</v>
      </c>
      <c r="P37" s="40"/>
      <c r="Q37" s="40"/>
      <c r="R37" s="40"/>
      <c r="S37" s="40"/>
      <c r="T37" s="40"/>
      <c r="U37" s="40"/>
      <c r="V37" s="36"/>
      <c r="W37" s="36"/>
      <c r="X37" s="36"/>
      <c r="Z37" s="36"/>
      <c r="AA37" s="36"/>
      <c r="AB37" s="36"/>
      <c r="AC37" s="36"/>
      <c r="AD37" s="36"/>
      <c r="AE37" s="36"/>
      <c r="AF37" s="36"/>
      <c r="AG37" s="36"/>
      <c r="AH37" s="212" t="s">
        <v>406</v>
      </c>
      <c r="AI37" s="40"/>
      <c r="AJ37" s="40"/>
      <c r="AK37" s="36"/>
      <c r="AL37" s="180"/>
      <c r="AM37" s="40"/>
      <c r="AN37" s="40"/>
      <c r="AO37" s="36"/>
      <c r="AP37" s="36"/>
      <c r="AQ37" s="36"/>
      <c r="AR37" s="36"/>
      <c r="AS37" s="36"/>
      <c r="AT37" s="180"/>
      <c r="AU37" s="40"/>
      <c r="AV37" s="36"/>
      <c r="AW37" s="36"/>
      <c r="AX37" s="36"/>
      <c r="AY37" s="36"/>
      <c r="AZ37" s="36"/>
      <c r="BA37" s="36"/>
      <c r="BB37" s="36"/>
      <c r="BC37" s="36"/>
      <c r="BD37" s="180"/>
      <c r="BE37" s="40"/>
      <c r="BF37" s="180"/>
      <c r="BG37" s="36"/>
      <c r="BH37" s="180"/>
      <c r="BI37" s="40"/>
      <c r="BJ37" s="180"/>
      <c r="BK37" s="180"/>
      <c r="BL37" s="40"/>
      <c r="BM37" s="36"/>
      <c r="BN37" s="36"/>
      <c r="BO37" s="26"/>
      <c r="BP37" s="36"/>
      <c r="BQ37" s="199"/>
      <c r="BR37" s="23"/>
      <c r="BS37" s="23"/>
      <c r="BT37" s="24"/>
      <c r="BU37" s="25"/>
    </row>
    <row r="38" spans="1:73" s="22" customFormat="1" ht="192" customHeight="1" x14ac:dyDescent="0.25">
      <c r="A38" s="212" t="s">
        <v>402</v>
      </c>
      <c r="B38" s="203"/>
      <c r="C38" s="203"/>
      <c r="D38" s="204"/>
      <c r="E38" s="204"/>
      <c r="F38" s="180"/>
      <c r="G38" s="203"/>
      <c r="H38" s="203"/>
      <c r="I38" s="203"/>
      <c r="J38" s="203"/>
      <c r="K38" s="203"/>
      <c r="L38" s="180"/>
      <c r="M38" s="180"/>
      <c r="N38" s="212" t="s">
        <v>404</v>
      </c>
      <c r="P38" s="40"/>
      <c r="Q38" s="40"/>
      <c r="R38" s="40"/>
      <c r="S38" s="40"/>
      <c r="T38" s="40"/>
      <c r="U38" s="40"/>
      <c r="V38" s="36"/>
      <c r="W38" s="36"/>
      <c r="X38" s="36"/>
      <c r="Z38" s="36"/>
      <c r="AA38" s="36"/>
      <c r="AB38" s="36"/>
      <c r="AC38" s="36"/>
      <c r="AD38" s="36"/>
      <c r="AE38" s="36"/>
      <c r="AF38" s="36"/>
      <c r="AG38" s="36"/>
      <c r="AH38" s="212" t="s">
        <v>407</v>
      </c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180"/>
      <c r="BE38" s="40"/>
      <c r="BF38" s="40"/>
      <c r="BG38" s="180"/>
      <c r="BH38" s="180"/>
      <c r="BI38" s="40"/>
      <c r="BJ38" s="180"/>
      <c r="BK38" s="180"/>
      <c r="BL38" s="40"/>
      <c r="BM38" s="36"/>
      <c r="BN38" s="36"/>
      <c r="BO38" s="26"/>
      <c r="BP38" s="36"/>
      <c r="BQ38" s="199"/>
      <c r="BR38" s="23"/>
      <c r="BS38" s="23"/>
      <c r="BT38" s="24"/>
      <c r="BU38" s="25"/>
    </row>
    <row r="39" spans="1:73" s="22" customFormat="1" ht="192" customHeight="1" x14ac:dyDescent="0.25">
      <c r="A39" s="212" t="s">
        <v>403</v>
      </c>
      <c r="B39" s="203"/>
      <c r="C39" s="203"/>
      <c r="D39" s="204"/>
      <c r="E39" s="204"/>
      <c r="F39" s="180"/>
      <c r="G39" s="203"/>
      <c r="H39" s="203"/>
      <c r="I39" s="203"/>
      <c r="J39" s="203"/>
      <c r="K39" s="203"/>
      <c r="L39" s="180"/>
      <c r="M39" s="180"/>
      <c r="N39" s="212" t="s">
        <v>404</v>
      </c>
      <c r="P39" s="40"/>
      <c r="Q39" s="40"/>
      <c r="R39" s="40"/>
      <c r="S39" s="40"/>
      <c r="T39" s="40"/>
      <c r="U39" s="40"/>
      <c r="V39" s="36"/>
      <c r="W39" s="36"/>
      <c r="X39" s="36"/>
      <c r="Z39" s="36"/>
      <c r="AA39" s="36"/>
      <c r="AB39" s="36"/>
      <c r="AC39" s="36"/>
      <c r="AD39" s="36"/>
      <c r="AE39" s="36"/>
      <c r="AF39" s="36"/>
      <c r="AG39" s="36"/>
      <c r="AH39" s="212" t="s">
        <v>408</v>
      </c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180"/>
      <c r="BE39" s="40"/>
      <c r="BF39" s="40"/>
      <c r="BG39" s="180"/>
      <c r="BH39" s="180"/>
      <c r="BI39" s="40"/>
      <c r="BJ39" s="180"/>
      <c r="BK39" s="180"/>
      <c r="BL39" s="40"/>
      <c r="BM39" s="36"/>
      <c r="BN39" s="36"/>
      <c r="BO39" s="26"/>
      <c r="BP39" s="36"/>
      <c r="BQ39" s="199"/>
      <c r="BR39" s="23"/>
      <c r="BS39" s="23"/>
      <c r="BT39" s="24"/>
      <c r="BU39" s="25"/>
    </row>
    <row r="40" spans="1:73" s="22" customFormat="1" ht="122.25" customHeight="1" x14ac:dyDescent="0.25">
      <c r="A40" s="200"/>
      <c r="B40" s="226"/>
      <c r="C40" s="226"/>
      <c r="D40" s="201"/>
      <c r="E40" s="201"/>
      <c r="F40" s="225"/>
      <c r="G40" s="226"/>
      <c r="H40" s="226"/>
      <c r="I40" s="226"/>
      <c r="J40" s="226"/>
      <c r="K40" s="226"/>
      <c r="L40" s="225"/>
      <c r="M40" s="225"/>
      <c r="N40" s="225"/>
      <c r="O40" s="182"/>
      <c r="P40" s="182"/>
      <c r="Q40" s="182"/>
      <c r="R40" s="182"/>
      <c r="S40" s="182"/>
      <c r="T40" s="182"/>
      <c r="U40" s="182"/>
      <c r="V40" s="181"/>
      <c r="W40" s="181"/>
      <c r="X40" s="181"/>
      <c r="Y40" s="181"/>
      <c r="Z40" s="181"/>
      <c r="AA40" s="181"/>
      <c r="AB40" s="181"/>
      <c r="AC40" s="181"/>
      <c r="AD40" s="181"/>
      <c r="AE40" s="181"/>
      <c r="AF40" s="181"/>
      <c r="AG40" s="181"/>
      <c r="AH40" s="181"/>
      <c r="AI40" s="181"/>
      <c r="AJ40" s="181"/>
      <c r="AK40" s="181"/>
      <c r="AL40" s="181"/>
      <c r="AM40" s="181"/>
      <c r="AN40" s="181"/>
      <c r="AO40" s="181"/>
      <c r="AP40" s="181"/>
      <c r="AQ40" s="181"/>
      <c r="AR40" s="181"/>
      <c r="AS40" s="181"/>
      <c r="AT40" s="181"/>
      <c r="AU40" s="181"/>
      <c r="AV40" s="181"/>
      <c r="AW40" s="181"/>
      <c r="AX40" s="181"/>
      <c r="AY40" s="181"/>
      <c r="AZ40" s="181"/>
      <c r="BA40" s="181"/>
      <c r="BB40" s="181"/>
      <c r="BC40" s="181"/>
      <c r="BD40" s="225"/>
      <c r="BE40" s="182"/>
      <c r="BF40" s="182"/>
      <c r="BG40" s="225"/>
      <c r="BH40" s="225"/>
      <c r="BI40" s="182"/>
      <c r="BJ40" s="225"/>
      <c r="BK40" s="225"/>
      <c r="BL40" s="182"/>
      <c r="BM40" s="181"/>
      <c r="BN40" s="181"/>
      <c r="BO40" s="202"/>
      <c r="BP40" s="181"/>
      <c r="BQ40" s="21"/>
      <c r="BR40" s="23"/>
      <c r="BS40" s="23"/>
      <c r="BT40" s="24"/>
      <c r="BU40" s="25"/>
    </row>
    <row r="41" spans="1:73" s="22" customFormat="1" ht="122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25"/>
      <c r="BE41" s="23"/>
      <c r="BF41" s="23"/>
      <c r="BG41" s="20"/>
      <c r="BH41" s="20"/>
      <c r="BI41" s="23"/>
      <c r="BJ41" s="20"/>
      <c r="BK41" s="20"/>
      <c r="BL41" s="23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22.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25"/>
      <c r="BE42" s="23"/>
      <c r="BF42" s="23"/>
      <c r="BG42" s="20"/>
      <c r="BH42" s="20"/>
      <c r="BI42" s="23"/>
      <c r="BJ42" s="20"/>
      <c r="BK42" s="20"/>
      <c r="BL42" s="23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25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25"/>
      <c r="BE43" s="21"/>
      <c r="BF43" s="21"/>
      <c r="BG43" s="20"/>
      <c r="BH43" s="20"/>
      <c r="BI43" s="23"/>
      <c r="BJ43" s="20"/>
      <c r="BK43" s="20"/>
      <c r="BL43" s="23"/>
      <c r="BM43" s="21"/>
      <c r="BN43" s="181">
        <f t="shared" ref="BN43:BN45" si="46">W43+Y43+AA43+AC43+AE43+AG43+AI43+AM43+AO43+AQ43+AS43+AU43+AW43+AY43+BA43+BC43+BE43+BG43+BI43+BK43+BM43</f>
        <v>0</v>
      </c>
      <c r="BO43" s="24"/>
      <c r="BP43" s="21"/>
      <c r="BQ43" s="21"/>
      <c r="BR43" s="23"/>
      <c r="BS43" s="23"/>
      <c r="BT43" s="24"/>
      <c r="BU43" s="25"/>
    </row>
    <row r="44" spans="1:73" s="22" customFormat="1" ht="155.2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25"/>
      <c r="BE44" s="23"/>
      <c r="BF44" s="23"/>
      <c r="BG44" s="20"/>
      <c r="BH44" s="20"/>
      <c r="BI44" s="23"/>
      <c r="BJ44" s="20"/>
      <c r="BK44" s="20"/>
      <c r="BL44" s="23"/>
      <c r="BM44" s="21"/>
      <c r="BN44" s="181">
        <f t="shared" si="46"/>
        <v>0</v>
      </c>
      <c r="BO44" s="24"/>
      <c r="BP44" s="21"/>
      <c r="BQ44" s="21"/>
      <c r="BR44" s="23"/>
      <c r="BS44" s="23"/>
      <c r="BT44" s="24"/>
      <c r="BU44" s="25"/>
    </row>
    <row r="45" spans="1:73" s="22" customFormat="1" ht="25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0"/>
      <c r="P45" s="20"/>
      <c r="Q45" s="21"/>
      <c r="R45" s="21"/>
      <c r="S45" s="21"/>
      <c r="T45" s="21"/>
      <c r="U45" s="20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0"/>
      <c r="BC45" s="21"/>
      <c r="BD45" s="225"/>
      <c r="BE45" s="21"/>
      <c r="BF45" s="21"/>
      <c r="BG45" s="20"/>
      <c r="BH45" s="20"/>
      <c r="BI45" s="23"/>
      <c r="BJ45" s="20"/>
      <c r="BK45" s="20"/>
      <c r="BL45" s="23"/>
      <c r="BM45" s="21"/>
      <c r="BN45" s="181">
        <f t="shared" si="46"/>
        <v>0</v>
      </c>
      <c r="BO45" s="24"/>
      <c r="BP45" s="21"/>
      <c r="BQ45" s="21"/>
      <c r="BR45" s="23"/>
      <c r="BS45" s="23"/>
      <c r="BT45" s="24"/>
      <c r="BU45" s="25"/>
    </row>
    <row r="46" spans="1:73" s="22" customFormat="1" ht="162.7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0"/>
      <c r="P46" s="20"/>
      <c r="Q46" s="20"/>
      <c r="R46" s="20"/>
      <c r="S46" s="20"/>
      <c r="T46" s="20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25"/>
      <c r="BE46" s="23"/>
      <c r="BF46" s="23"/>
      <c r="BG46" s="20"/>
      <c r="BH46" s="20"/>
      <c r="BI46" s="23"/>
      <c r="BJ46" s="20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162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25"/>
      <c r="BE47" s="23"/>
      <c r="BF47" s="23"/>
      <c r="BG47" s="20"/>
      <c r="BH47" s="20"/>
      <c r="BI47" s="23"/>
      <c r="BJ47" s="20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294.7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3"/>
      <c r="P48" s="23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3"/>
      <c r="AJ48" s="23"/>
      <c r="AK48" s="21"/>
      <c r="AL48" s="225"/>
      <c r="AM48" s="23"/>
      <c r="AN48" s="23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25"/>
      <c r="BE48" s="23"/>
      <c r="BF48" s="23"/>
      <c r="BG48" s="20"/>
      <c r="BH48" s="20"/>
      <c r="BI48" s="23"/>
      <c r="BJ48" s="20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142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3"/>
      <c r="P49" s="20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25"/>
      <c r="BE49" s="23"/>
      <c r="BF49" s="23"/>
      <c r="BG49" s="20"/>
      <c r="BH49" s="20"/>
      <c r="BI49" s="23"/>
      <c r="BJ49" s="20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42.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3"/>
      <c r="P50" s="23"/>
      <c r="Q50" s="23"/>
      <c r="R50" s="23"/>
      <c r="S50" s="23"/>
      <c r="T50" s="23"/>
      <c r="U50" s="23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25"/>
      <c r="BE50" s="23"/>
      <c r="BF50" s="23"/>
      <c r="BG50" s="20"/>
      <c r="BH50" s="20"/>
      <c r="BI50" s="23"/>
      <c r="BJ50" s="20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87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3"/>
      <c r="P51" s="23"/>
      <c r="Q51" s="23"/>
      <c r="R51" s="23"/>
      <c r="S51" s="23"/>
      <c r="T51" s="23"/>
      <c r="U51" s="23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0"/>
      <c r="AQ51" s="23"/>
      <c r="AR51" s="20"/>
      <c r="AS51" s="21"/>
      <c r="AT51" s="21"/>
      <c r="AU51" s="21"/>
      <c r="AV51" s="21"/>
      <c r="AW51" s="21"/>
      <c r="AX51" s="21"/>
      <c r="AY51" s="21"/>
      <c r="AZ51" s="21"/>
      <c r="BA51" s="21"/>
      <c r="BB51" s="20"/>
      <c r="BC51" s="23"/>
      <c r="BD51" s="20"/>
      <c r="BE51" s="23"/>
      <c r="BF51" s="20"/>
      <c r="BG51" s="20"/>
      <c r="BH51" s="20"/>
      <c r="BI51" s="23"/>
      <c r="BJ51" s="20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187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3"/>
      <c r="P52" s="23"/>
      <c r="Q52" s="23"/>
      <c r="R52" s="23"/>
      <c r="S52" s="23"/>
      <c r="T52" s="23"/>
      <c r="U52" s="23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0"/>
      <c r="BC52" s="20"/>
      <c r="BD52" s="225"/>
      <c r="BE52" s="182"/>
      <c r="BF52" s="20"/>
      <c r="BG52" s="20"/>
      <c r="BH52" s="20"/>
      <c r="BI52" s="23"/>
      <c r="BJ52" s="20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87.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0"/>
      <c r="R53" s="20"/>
      <c r="S53" s="20"/>
      <c r="T53" s="20"/>
      <c r="U53" s="23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0"/>
      <c r="BC53" s="20"/>
      <c r="BD53" s="225"/>
      <c r="BE53" s="182"/>
      <c r="BF53" s="20"/>
      <c r="BG53" s="20"/>
      <c r="BH53" s="20"/>
      <c r="BI53" s="23"/>
      <c r="BJ53" s="20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87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3"/>
      <c r="P54" s="20"/>
      <c r="Q54" s="23"/>
      <c r="R54" s="23"/>
      <c r="S54" s="23"/>
      <c r="T54" s="23"/>
      <c r="U54" s="23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25"/>
      <c r="BE54" s="23"/>
      <c r="BF54" s="23"/>
      <c r="BG54" s="20"/>
      <c r="BH54" s="20"/>
      <c r="BI54" s="23"/>
      <c r="BJ54" s="20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187.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25"/>
      <c r="O55" s="23"/>
      <c r="P55" s="23"/>
      <c r="Q55" s="23"/>
      <c r="R55" s="23"/>
      <c r="S55" s="23"/>
      <c r="T55" s="23"/>
      <c r="U55" s="23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25"/>
      <c r="BE55" s="225"/>
      <c r="BF55" s="20"/>
      <c r="BG55" s="20"/>
      <c r="BH55" s="20"/>
      <c r="BI55" s="23"/>
      <c r="BJ55" s="20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349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3"/>
      <c r="P56" s="23"/>
      <c r="Q56" s="23"/>
      <c r="R56" s="23"/>
      <c r="S56" s="23"/>
      <c r="T56" s="23"/>
      <c r="U56" s="23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25"/>
      <c r="BE56" s="225"/>
      <c r="BF56" s="20"/>
      <c r="BG56" s="20"/>
      <c r="BH56" s="20"/>
      <c r="BI56" s="23"/>
      <c r="BJ56" s="23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167.2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3"/>
      <c r="P57" s="23"/>
      <c r="Q57" s="23"/>
      <c r="R57" s="23"/>
      <c r="S57" s="23"/>
      <c r="T57" s="23"/>
      <c r="U57" s="23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1"/>
      <c r="AM57" s="21"/>
      <c r="AN57" s="21"/>
      <c r="AO57" s="21"/>
      <c r="AP57" s="21"/>
      <c r="AQ57" s="21"/>
      <c r="AR57" s="21"/>
      <c r="AS57" s="21"/>
      <c r="AT57" s="181"/>
      <c r="AU57" s="21"/>
      <c r="AV57" s="21"/>
      <c r="AW57" s="21"/>
      <c r="AX57" s="21"/>
      <c r="AY57" s="21"/>
      <c r="AZ57" s="21"/>
      <c r="BA57" s="21"/>
      <c r="BB57" s="21"/>
      <c r="BC57" s="21"/>
      <c r="BD57" s="225"/>
      <c r="BE57" s="225"/>
      <c r="BF57" s="20"/>
      <c r="BG57" s="20"/>
      <c r="BH57" s="20"/>
      <c r="BI57" s="23"/>
      <c r="BJ57" s="20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409.6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3"/>
      <c r="P58" s="23"/>
      <c r="Q58" s="23"/>
      <c r="R58" s="23"/>
      <c r="S58" s="23"/>
      <c r="T58" s="23"/>
      <c r="U58" s="23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3"/>
      <c r="AJ58" s="20"/>
      <c r="AK58" s="21"/>
      <c r="AL58" s="225"/>
      <c r="AM58" s="23"/>
      <c r="AN58" s="20"/>
      <c r="AO58" s="23"/>
      <c r="AP58" s="20"/>
      <c r="AQ58" s="21"/>
      <c r="AR58" s="21"/>
      <c r="AS58" s="21"/>
      <c r="AT58" s="225"/>
      <c r="AU58" s="23"/>
      <c r="AV58" s="21"/>
      <c r="AW58" s="21"/>
      <c r="AX58" s="21"/>
      <c r="AY58" s="21"/>
      <c r="AZ58" s="21"/>
      <c r="BA58" s="21"/>
      <c r="BB58" s="21"/>
      <c r="BC58" s="21"/>
      <c r="BD58" s="225"/>
      <c r="BE58" s="23"/>
      <c r="BF58" s="20"/>
      <c r="BG58" s="23"/>
      <c r="BH58" s="20"/>
      <c r="BI58" s="23"/>
      <c r="BJ58" s="20"/>
      <c r="BK58" s="23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34.2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3"/>
      <c r="P59" s="20"/>
      <c r="Q59" s="23"/>
      <c r="R59" s="23"/>
      <c r="S59" s="23"/>
      <c r="T59" s="23"/>
      <c r="U59" s="23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3"/>
      <c r="AJ59" s="20"/>
      <c r="AK59" s="21"/>
      <c r="AL59" s="225"/>
      <c r="AM59" s="20"/>
      <c r="AN59" s="20"/>
      <c r="AO59" s="21"/>
      <c r="AP59" s="21"/>
      <c r="AQ59" s="21"/>
      <c r="AR59" s="21"/>
      <c r="AS59" s="21"/>
      <c r="AT59" s="225"/>
      <c r="AU59" s="20"/>
      <c r="AV59" s="21"/>
      <c r="AW59" s="21"/>
      <c r="AX59" s="21"/>
      <c r="AY59" s="21"/>
      <c r="AZ59" s="21"/>
      <c r="BA59" s="21"/>
      <c r="BB59" s="21"/>
      <c r="BC59" s="21"/>
      <c r="BD59" s="225"/>
      <c r="BE59" s="23"/>
      <c r="BF59" s="20"/>
      <c r="BG59" s="23"/>
      <c r="BH59" s="20"/>
      <c r="BI59" s="23"/>
      <c r="BJ59" s="20"/>
      <c r="BK59" s="23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34.2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3"/>
      <c r="P60" s="23"/>
      <c r="Q60" s="23"/>
      <c r="R60" s="23"/>
      <c r="S60" s="23"/>
      <c r="T60" s="23"/>
      <c r="U60" s="23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3"/>
      <c r="AJ60" s="20"/>
      <c r="AK60" s="21"/>
      <c r="AL60" s="225"/>
      <c r="AM60" s="20"/>
      <c r="AN60" s="20"/>
      <c r="AO60" s="21"/>
      <c r="AP60" s="21"/>
      <c r="AQ60" s="21"/>
      <c r="AR60" s="21"/>
      <c r="AS60" s="21"/>
      <c r="AT60" s="225"/>
      <c r="AU60" s="20"/>
      <c r="AV60" s="21"/>
      <c r="AW60" s="21"/>
      <c r="AX60" s="21"/>
      <c r="AY60" s="21"/>
      <c r="AZ60" s="21"/>
      <c r="BA60" s="21"/>
      <c r="BB60" s="21"/>
      <c r="BC60" s="21"/>
      <c r="BD60" s="225"/>
      <c r="BE60" s="23"/>
      <c r="BF60" s="20"/>
      <c r="BG60" s="23"/>
      <c r="BH60" s="20"/>
      <c r="BI60" s="23"/>
      <c r="BJ60" s="20"/>
      <c r="BK60" s="23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34.2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3"/>
      <c r="AJ61" s="20"/>
      <c r="AK61" s="21"/>
      <c r="AL61" s="225"/>
      <c r="AM61" s="20"/>
      <c r="AN61" s="20"/>
      <c r="AO61" s="21"/>
      <c r="AP61" s="21"/>
      <c r="AQ61" s="21"/>
      <c r="AR61" s="21"/>
      <c r="AS61" s="21"/>
      <c r="AT61" s="225"/>
      <c r="AU61" s="20"/>
      <c r="AV61" s="21"/>
      <c r="AW61" s="21"/>
      <c r="AX61" s="21"/>
      <c r="AY61" s="21"/>
      <c r="AZ61" s="21"/>
      <c r="BA61" s="21"/>
      <c r="BB61" s="21"/>
      <c r="BC61" s="21"/>
      <c r="BD61" s="225"/>
      <c r="BE61" s="23"/>
      <c r="BF61" s="20"/>
      <c r="BG61" s="23"/>
      <c r="BH61" s="20"/>
      <c r="BI61" s="23"/>
      <c r="BJ61" s="20"/>
      <c r="BK61" s="23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134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3"/>
      <c r="P62" s="20"/>
      <c r="Q62" s="20"/>
      <c r="R62" s="20"/>
      <c r="S62" s="20"/>
      <c r="T62" s="20"/>
      <c r="U62" s="23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0"/>
      <c r="AK62" s="21"/>
      <c r="AL62" s="225"/>
      <c r="AM62" s="20"/>
      <c r="AN62" s="20"/>
      <c r="AO62" s="21"/>
      <c r="AP62" s="21"/>
      <c r="AQ62" s="21"/>
      <c r="AR62" s="21"/>
      <c r="AS62" s="21"/>
      <c r="AT62" s="225"/>
      <c r="AU62" s="20"/>
      <c r="AV62" s="21"/>
      <c r="AW62" s="21"/>
      <c r="AX62" s="21"/>
      <c r="AY62" s="21"/>
      <c r="AZ62" s="21"/>
      <c r="BA62" s="21"/>
      <c r="BB62" s="21"/>
      <c r="BC62" s="21"/>
      <c r="BD62" s="225"/>
      <c r="BE62" s="23"/>
      <c r="BF62" s="20"/>
      <c r="BG62" s="23"/>
      <c r="BH62" s="20"/>
      <c r="BI62" s="23"/>
      <c r="BJ62" s="20"/>
      <c r="BK62" s="23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34.2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0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0"/>
      <c r="AK63" s="21"/>
      <c r="AL63" s="225"/>
      <c r="AM63" s="20"/>
      <c r="AN63" s="20"/>
      <c r="AO63" s="21"/>
      <c r="AP63" s="21"/>
      <c r="AQ63" s="21"/>
      <c r="AR63" s="21"/>
      <c r="AS63" s="21"/>
      <c r="AT63" s="225"/>
      <c r="AU63" s="20"/>
      <c r="AV63" s="21"/>
      <c r="AW63" s="21"/>
      <c r="AX63" s="21"/>
      <c r="AY63" s="21"/>
      <c r="AZ63" s="21"/>
      <c r="BA63" s="21"/>
      <c r="BB63" s="21"/>
      <c r="BC63" s="21"/>
      <c r="BD63" s="225"/>
      <c r="BE63" s="23"/>
      <c r="BF63" s="20"/>
      <c r="BG63" s="23"/>
      <c r="BH63" s="20"/>
      <c r="BI63" s="23"/>
      <c r="BJ63" s="20"/>
      <c r="BK63" s="23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409.6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3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225"/>
      <c r="AM64" s="23"/>
      <c r="AN64" s="23"/>
      <c r="AO64" s="21"/>
      <c r="AP64" s="21"/>
      <c r="AQ64" s="21"/>
      <c r="AR64" s="21"/>
      <c r="AS64" s="21"/>
      <c r="AT64" s="225"/>
      <c r="AU64" s="23"/>
      <c r="AV64" s="21"/>
      <c r="AW64" s="21"/>
      <c r="AX64" s="21"/>
      <c r="AY64" s="21"/>
      <c r="AZ64" s="21"/>
      <c r="BA64" s="21"/>
      <c r="BB64" s="21"/>
      <c r="BC64" s="21"/>
      <c r="BD64" s="225"/>
      <c r="BE64" s="23"/>
      <c r="BF64" s="23"/>
      <c r="BG64" s="20"/>
      <c r="BH64" s="20"/>
      <c r="BI64" s="23"/>
      <c r="BJ64" s="20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34.2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3"/>
      <c r="P65" s="23"/>
      <c r="Q65" s="23"/>
      <c r="R65" s="23"/>
      <c r="S65" s="23"/>
      <c r="T65" s="23"/>
      <c r="U65" s="23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25"/>
      <c r="BE65" s="225"/>
      <c r="BF65" s="20"/>
      <c r="BG65" s="20"/>
      <c r="BH65" s="20"/>
      <c r="BI65" s="23"/>
      <c r="BJ65" s="20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34.2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3"/>
      <c r="P66" s="23"/>
      <c r="Q66" s="23"/>
      <c r="R66" s="23"/>
      <c r="S66" s="23"/>
      <c r="T66" s="23"/>
      <c r="U66" s="23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25"/>
      <c r="BE66" s="225"/>
      <c r="BF66" s="20"/>
      <c r="BG66" s="20"/>
      <c r="BH66" s="20"/>
      <c r="BI66" s="23"/>
      <c r="BJ66" s="20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34.2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3"/>
      <c r="P67" s="20"/>
      <c r="Q67" s="20"/>
      <c r="R67" s="20"/>
      <c r="S67" s="20"/>
      <c r="T67" s="20"/>
      <c r="U67" s="23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25"/>
      <c r="BE67" s="225"/>
      <c r="BF67" s="20"/>
      <c r="BG67" s="20"/>
      <c r="BH67" s="20"/>
      <c r="BI67" s="23"/>
      <c r="BJ67" s="20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34.2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3"/>
      <c r="P68" s="23"/>
      <c r="Q68" s="23"/>
      <c r="R68" s="23"/>
      <c r="S68" s="23"/>
      <c r="T68" s="23"/>
      <c r="U68" s="23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25"/>
      <c r="BE68" s="225"/>
      <c r="BF68" s="20"/>
      <c r="BG68" s="20"/>
      <c r="BH68" s="20"/>
      <c r="BI68" s="23"/>
      <c r="BJ68" s="20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409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3"/>
      <c r="P69" s="23"/>
      <c r="Q69" s="23"/>
      <c r="R69" s="23"/>
      <c r="S69" s="23"/>
      <c r="T69" s="23"/>
      <c r="U69" s="23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0"/>
      <c r="AK69" s="23"/>
      <c r="AL69" s="20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25"/>
      <c r="BE69" s="23"/>
      <c r="BF69" s="23"/>
      <c r="BG69" s="20"/>
      <c r="BH69" s="20"/>
      <c r="BI69" s="23"/>
      <c r="BJ69" s="20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32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0"/>
      <c r="P70" s="20"/>
      <c r="Q70" s="23"/>
      <c r="R70" s="23"/>
      <c r="S70" s="23"/>
      <c r="T70" s="23"/>
      <c r="U70" s="23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25"/>
      <c r="BE70" s="225"/>
      <c r="BF70" s="20"/>
      <c r="BG70" s="20"/>
      <c r="BH70" s="20"/>
      <c r="BI70" s="23"/>
      <c r="BJ70" s="20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32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3"/>
      <c r="P71" s="23"/>
      <c r="Q71" s="23"/>
      <c r="R71" s="23"/>
      <c r="S71" s="23"/>
      <c r="T71" s="23"/>
      <c r="U71" s="23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25"/>
      <c r="BE71" s="225"/>
      <c r="BF71" s="20"/>
      <c r="BG71" s="20"/>
      <c r="BH71" s="20"/>
      <c r="BI71" s="23"/>
      <c r="BJ71" s="20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409.6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3"/>
      <c r="P72" s="23"/>
      <c r="Q72" s="23"/>
      <c r="R72" s="23"/>
      <c r="S72" s="23"/>
      <c r="T72" s="23"/>
      <c r="U72" s="23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25"/>
      <c r="BE72" s="23"/>
      <c r="BF72" s="23"/>
      <c r="BG72" s="20"/>
      <c r="BH72" s="20"/>
      <c r="BI72" s="23"/>
      <c r="BJ72" s="20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69.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3"/>
      <c r="P73" s="23"/>
      <c r="Q73" s="23"/>
      <c r="R73" s="23"/>
      <c r="S73" s="23"/>
      <c r="T73" s="23"/>
      <c r="U73" s="23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25"/>
      <c r="BE73" s="225"/>
      <c r="BF73" s="20"/>
      <c r="BG73" s="20"/>
      <c r="BH73" s="20"/>
      <c r="BI73" s="23"/>
      <c r="BJ73" s="20"/>
      <c r="BK73" s="20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62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3"/>
      <c r="P74" s="23"/>
      <c r="Q74" s="23"/>
      <c r="R74" s="23"/>
      <c r="S74" s="23"/>
      <c r="T74" s="23"/>
      <c r="U74" s="23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25"/>
      <c r="BE74" s="225"/>
      <c r="BF74" s="20"/>
      <c r="BG74" s="20"/>
      <c r="BH74" s="20"/>
      <c r="BI74" s="23"/>
      <c r="BJ74" s="20"/>
      <c r="BK74" s="23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62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3"/>
      <c r="P75" s="20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25"/>
      <c r="BE75" s="225"/>
      <c r="BF75" s="20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409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3"/>
      <c r="P76" s="23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25"/>
      <c r="BE76" s="23"/>
      <c r="BF76" s="23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54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3"/>
      <c r="P77" s="23"/>
      <c r="Q77" s="23"/>
      <c r="R77" s="23"/>
      <c r="S77" s="23"/>
      <c r="T77" s="23"/>
      <c r="U77" s="23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25"/>
      <c r="BE77" s="225"/>
      <c r="BF77" s="20"/>
      <c r="BG77" s="20"/>
      <c r="BH77" s="20"/>
      <c r="BI77" s="23"/>
      <c r="BJ77" s="20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86.7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3"/>
      <c r="P78" s="23"/>
      <c r="Q78" s="23"/>
      <c r="R78" s="23"/>
      <c r="S78" s="23"/>
      <c r="T78" s="23"/>
      <c r="U78" s="23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21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25"/>
      <c r="BE78" s="225"/>
      <c r="BF78" s="20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77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3"/>
      <c r="P79" s="23"/>
      <c r="Q79" s="23"/>
      <c r="R79" s="23"/>
      <c r="S79" s="23"/>
      <c r="T79" s="23"/>
      <c r="U79" s="23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25"/>
      <c r="BE79" s="23"/>
      <c r="BF79" s="23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77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3"/>
      <c r="P80" s="23"/>
      <c r="Q80" s="23"/>
      <c r="R80" s="23"/>
      <c r="S80" s="23"/>
      <c r="T80" s="23"/>
      <c r="U80" s="23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21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25"/>
      <c r="BE80" s="182"/>
      <c r="BF80" s="23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244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3"/>
      <c r="P81" s="23"/>
      <c r="Q81" s="23"/>
      <c r="R81" s="23"/>
      <c r="S81" s="23"/>
      <c r="T81" s="23"/>
      <c r="U81" s="23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83"/>
      <c r="BE81" s="23"/>
      <c r="BF81" s="23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244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3"/>
      <c r="P82" s="20"/>
      <c r="Q82" s="23"/>
      <c r="R82" s="23"/>
      <c r="S82" s="23"/>
      <c r="T82" s="23"/>
      <c r="U82" s="23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25"/>
      <c r="BE82" s="182"/>
      <c r="BF82" s="23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31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3"/>
      <c r="P83" s="23"/>
      <c r="Q83" s="23"/>
      <c r="R83" s="23"/>
      <c r="S83" s="23"/>
      <c r="T83" s="23"/>
      <c r="U83" s="23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25"/>
      <c r="BE83" s="23"/>
      <c r="BF83" s="23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31.7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0"/>
      <c r="R84" s="21"/>
      <c r="S84" s="20"/>
      <c r="T84" s="21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21"/>
      <c r="AM84" s="21"/>
      <c r="AN84" s="21"/>
      <c r="AO84" s="21"/>
      <c r="AP84" s="20"/>
      <c r="AQ84" s="20"/>
      <c r="AR84" s="20"/>
      <c r="AS84" s="21"/>
      <c r="AT84" s="21"/>
      <c r="AU84" s="21"/>
      <c r="AV84" s="21"/>
      <c r="AW84" s="21"/>
      <c r="AX84" s="21"/>
      <c r="AY84" s="21"/>
      <c r="AZ84" s="21"/>
      <c r="BA84" s="21"/>
      <c r="BB84" s="20"/>
      <c r="BC84" s="20"/>
      <c r="BD84" s="20"/>
      <c r="BE84" s="225"/>
      <c r="BF84" s="20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159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0"/>
      <c r="R85" s="21"/>
      <c r="S85" s="20"/>
      <c r="T85" s="21"/>
      <c r="U85" s="20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2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25"/>
      <c r="BE85" s="225"/>
      <c r="BF85" s="20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59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25"/>
      <c r="BE86" s="225"/>
      <c r="BF86" s="20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408.7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225"/>
      <c r="AM87" s="21"/>
      <c r="AN87" s="20"/>
      <c r="AO87" s="21"/>
      <c r="AP87" s="20"/>
      <c r="AQ87" s="21"/>
      <c r="AR87" s="21"/>
      <c r="AS87" s="21"/>
      <c r="AT87" s="225"/>
      <c r="AU87" s="21"/>
      <c r="AV87" s="21"/>
      <c r="AW87" s="21"/>
      <c r="AX87" s="21"/>
      <c r="AY87" s="21"/>
      <c r="AZ87" s="21"/>
      <c r="BA87" s="21"/>
      <c r="BB87" s="21"/>
      <c r="BC87" s="21"/>
      <c r="BD87" s="225"/>
      <c r="BE87" s="21"/>
      <c r="BF87" s="20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38.7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1"/>
      <c r="R88" s="21"/>
      <c r="S88" s="21"/>
      <c r="T88" s="21"/>
      <c r="U88" s="20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25"/>
      <c r="BE88" s="225"/>
      <c r="BF88" s="20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38.7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25"/>
      <c r="BE89" s="225"/>
      <c r="BF89" s="20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38.7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25"/>
      <c r="BE90" s="225"/>
      <c r="BF90" s="20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38.7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25"/>
      <c r="BE91" s="225"/>
      <c r="BF91" s="20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38.7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25"/>
      <c r="BE92" s="225"/>
      <c r="BF92" s="20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282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1"/>
      <c r="AJ93" s="20"/>
      <c r="AK93" s="21"/>
      <c r="AL93" s="225"/>
      <c r="AM93" s="21"/>
      <c r="AN93" s="21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0"/>
      <c r="BC93" s="20"/>
      <c r="BD93" s="20"/>
      <c r="BE93" s="23"/>
      <c r="BF93" s="23"/>
      <c r="BG93" s="20"/>
      <c r="BH93" s="20"/>
      <c r="BI93" s="21"/>
      <c r="BJ93" s="20"/>
      <c r="BK93" s="23"/>
      <c r="BL93" s="23"/>
      <c r="BM93" s="21"/>
      <c r="BN93" s="21"/>
      <c r="BO93" s="24"/>
      <c r="BP93" s="21"/>
      <c r="BQ93" s="21"/>
      <c r="BR93" s="23"/>
      <c r="BS93" s="23"/>
      <c r="BT93" s="24"/>
      <c r="BU93" s="25"/>
    </row>
    <row r="94" spans="1:73" s="22" customFormat="1" ht="137.2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1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25"/>
      <c r="BE94" s="23"/>
      <c r="BF94" s="23"/>
      <c r="BG94" s="20"/>
      <c r="BH94" s="20"/>
      <c r="BI94" s="23"/>
      <c r="BJ94" s="20"/>
      <c r="BK94" s="23"/>
      <c r="BL94" s="23"/>
      <c r="BM94" s="21"/>
      <c r="BN94" s="21"/>
      <c r="BO94" s="24"/>
      <c r="BP94" s="21"/>
      <c r="BQ94" s="21"/>
      <c r="BR94" s="23"/>
      <c r="BS94" s="23"/>
      <c r="BT94" s="24"/>
      <c r="BU94" s="25"/>
    </row>
    <row r="95" spans="1:73" s="22" customFormat="1" ht="122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2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25"/>
      <c r="BE95" s="23"/>
      <c r="BF95" s="23"/>
      <c r="BG95" s="20"/>
      <c r="BH95" s="20"/>
      <c r="BI95" s="23"/>
      <c r="BJ95" s="20"/>
      <c r="BK95" s="23"/>
      <c r="BL95" s="23"/>
      <c r="BM95" s="21"/>
      <c r="BN95" s="21"/>
      <c r="BO95" s="24"/>
      <c r="BP95" s="21"/>
      <c r="BQ95" s="21"/>
      <c r="BR95" s="23"/>
      <c r="BS95" s="23"/>
      <c r="BT95" s="24"/>
      <c r="BU95" s="25"/>
    </row>
    <row r="96" spans="1:73" s="22" customFormat="1" ht="122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24"/>
      <c r="N96" s="20"/>
      <c r="O96" s="20"/>
      <c r="P96" s="20"/>
      <c r="Q96" s="20"/>
      <c r="R96" s="20"/>
      <c r="S96" s="20"/>
      <c r="T96" s="20"/>
      <c r="U96" s="20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25"/>
      <c r="BE96" s="23"/>
      <c r="BF96" s="23"/>
      <c r="BG96" s="20"/>
      <c r="BH96" s="20"/>
      <c r="BI96" s="23"/>
      <c r="BJ96" s="20"/>
      <c r="BK96" s="23"/>
      <c r="BL96" s="23"/>
      <c r="BM96" s="21"/>
      <c r="BN96" s="21"/>
      <c r="BO96" s="24"/>
      <c r="BP96" s="21"/>
      <c r="BQ96" s="21"/>
      <c r="BR96" s="23"/>
      <c r="BS96" s="23"/>
      <c r="BT96" s="24"/>
      <c r="BU96" s="25"/>
    </row>
    <row r="97" spans="1:73" s="22" customFormat="1" ht="122.2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25"/>
      <c r="BE97" s="23"/>
      <c r="BF97" s="23"/>
      <c r="BG97" s="20"/>
      <c r="BH97" s="20"/>
      <c r="BI97" s="23"/>
      <c r="BJ97" s="20"/>
      <c r="BK97" s="23"/>
      <c r="BL97" s="23"/>
      <c r="BM97" s="21"/>
      <c r="BN97" s="21"/>
      <c r="BO97" s="24"/>
      <c r="BP97" s="21"/>
      <c r="BQ97" s="21"/>
      <c r="BR97" s="23"/>
      <c r="BS97" s="23"/>
      <c r="BT97" s="24"/>
      <c r="BU97" s="25"/>
    </row>
    <row r="98" spans="1:73" s="22" customFormat="1" ht="184.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25"/>
      <c r="BE98" s="21"/>
      <c r="BF98" s="21"/>
      <c r="BG98" s="20"/>
      <c r="BH98" s="20"/>
      <c r="BI98" s="23"/>
      <c r="BJ98" s="20"/>
      <c r="BK98" s="23"/>
      <c r="BL98" s="23"/>
      <c r="BM98" s="21"/>
      <c r="BN98" s="21"/>
      <c r="BO98" s="24"/>
      <c r="BP98" s="21"/>
      <c r="BQ98" s="21"/>
      <c r="BR98" s="23"/>
      <c r="BS98" s="23"/>
      <c r="BT98" s="24"/>
      <c r="BU98" s="25"/>
    </row>
    <row r="99" spans="1:73" s="22" customFormat="1" ht="184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25"/>
      <c r="BE99" s="23"/>
      <c r="BF99" s="23"/>
      <c r="BG99" s="20"/>
      <c r="BH99" s="20"/>
      <c r="BI99" s="23"/>
      <c r="BJ99" s="20"/>
      <c r="BK99" s="23"/>
      <c r="BL99" s="23"/>
      <c r="BM99" s="21"/>
      <c r="BN99" s="21"/>
      <c r="BO99" s="24"/>
      <c r="BP99" s="21"/>
      <c r="BQ99" s="21"/>
      <c r="BR99" s="23"/>
      <c r="BS99" s="23"/>
      <c r="BT99" s="24"/>
      <c r="BU99" s="25"/>
    </row>
    <row r="100" spans="1:73" s="22" customFormat="1" ht="409.6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3"/>
      <c r="P100" s="23"/>
      <c r="Q100" s="23"/>
      <c r="R100" s="23"/>
      <c r="S100" s="23"/>
      <c r="T100" s="23"/>
      <c r="U100" s="23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25"/>
      <c r="BE100" s="23"/>
      <c r="BF100" s="23"/>
      <c r="BG100" s="20"/>
      <c r="BH100" s="20"/>
      <c r="BI100" s="23"/>
      <c r="BJ100" s="20"/>
      <c r="BK100" s="20"/>
      <c r="BL100" s="23"/>
      <c r="BM100" s="21"/>
      <c r="BN100" s="21"/>
      <c r="BO100" s="24"/>
      <c r="BP100" s="21"/>
      <c r="BQ100" s="21"/>
      <c r="BR100" s="23"/>
      <c r="BS100" s="23"/>
      <c r="BT100" s="24"/>
      <c r="BU100" s="25"/>
    </row>
    <row r="101" spans="1:73" s="22" customFormat="1" ht="204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0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25"/>
      <c r="BE101" s="20"/>
      <c r="BF101" s="20"/>
      <c r="BG101" s="20"/>
      <c r="BH101" s="20"/>
      <c r="BI101" s="23"/>
      <c r="BJ101" s="20"/>
      <c r="BK101" s="20"/>
      <c r="BL101" s="23"/>
      <c r="BM101" s="21"/>
      <c r="BN101" s="21"/>
      <c r="BO101" s="24"/>
      <c r="BP101" s="21"/>
      <c r="BQ101" s="21"/>
      <c r="BR101" s="23"/>
      <c r="BS101" s="23"/>
      <c r="BT101" s="24"/>
      <c r="BU101" s="25"/>
    </row>
    <row r="102" spans="1:73" s="22" customFormat="1" ht="201.7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3"/>
      <c r="P102" s="23"/>
      <c r="Q102" s="23"/>
      <c r="R102" s="23"/>
      <c r="S102" s="23"/>
      <c r="T102" s="23"/>
      <c r="U102" s="23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1"/>
      <c r="AM102" s="21"/>
      <c r="AN102" s="21"/>
      <c r="AO102" s="21"/>
      <c r="AP102" s="21"/>
      <c r="AQ102" s="21"/>
      <c r="AR102" s="21"/>
      <c r="AS102" s="21"/>
      <c r="AT102" s="181"/>
      <c r="AU102" s="21"/>
      <c r="AV102" s="181"/>
      <c r="AW102" s="21"/>
      <c r="AX102" s="21"/>
      <c r="AY102" s="21"/>
      <c r="AZ102" s="21"/>
      <c r="BA102" s="21"/>
      <c r="BB102" s="21"/>
      <c r="BC102" s="21"/>
      <c r="BD102" s="225"/>
      <c r="BE102" s="23"/>
      <c r="BF102" s="23"/>
      <c r="BG102" s="20"/>
      <c r="BH102" s="20"/>
      <c r="BI102" s="23"/>
      <c r="BJ102" s="20"/>
      <c r="BK102" s="20"/>
      <c r="BL102" s="23"/>
      <c r="BM102" s="21"/>
      <c r="BN102" s="21"/>
      <c r="BO102" s="24"/>
      <c r="BP102" s="21"/>
      <c r="BQ102" s="21"/>
      <c r="BR102" s="23"/>
      <c r="BS102" s="23"/>
      <c r="BT102" s="24"/>
      <c r="BU102" s="25"/>
    </row>
    <row r="103" spans="1:73" s="22" customFormat="1" ht="409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1"/>
      <c r="AJ103" s="21"/>
      <c r="AK103" s="21"/>
      <c r="AL103" s="225"/>
      <c r="AM103" s="21"/>
      <c r="AN103" s="20"/>
      <c r="AO103" s="21"/>
      <c r="AP103" s="21"/>
      <c r="AQ103" s="21"/>
      <c r="AR103" s="21"/>
      <c r="AS103" s="21"/>
      <c r="AT103" s="225"/>
      <c r="AU103" s="21"/>
      <c r="AV103" s="181"/>
      <c r="AW103" s="21"/>
      <c r="AX103" s="21"/>
      <c r="AY103" s="21"/>
      <c r="AZ103" s="21"/>
      <c r="BA103" s="21"/>
      <c r="BB103" s="21"/>
      <c r="BC103" s="21"/>
      <c r="BD103" s="225"/>
      <c r="BE103" s="21"/>
      <c r="BF103" s="21"/>
      <c r="BG103" s="20"/>
      <c r="BH103" s="20"/>
      <c r="BI103" s="23"/>
      <c r="BJ103" s="20"/>
      <c r="BK103" s="20"/>
      <c r="BL103" s="23"/>
      <c r="BM103" s="21"/>
      <c r="BN103" s="21"/>
      <c r="BO103" s="24"/>
      <c r="BP103" s="21"/>
      <c r="BQ103" s="21"/>
      <c r="BR103" s="23"/>
      <c r="BS103" s="23"/>
      <c r="BT103" s="24"/>
      <c r="BU103" s="25"/>
    </row>
    <row r="104" spans="1:73" s="22" customFormat="1" ht="152.2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181"/>
      <c r="AU104" s="21"/>
      <c r="AV104" s="181"/>
      <c r="AW104" s="21"/>
      <c r="AX104" s="21"/>
      <c r="AY104" s="21"/>
      <c r="AZ104" s="21"/>
      <c r="BA104" s="21"/>
      <c r="BB104" s="21"/>
      <c r="BC104" s="21"/>
      <c r="BD104" s="225"/>
      <c r="BE104" s="182"/>
      <c r="BF104" s="23"/>
      <c r="BG104" s="20"/>
      <c r="BH104" s="20"/>
      <c r="BI104" s="23"/>
      <c r="BJ104" s="20"/>
      <c r="BK104" s="20"/>
      <c r="BL104" s="23"/>
      <c r="BM104" s="21"/>
      <c r="BN104" s="21"/>
      <c r="BO104" s="24"/>
      <c r="BP104" s="21"/>
      <c r="BQ104" s="21"/>
      <c r="BR104" s="23"/>
      <c r="BS104" s="23"/>
      <c r="BT104" s="24"/>
      <c r="BU104" s="25"/>
    </row>
    <row r="105" spans="1:73" s="22" customFormat="1" ht="152.2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1"/>
      <c r="AM105" s="21"/>
      <c r="AN105" s="21"/>
      <c r="AO105" s="21"/>
      <c r="AP105" s="21"/>
      <c r="AQ105" s="21"/>
      <c r="AR105" s="21"/>
      <c r="AS105" s="21"/>
      <c r="AT105" s="181"/>
      <c r="AU105" s="21"/>
      <c r="AV105" s="181"/>
      <c r="AW105" s="21"/>
      <c r="AX105" s="21"/>
      <c r="AY105" s="21"/>
      <c r="AZ105" s="21"/>
      <c r="BA105" s="21"/>
      <c r="BB105" s="21"/>
      <c r="BC105" s="21"/>
      <c r="BD105" s="225"/>
      <c r="BE105" s="182"/>
      <c r="BF105" s="23"/>
      <c r="BG105" s="20"/>
      <c r="BH105" s="20"/>
      <c r="BI105" s="23"/>
      <c r="BJ105" s="20"/>
      <c r="BK105" s="20"/>
      <c r="BL105" s="23"/>
      <c r="BM105" s="21"/>
      <c r="BN105" s="21"/>
      <c r="BO105" s="24"/>
      <c r="BP105" s="21"/>
      <c r="BQ105" s="21"/>
      <c r="BR105" s="23"/>
      <c r="BS105" s="23"/>
      <c r="BT105" s="24"/>
      <c r="BU105" s="25"/>
    </row>
    <row r="106" spans="1:73" s="22" customFormat="1" ht="152.2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181"/>
      <c r="AU106" s="21"/>
      <c r="AV106" s="181"/>
      <c r="AW106" s="21"/>
      <c r="AX106" s="21"/>
      <c r="AY106" s="21"/>
      <c r="AZ106" s="21"/>
      <c r="BA106" s="21"/>
      <c r="BB106" s="21"/>
      <c r="BC106" s="21"/>
      <c r="BD106" s="225"/>
      <c r="BE106" s="182"/>
      <c r="BF106" s="23"/>
      <c r="BG106" s="20"/>
      <c r="BH106" s="20"/>
      <c r="BI106" s="23"/>
      <c r="BJ106" s="20"/>
      <c r="BK106" s="20"/>
      <c r="BL106" s="23"/>
      <c r="BM106" s="21"/>
      <c r="BN106" s="21"/>
      <c r="BO106" s="24"/>
      <c r="BP106" s="21"/>
      <c r="BQ106" s="21"/>
      <c r="BR106" s="23"/>
      <c r="BS106" s="23"/>
      <c r="BT106" s="24"/>
      <c r="BU106" s="25"/>
    </row>
    <row r="107" spans="1:73" s="22" customFormat="1" ht="152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21"/>
      <c r="AL107" s="181"/>
      <c r="AM107" s="21"/>
      <c r="AN107" s="21"/>
      <c r="AO107" s="21"/>
      <c r="AP107" s="21"/>
      <c r="AQ107" s="21"/>
      <c r="AR107" s="21"/>
      <c r="AS107" s="21"/>
      <c r="AT107" s="181"/>
      <c r="AU107" s="21"/>
      <c r="AV107" s="181"/>
      <c r="AW107" s="21"/>
      <c r="AX107" s="21"/>
      <c r="AY107" s="21"/>
      <c r="AZ107" s="21"/>
      <c r="BA107" s="21"/>
      <c r="BB107" s="21"/>
      <c r="BC107" s="21"/>
      <c r="BD107" s="225"/>
      <c r="BE107" s="182"/>
      <c r="BF107" s="23"/>
      <c r="BG107" s="20"/>
      <c r="BH107" s="20"/>
      <c r="BI107" s="23"/>
      <c r="BJ107" s="20"/>
      <c r="BK107" s="20"/>
      <c r="BL107" s="23"/>
      <c r="BM107" s="21"/>
      <c r="BN107" s="21"/>
      <c r="BO107" s="24"/>
      <c r="BP107" s="21"/>
      <c r="BQ107" s="21"/>
      <c r="BR107" s="23"/>
      <c r="BS107" s="23"/>
      <c r="BT107" s="24"/>
      <c r="BU107" s="25"/>
    </row>
    <row r="108" spans="1:73" s="22" customFormat="1" ht="152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21"/>
      <c r="AL108" s="181"/>
      <c r="AM108" s="21"/>
      <c r="AN108" s="21"/>
      <c r="AO108" s="21"/>
      <c r="AP108" s="21"/>
      <c r="AQ108" s="21"/>
      <c r="AR108" s="21"/>
      <c r="AS108" s="21"/>
      <c r="AT108" s="181"/>
      <c r="AU108" s="21"/>
      <c r="AV108" s="181"/>
      <c r="AW108" s="21"/>
      <c r="AX108" s="21"/>
      <c r="AY108" s="21"/>
      <c r="AZ108" s="21"/>
      <c r="BA108" s="21"/>
      <c r="BB108" s="21"/>
      <c r="BC108" s="21"/>
      <c r="BD108" s="225"/>
      <c r="BE108" s="182"/>
      <c r="BF108" s="23"/>
      <c r="BG108" s="20"/>
      <c r="BH108" s="20"/>
      <c r="BI108" s="23"/>
      <c r="BJ108" s="20"/>
      <c r="BK108" s="20"/>
      <c r="BL108" s="23"/>
      <c r="BM108" s="21"/>
      <c r="BN108" s="21"/>
      <c r="BO108" s="24"/>
      <c r="BP108" s="21"/>
      <c r="BQ108" s="21"/>
      <c r="BR108" s="23"/>
      <c r="BS108" s="23"/>
      <c r="BT108" s="24"/>
      <c r="BU108" s="25"/>
    </row>
    <row r="109" spans="1:73" s="22" customFormat="1" ht="409.6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1"/>
      <c r="AJ109" s="21"/>
      <c r="AK109" s="21"/>
      <c r="AL109" s="225"/>
      <c r="AM109" s="21"/>
      <c r="AN109" s="21"/>
      <c r="AO109" s="21"/>
      <c r="AP109" s="21"/>
      <c r="AQ109" s="21"/>
      <c r="AR109" s="21"/>
      <c r="AS109" s="21"/>
      <c r="AT109" s="225"/>
      <c r="AU109" s="21"/>
      <c r="AV109" s="225"/>
      <c r="AW109" s="23"/>
      <c r="AX109" s="21"/>
      <c r="AY109" s="21"/>
      <c r="AZ109" s="21"/>
      <c r="BA109" s="21"/>
      <c r="BB109" s="21"/>
      <c r="BC109" s="21"/>
      <c r="BD109" s="225"/>
      <c r="BE109" s="21"/>
      <c r="BF109" s="21"/>
      <c r="BG109" s="20"/>
      <c r="BH109" s="20"/>
      <c r="BI109" s="23"/>
      <c r="BJ109" s="20"/>
      <c r="BK109" s="20"/>
      <c r="BL109" s="23"/>
      <c r="BM109" s="21"/>
      <c r="BN109" s="21"/>
      <c r="BO109" s="24"/>
      <c r="BP109" s="21"/>
      <c r="BQ109" s="21"/>
      <c r="BR109" s="23"/>
      <c r="BS109" s="23"/>
      <c r="BT109" s="24"/>
      <c r="BU109" s="25"/>
    </row>
    <row r="110" spans="1:73" s="22" customFormat="1" ht="152.2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0"/>
      <c r="AK110" s="21"/>
      <c r="AL110" s="225"/>
      <c r="AM110" s="23"/>
      <c r="AN110" s="20"/>
      <c r="AO110" s="21"/>
      <c r="AP110" s="21"/>
      <c r="AQ110" s="21"/>
      <c r="AR110" s="21"/>
      <c r="AS110" s="21"/>
      <c r="AT110" s="225"/>
      <c r="AU110" s="23"/>
      <c r="AV110" s="225"/>
      <c r="AW110" s="23"/>
      <c r="AX110" s="21"/>
      <c r="AY110" s="21"/>
      <c r="AZ110" s="21"/>
      <c r="BA110" s="21"/>
      <c r="BB110" s="21"/>
      <c r="BC110" s="21"/>
      <c r="BD110" s="225"/>
      <c r="BE110" s="23"/>
      <c r="BF110" s="23"/>
      <c r="BG110" s="20"/>
      <c r="BH110" s="20"/>
      <c r="BI110" s="23"/>
      <c r="BJ110" s="20"/>
      <c r="BK110" s="20"/>
      <c r="BL110" s="23"/>
      <c r="BM110" s="21"/>
      <c r="BN110" s="21"/>
      <c r="BO110" s="24"/>
      <c r="BP110" s="21"/>
      <c r="BQ110" s="21"/>
      <c r="BR110" s="23"/>
      <c r="BS110" s="23"/>
      <c r="BT110" s="24"/>
      <c r="BU110" s="25"/>
    </row>
    <row r="111" spans="1:73" s="22" customFormat="1" ht="152.2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0"/>
      <c r="AK111" s="21"/>
      <c r="AL111" s="225"/>
      <c r="AM111" s="23"/>
      <c r="AN111" s="20"/>
      <c r="AO111" s="21"/>
      <c r="AP111" s="21"/>
      <c r="AQ111" s="21"/>
      <c r="AR111" s="21"/>
      <c r="AS111" s="21"/>
      <c r="AT111" s="225"/>
      <c r="AU111" s="23"/>
      <c r="AV111" s="225"/>
      <c r="AW111" s="23"/>
      <c r="AX111" s="21"/>
      <c r="AY111" s="21"/>
      <c r="AZ111" s="21"/>
      <c r="BA111" s="21"/>
      <c r="BB111" s="21"/>
      <c r="BC111" s="21"/>
      <c r="BD111" s="225"/>
      <c r="BE111" s="23"/>
      <c r="BF111" s="23"/>
      <c r="BG111" s="20"/>
      <c r="BH111" s="20"/>
      <c r="BI111" s="23"/>
      <c r="BJ111" s="20"/>
      <c r="BK111" s="20"/>
      <c r="BL111" s="23"/>
      <c r="BM111" s="21"/>
      <c r="BN111" s="21"/>
      <c r="BO111" s="24"/>
      <c r="BP111" s="21"/>
      <c r="BQ111" s="21"/>
      <c r="BR111" s="23"/>
      <c r="BS111" s="23"/>
      <c r="BT111" s="24"/>
      <c r="BU111" s="25"/>
    </row>
    <row r="112" spans="1:73" s="22" customFormat="1" ht="152.2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0"/>
      <c r="AK112" s="21"/>
      <c r="AL112" s="225"/>
      <c r="AM112" s="23"/>
      <c r="AN112" s="20"/>
      <c r="AO112" s="21"/>
      <c r="AP112" s="21"/>
      <c r="AQ112" s="21"/>
      <c r="AR112" s="21"/>
      <c r="AS112" s="21"/>
      <c r="AT112" s="225"/>
      <c r="AU112" s="23"/>
      <c r="AV112" s="225"/>
      <c r="AW112" s="23"/>
      <c r="AX112" s="21"/>
      <c r="AY112" s="21"/>
      <c r="AZ112" s="21"/>
      <c r="BA112" s="21"/>
      <c r="BB112" s="21"/>
      <c r="BC112" s="21"/>
      <c r="BD112" s="225"/>
      <c r="BE112" s="23"/>
      <c r="BF112" s="23"/>
      <c r="BG112" s="20"/>
      <c r="BH112" s="20"/>
      <c r="BI112" s="23"/>
      <c r="BJ112" s="20"/>
      <c r="BK112" s="20"/>
      <c r="BL112" s="23"/>
      <c r="BM112" s="21"/>
      <c r="BN112" s="21"/>
      <c r="BO112" s="24"/>
      <c r="BP112" s="21"/>
      <c r="BQ112" s="21"/>
      <c r="BR112" s="23"/>
      <c r="BS112" s="23"/>
      <c r="BT112" s="24"/>
      <c r="BU112" s="25"/>
    </row>
    <row r="113" spans="1:73" s="22" customFormat="1" ht="152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3"/>
      <c r="AJ113" s="20"/>
      <c r="AK113" s="21"/>
      <c r="AL113" s="225"/>
      <c r="AM113" s="23"/>
      <c r="AN113" s="20"/>
      <c r="AO113" s="21"/>
      <c r="AP113" s="21"/>
      <c r="AQ113" s="21"/>
      <c r="AR113" s="21"/>
      <c r="AS113" s="21"/>
      <c r="AT113" s="225"/>
      <c r="AU113" s="23"/>
      <c r="AV113" s="225"/>
      <c r="AW113" s="23"/>
      <c r="AX113" s="21"/>
      <c r="AY113" s="21"/>
      <c r="AZ113" s="21"/>
      <c r="BA113" s="21"/>
      <c r="BB113" s="21"/>
      <c r="BC113" s="21"/>
      <c r="BD113" s="225"/>
      <c r="BE113" s="23"/>
      <c r="BF113" s="23"/>
      <c r="BG113" s="20"/>
      <c r="BH113" s="20"/>
      <c r="BI113" s="23"/>
      <c r="BJ113" s="20"/>
      <c r="BK113" s="20"/>
      <c r="BL113" s="23"/>
      <c r="BM113" s="21"/>
      <c r="BN113" s="21"/>
      <c r="BO113" s="24"/>
      <c r="BP113" s="21"/>
      <c r="BQ113" s="21"/>
      <c r="BR113" s="23"/>
      <c r="BS113" s="23"/>
      <c r="BT113" s="24"/>
      <c r="BU113" s="25"/>
    </row>
    <row r="114" spans="1:73" s="22" customFormat="1" ht="349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3"/>
      <c r="P114" s="20"/>
      <c r="Q114" s="23"/>
      <c r="R114" s="23"/>
      <c r="S114" s="23"/>
      <c r="T114" s="23"/>
      <c r="U114" s="23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3"/>
      <c r="AJ114" s="23"/>
      <c r="AK114" s="21"/>
      <c r="AL114" s="225"/>
      <c r="AM114" s="20"/>
      <c r="AN114" s="20"/>
      <c r="AO114" s="21"/>
      <c r="AP114" s="21"/>
      <c r="AQ114" s="21"/>
      <c r="AR114" s="21"/>
      <c r="AS114" s="21"/>
      <c r="AT114" s="225"/>
      <c r="AU114" s="23"/>
      <c r="AV114" s="225"/>
      <c r="AW114" s="20"/>
      <c r="AX114" s="21"/>
      <c r="AY114" s="21"/>
      <c r="AZ114" s="21"/>
      <c r="BA114" s="21"/>
      <c r="BB114" s="21"/>
      <c r="BC114" s="21"/>
      <c r="BD114" s="225"/>
      <c r="BE114" s="23"/>
      <c r="BF114" s="23"/>
      <c r="BG114" s="20"/>
      <c r="BH114" s="20"/>
      <c r="BI114" s="23"/>
      <c r="BJ114" s="20"/>
      <c r="BK114" s="20"/>
      <c r="BL114" s="23"/>
      <c r="BM114" s="21"/>
      <c r="BN114" s="21"/>
      <c r="BO114" s="24"/>
      <c r="BP114" s="21"/>
      <c r="BQ114" s="21"/>
      <c r="BR114" s="23"/>
      <c r="BS114" s="23"/>
      <c r="BT114" s="24"/>
      <c r="BU114" s="25"/>
    </row>
    <row r="115" spans="1:73" s="22" customFormat="1" ht="237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0"/>
      <c r="P115" s="20"/>
      <c r="Q115" s="23"/>
      <c r="R115" s="23"/>
      <c r="S115" s="20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21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225"/>
      <c r="BE115" s="182"/>
      <c r="BF115" s="23"/>
      <c r="BG115" s="20"/>
      <c r="BH115" s="20"/>
      <c r="BI115" s="23"/>
      <c r="BJ115" s="20"/>
      <c r="BK115" s="20"/>
      <c r="BL115" s="23"/>
      <c r="BM115" s="21"/>
      <c r="BN115" s="21"/>
      <c r="BO115" s="24"/>
      <c r="BP115" s="21"/>
      <c r="BQ115" s="21"/>
      <c r="BR115" s="23"/>
      <c r="BS115" s="23"/>
      <c r="BT115" s="24"/>
      <c r="BU115" s="25"/>
    </row>
    <row r="116" spans="1:73" s="22" customFormat="1" ht="409.6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3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0"/>
      <c r="BC116" s="20"/>
      <c r="BD116" s="225"/>
      <c r="BE116" s="23"/>
      <c r="BF116" s="23"/>
      <c r="BG116" s="20"/>
      <c r="BH116" s="20"/>
      <c r="BI116" s="23"/>
      <c r="BJ116" s="20"/>
      <c r="BK116" s="20"/>
      <c r="BL116" s="23"/>
      <c r="BM116" s="21"/>
      <c r="BN116" s="21"/>
      <c r="BO116" s="24"/>
      <c r="BP116" s="21"/>
      <c r="BQ116" s="21"/>
      <c r="BR116" s="23"/>
      <c r="BS116" s="23"/>
      <c r="BT116" s="24"/>
      <c r="BU116" s="25"/>
    </row>
    <row r="117" spans="1:73" s="22" customFormat="1" ht="180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225"/>
      <c r="BE117" s="21"/>
      <c r="BF117" s="21"/>
      <c r="BG117" s="20"/>
      <c r="BH117" s="20"/>
      <c r="BI117" s="23"/>
      <c r="BJ117" s="20"/>
      <c r="BK117" s="20"/>
      <c r="BL117" s="23"/>
      <c r="BM117" s="21"/>
      <c r="BN117" s="21"/>
      <c r="BO117" s="24"/>
      <c r="BP117" s="21"/>
      <c r="BQ117" s="21"/>
      <c r="BR117" s="23"/>
      <c r="BS117" s="23"/>
      <c r="BT117" s="24"/>
      <c r="BU117" s="25"/>
    </row>
    <row r="118" spans="1:73" s="22" customFormat="1" ht="180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225"/>
      <c r="BE118" s="182"/>
      <c r="BF118" s="23"/>
      <c r="BG118" s="20"/>
      <c r="BH118" s="20"/>
      <c r="BI118" s="23"/>
      <c r="BJ118" s="20"/>
      <c r="BK118" s="20"/>
      <c r="BL118" s="23"/>
      <c r="BM118" s="21"/>
      <c r="BN118" s="21"/>
      <c r="BO118" s="24"/>
      <c r="BP118" s="21"/>
      <c r="BQ118" s="21"/>
      <c r="BR118" s="23"/>
      <c r="BS118" s="23"/>
      <c r="BT118" s="24"/>
      <c r="BU118" s="25"/>
    </row>
    <row r="119" spans="1:73" s="22" customFormat="1" ht="180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225"/>
      <c r="BE119" s="21"/>
      <c r="BF119" s="20"/>
      <c r="BG119" s="20"/>
      <c r="BH119" s="20"/>
      <c r="BI119" s="23"/>
      <c r="BJ119" s="20"/>
      <c r="BK119" s="20"/>
      <c r="BL119" s="23"/>
      <c r="BM119" s="21"/>
      <c r="BN119" s="21"/>
      <c r="BO119" s="24"/>
      <c r="BP119" s="21"/>
      <c r="BQ119" s="21"/>
      <c r="BR119" s="23"/>
      <c r="BS119" s="23"/>
      <c r="BT119" s="24"/>
      <c r="BU119" s="25"/>
    </row>
    <row r="120" spans="1:73" s="22" customFormat="1" ht="180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225"/>
      <c r="BE120" s="182"/>
      <c r="BF120" s="23"/>
      <c r="BG120" s="20"/>
      <c r="BH120" s="20"/>
      <c r="BI120" s="23"/>
      <c r="BJ120" s="20"/>
      <c r="BK120" s="20"/>
      <c r="BL120" s="23"/>
      <c r="BM120" s="21"/>
      <c r="BN120" s="21"/>
      <c r="BO120" s="24"/>
      <c r="BP120" s="21"/>
      <c r="BQ120" s="21"/>
      <c r="BR120" s="23"/>
      <c r="BS120" s="23"/>
      <c r="BT120" s="24"/>
      <c r="BU120" s="25"/>
    </row>
    <row r="121" spans="1:73" s="22" customFormat="1" ht="409.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225"/>
      <c r="BE121" s="21"/>
      <c r="BF121" s="21"/>
      <c r="BG121" s="20"/>
      <c r="BH121" s="20"/>
      <c r="BI121" s="23"/>
      <c r="BJ121" s="20"/>
      <c r="BK121" s="20"/>
      <c r="BL121" s="23"/>
      <c r="BM121" s="21"/>
      <c r="BN121" s="21"/>
      <c r="BO121" s="24"/>
      <c r="BP121" s="21"/>
      <c r="BQ121" s="21"/>
      <c r="BR121" s="23"/>
      <c r="BS121" s="23"/>
      <c r="BT121" s="24"/>
      <c r="BU121" s="25"/>
    </row>
    <row r="122" spans="1:73" s="22" customFormat="1" ht="144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225"/>
      <c r="BE122" s="182"/>
      <c r="BF122" s="23"/>
      <c r="BG122" s="20"/>
      <c r="BH122" s="20"/>
      <c r="BI122" s="23"/>
      <c r="BJ122" s="20"/>
      <c r="BK122" s="20"/>
      <c r="BL122" s="23"/>
      <c r="BM122" s="21"/>
      <c r="BN122" s="21"/>
      <c r="BO122" s="24"/>
      <c r="BP122" s="21"/>
      <c r="BQ122" s="21"/>
      <c r="BR122" s="23"/>
      <c r="BS122" s="23"/>
      <c r="BT122" s="24"/>
      <c r="BU122" s="25"/>
    </row>
    <row r="123" spans="1:73" s="22" customFormat="1" ht="336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3"/>
      <c r="P123" s="20"/>
      <c r="Q123" s="23"/>
      <c r="R123" s="23"/>
      <c r="S123" s="23"/>
      <c r="T123" s="23"/>
      <c r="U123" s="23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225"/>
      <c r="BE123" s="182"/>
      <c r="BF123" s="23"/>
      <c r="BG123" s="20"/>
      <c r="BH123" s="20"/>
      <c r="BI123" s="23"/>
      <c r="BJ123" s="20"/>
      <c r="BK123" s="20"/>
      <c r="BL123" s="23"/>
      <c r="BM123" s="21"/>
      <c r="BN123" s="21"/>
      <c r="BO123" s="24"/>
      <c r="BP123" s="21"/>
      <c r="BQ123" s="21"/>
      <c r="BR123" s="23"/>
      <c r="BS123" s="23"/>
      <c r="BT123" s="24"/>
      <c r="BU123" s="25"/>
    </row>
    <row r="124" spans="1:73" s="22" customFormat="1" ht="22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0"/>
      <c r="BC124" s="20"/>
      <c r="BD124" s="20"/>
      <c r="BE124" s="182"/>
      <c r="BF124" s="23"/>
      <c r="BG124" s="20"/>
      <c r="BH124" s="20"/>
      <c r="BI124" s="23"/>
      <c r="BJ124" s="20"/>
      <c r="BK124" s="20"/>
      <c r="BL124" s="23"/>
      <c r="BM124" s="21"/>
      <c r="BN124" s="21"/>
      <c r="BO124" s="24"/>
      <c r="BP124" s="21"/>
      <c r="BQ124" s="21"/>
      <c r="BR124" s="23"/>
      <c r="BS124" s="23"/>
      <c r="BT124" s="24"/>
      <c r="BU124" s="25"/>
    </row>
    <row r="125" spans="1:73" s="22" customFormat="1" ht="22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225"/>
      <c r="BE125" s="182"/>
      <c r="BF125" s="23"/>
      <c r="BG125" s="20"/>
      <c r="BH125" s="20"/>
      <c r="BI125" s="23"/>
      <c r="BJ125" s="20"/>
      <c r="BK125" s="20"/>
      <c r="BL125" s="23"/>
      <c r="BM125" s="21"/>
      <c r="BN125" s="21"/>
      <c r="BO125" s="24"/>
      <c r="BP125" s="21"/>
      <c r="BQ125" s="21"/>
      <c r="BR125" s="23"/>
      <c r="BS125" s="23"/>
      <c r="BT125" s="24"/>
      <c r="BU125" s="25"/>
    </row>
    <row r="126" spans="1:73" s="22" customFormat="1" ht="229.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1"/>
      <c r="AI126" s="21"/>
      <c r="AJ126" s="21"/>
      <c r="AK126" s="21"/>
      <c r="AL126" s="21"/>
      <c r="AM126" s="21"/>
      <c r="AN126" s="21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225"/>
      <c r="BE126" s="21"/>
      <c r="BF126" s="21"/>
      <c r="BG126" s="20"/>
      <c r="BH126" s="20"/>
      <c r="BI126" s="23"/>
      <c r="BJ126" s="20"/>
      <c r="BK126" s="20"/>
      <c r="BL126" s="23"/>
      <c r="BM126" s="21"/>
      <c r="BN126" s="21"/>
      <c r="BO126" s="24"/>
      <c r="BP126" s="21"/>
      <c r="BQ126" s="21"/>
      <c r="BR126" s="23"/>
      <c r="BS126" s="23"/>
      <c r="BT126" s="24"/>
      <c r="BU126" s="25"/>
    </row>
    <row r="127" spans="1:73" s="22" customFormat="1" ht="152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181"/>
      <c r="AM127" s="21"/>
      <c r="AN127" s="21"/>
      <c r="AO127" s="21"/>
      <c r="AP127" s="21"/>
      <c r="AQ127" s="21"/>
      <c r="AR127" s="21"/>
      <c r="AS127" s="21"/>
      <c r="AT127" s="181"/>
      <c r="AU127" s="21"/>
      <c r="AV127" s="21"/>
      <c r="AW127" s="21"/>
      <c r="AX127" s="21"/>
      <c r="AY127" s="21"/>
      <c r="AZ127" s="21"/>
      <c r="BA127" s="21"/>
      <c r="BB127" s="21"/>
      <c r="BC127" s="21"/>
      <c r="BD127" s="225"/>
      <c r="BE127" s="182"/>
      <c r="BF127" s="23"/>
      <c r="BG127" s="20"/>
      <c r="BH127" s="20"/>
      <c r="BI127" s="23"/>
      <c r="BJ127" s="20"/>
      <c r="BK127" s="20"/>
      <c r="BL127" s="23"/>
      <c r="BM127" s="21"/>
      <c r="BN127" s="21"/>
      <c r="BO127" s="24"/>
      <c r="BP127" s="21"/>
      <c r="BQ127" s="21"/>
      <c r="BR127" s="23"/>
      <c r="BS127" s="23"/>
      <c r="BT127" s="24"/>
      <c r="BU127" s="25"/>
    </row>
    <row r="128" spans="1:73" s="22" customFormat="1" ht="249.7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3"/>
      <c r="AJ128" s="23"/>
      <c r="AK128" s="21"/>
      <c r="AL128" s="225"/>
      <c r="AM128" s="23"/>
      <c r="AN128" s="20"/>
      <c r="AO128" s="21"/>
      <c r="AP128" s="21"/>
      <c r="AQ128" s="21"/>
      <c r="AR128" s="21"/>
      <c r="AS128" s="21"/>
      <c r="AT128" s="225"/>
      <c r="AU128" s="23"/>
      <c r="AV128" s="21"/>
      <c r="AW128" s="21"/>
      <c r="AX128" s="21"/>
      <c r="AY128" s="21"/>
      <c r="AZ128" s="21"/>
      <c r="BA128" s="21"/>
      <c r="BB128" s="21"/>
      <c r="BC128" s="21"/>
      <c r="BD128" s="225"/>
      <c r="BE128" s="21"/>
      <c r="BF128" s="21"/>
      <c r="BG128" s="20"/>
      <c r="BH128" s="20"/>
      <c r="BI128" s="23"/>
      <c r="BJ128" s="20"/>
      <c r="BK128" s="20"/>
      <c r="BL128" s="23"/>
      <c r="BM128" s="21"/>
      <c r="BN128" s="21"/>
      <c r="BO128" s="24"/>
      <c r="BP128" s="21"/>
      <c r="BQ128" s="21"/>
      <c r="BR128" s="23"/>
      <c r="BS128" s="23"/>
      <c r="BT128" s="24"/>
      <c r="BU128" s="25"/>
    </row>
    <row r="129" spans="1:73" s="22" customFormat="1" ht="249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3"/>
      <c r="AJ129" s="23"/>
      <c r="AK129" s="21"/>
      <c r="AL129" s="225"/>
      <c r="AM129" s="23"/>
      <c r="AN129" s="20"/>
      <c r="AO129" s="21"/>
      <c r="AP129" s="21"/>
      <c r="AQ129" s="21"/>
      <c r="AR129" s="21"/>
      <c r="AS129" s="21"/>
      <c r="AT129" s="225"/>
      <c r="AU129" s="23"/>
      <c r="AV129" s="21"/>
      <c r="AW129" s="21"/>
      <c r="AX129" s="21"/>
      <c r="AY129" s="21"/>
      <c r="AZ129" s="21"/>
      <c r="BA129" s="21"/>
      <c r="BB129" s="21"/>
      <c r="BC129" s="21"/>
      <c r="BD129" s="225"/>
      <c r="BE129" s="182"/>
      <c r="BF129" s="23"/>
      <c r="BG129" s="20"/>
      <c r="BH129" s="20"/>
      <c r="BI129" s="23"/>
      <c r="BJ129" s="20"/>
      <c r="BK129" s="20"/>
      <c r="BL129" s="23"/>
      <c r="BM129" s="21"/>
      <c r="BN129" s="21"/>
      <c r="BO129" s="24"/>
      <c r="BP129" s="21"/>
      <c r="BQ129" s="21"/>
      <c r="BR129" s="23"/>
      <c r="BS129" s="23"/>
      <c r="BT129" s="24"/>
      <c r="BU129" s="25"/>
    </row>
    <row r="130" spans="1:73" s="22" customFormat="1" ht="234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21"/>
      <c r="BD130" s="225"/>
      <c r="BE130" s="21"/>
      <c r="BF130" s="21"/>
      <c r="BG130" s="20"/>
      <c r="BH130" s="20"/>
      <c r="BI130" s="23"/>
      <c r="BJ130" s="20"/>
      <c r="BK130" s="20"/>
      <c r="BL130" s="23"/>
      <c r="BM130" s="21"/>
      <c r="BN130" s="21"/>
      <c r="BO130" s="24"/>
      <c r="BP130" s="21"/>
      <c r="BQ130" s="21"/>
      <c r="BR130" s="23"/>
      <c r="BS130" s="23"/>
      <c r="BT130" s="24"/>
      <c r="BU130" s="25"/>
    </row>
    <row r="131" spans="1:73" s="22" customFormat="1" ht="147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21"/>
      <c r="BD131" s="225"/>
      <c r="BE131" s="182"/>
      <c r="BF131" s="23"/>
      <c r="BG131" s="20"/>
      <c r="BH131" s="20"/>
      <c r="BI131" s="23"/>
      <c r="BJ131" s="20"/>
      <c r="BK131" s="20"/>
      <c r="BL131" s="23"/>
      <c r="BM131" s="21"/>
      <c r="BN131" s="21"/>
      <c r="BO131" s="24"/>
      <c r="BP131" s="21"/>
      <c r="BQ131" s="21"/>
      <c r="BR131" s="23"/>
      <c r="BS131" s="23"/>
      <c r="BT131" s="24"/>
      <c r="BU131" s="25"/>
    </row>
    <row r="132" spans="1:73" s="22" customFormat="1" ht="409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225"/>
      <c r="BE132" s="21"/>
      <c r="BF132" s="21"/>
      <c r="BG132" s="20"/>
      <c r="BH132" s="20"/>
      <c r="BI132" s="23"/>
      <c r="BJ132" s="20"/>
      <c r="BK132" s="20"/>
      <c r="BL132" s="23"/>
      <c r="BM132" s="21"/>
      <c r="BN132" s="21"/>
      <c r="BO132" s="24"/>
      <c r="BP132" s="21"/>
      <c r="BQ132" s="21"/>
      <c r="BR132" s="23"/>
      <c r="BS132" s="23"/>
      <c r="BT132" s="24"/>
      <c r="BU132" s="25"/>
    </row>
    <row r="133" spans="1:73" s="22" customFormat="1" ht="152.2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225"/>
      <c r="BE133" s="182"/>
      <c r="BF133" s="23"/>
      <c r="BG133" s="20"/>
      <c r="BH133" s="20"/>
      <c r="BI133" s="23"/>
      <c r="BJ133" s="20"/>
      <c r="BK133" s="20"/>
      <c r="BL133" s="23"/>
      <c r="BM133" s="21"/>
      <c r="BN133" s="21"/>
      <c r="BO133" s="24"/>
      <c r="BP133" s="21"/>
      <c r="BQ133" s="21"/>
      <c r="BR133" s="23"/>
      <c r="BS133" s="23"/>
      <c r="BT133" s="24"/>
      <c r="BU133" s="25"/>
    </row>
    <row r="134" spans="1:73" s="22" customFormat="1" ht="409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225"/>
      <c r="BE134" s="21"/>
      <c r="BF134" s="21"/>
      <c r="BG134" s="20"/>
      <c r="BH134" s="20"/>
      <c r="BI134" s="23"/>
      <c r="BJ134" s="20"/>
      <c r="BK134" s="20"/>
      <c r="BL134" s="23"/>
      <c r="BM134" s="21"/>
      <c r="BN134" s="21"/>
      <c r="BO134" s="24"/>
      <c r="BP134" s="21"/>
      <c r="BQ134" s="21"/>
      <c r="BR134" s="23"/>
      <c r="BS134" s="23"/>
      <c r="BT134" s="24"/>
      <c r="BU134" s="25"/>
    </row>
    <row r="135" spans="1:73" s="22" customFormat="1" ht="144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225"/>
      <c r="BE135" s="182"/>
      <c r="BF135" s="23"/>
      <c r="BG135" s="20"/>
      <c r="BH135" s="20"/>
      <c r="BI135" s="23"/>
      <c r="BJ135" s="20"/>
      <c r="BK135" s="20"/>
      <c r="BL135" s="23"/>
      <c r="BM135" s="21"/>
      <c r="BN135" s="21"/>
      <c r="BO135" s="24"/>
      <c r="BP135" s="21"/>
      <c r="BQ135" s="21"/>
      <c r="BR135" s="23"/>
      <c r="BS135" s="23"/>
      <c r="BT135" s="24"/>
      <c r="BU135" s="25"/>
    </row>
    <row r="136" spans="1:73" s="22" customFormat="1" ht="141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21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21"/>
      <c r="BD136" s="225"/>
      <c r="BE136" s="21"/>
      <c r="BF136" s="20"/>
      <c r="BG136" s="20"/>
      <c r="BH136" s="20"/>
      <c r="BI136" s="23"/>
      <c r="BJ136" s="20"/>
      <c r="BK136" s="20"/>
      <c r="BL136" s="23"/>
      <c r="BM136" s="21"/>
      <c r="BN136" s="21"/>
      <c r="BO136" s="24"/>
      <c r="BP136" s="21"/>
      <c r="BQ136" s="21"/>
      <c r="BR136" s="23"/>
      <c r="BS136" s="23"/>
      <c r="BT136" s="24"/>
      <c r="BU136" s="25"/>
    </row>
    <row r="137" spans="1:73" s="22" customFormat="1" ht="141.7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21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225"/>
      <c r="BE137" s="182"/>
      <c r="BF137" s="23"/>
      <c r="BG137" s="20"/>
      <c r="BH137" s="20"/>
      <c r="BI137" s="23"/>
      <c r="BJ137" s="20"/>
      <c r="BK137" s="20"/>
      <c r="BL137" s="23"/>
      <c r="BM137" s="21"/>
      <c r="BN137" s="21"/>
      <c r="BO137" s="24"/>
      <c r="BP137" s="21"/>
      <c r="BQ137" s="21"/>
      <c r="BR137" s="23"/>
      <c r="BS137" s="23"/>
      <c r="BT137" s="24"/>
      <c r="BU137" s="25"/>
    </row>
    <row r="138" spans="1:73" s="22" customFormat="1" ht="201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21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0"/>
      <c r="BC138" s="20"/>
      <c r="BD138" s="225"/>
      <c r="BE138" s="21"/>
      <c r="BF138" s="21"/>
      <c r="BG138" s="20"/>
      <c r="BH138" s="20"/>
      <c r="BI138" s="23"/>
      <c r="BJ138" s="20"/>
      <c r="BK138" s="20"/>
      <c r="BL138" s="23"/>
      <c r="BM138" s="21"/>
      <c r="BN138" s="21"/>
      <c r="BO138" s="24"/>
      <c r="BP138" s="21"/>
      <c r="BQ138" s="21"/>
      <c r="BR138" s="23"/>
      <c r="BS138" s="23"/>
      <c r="BT138" s="24"/>
      <c r="BU138" s="25"/>
    </row>
    <row r="139" spans="1:73" s="22" customFormat="1" ht="124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1"/>
      <c r="AI139" s="21"/>
      <c r="AJ139" s="21"/>
      <c r="AK139" s="21"/>
      <c r="AL139" s="21"/>
      <c r="AM139" s="21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225"/>
      <c r="BE139" s="182"/>
      <c r="BF139" s="23"/>
      <c r="BG139" s="20"/>
      <c r="BH139" s="20"/>
      <c r="BI139" s="23"/>
      <c r="BJ139" s="20"/>
      <c r="BK139" s="20"/>
      <c r="BL139" s="23"/>
      <c r="BM139" s="21"/>
      <c r="BN139" s="21"/>
      <c r="BO139" s="24"/>
      <c r="BP139" s="21"/>
      <c r="BQ139" s="21"/>
      <c r="BR139" s="23"/>
      <c r="BS139" s="23"/>
      <c r="BT139" s="24"/>
      <c r="BU139" s="25"/>
    </row>
    <row r="140" spans="1:73" s="22" customFormat="1" ht="124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1"/>
      <c r="AI140" s="21"/>
      <c r="AJ140" s="21"/>
      <c r="AK140" s="21"/>
      <c r="AL140" s="21"/>
      <c r="AM140" s="21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225"/>
      <c r="BE140" s="182"/>
      <c r="BF140" s="23"/>
      <c r="BG140" s="20"/>
      <c r="BH140" s="20"/>
      <c r="BI140" s="23"/>
      <c r="BJ140" s="20"/>
      <c r="BK140" s="20"/>
      <c r="BL140" s="23"/>
      <c r="BM140" s="21"/>
      <c r="BN140" s="21"/>
      <c r="BO140" s="24"/>
      <c r="BP140" s="21"/>
      <c r="BQ140" s="21"/>
      <c r="BR140" s="23"/>
      <c r="BS140" s="23"/>
      <c r="BT140" s="24"/>
      <c r="BU140" s="25"/>
    </row>
    <row r="141" spans="1:73" s="22" customFormat="1" ht="159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1"/>
      <c r="AI141" s="21"/>
      <c r="AJ141" s="21"/>
      <c r="AK141" s="21"/>
      <c r="AL141" s="21"/>
      <c r="AM141" s="21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21"/>
      <c r="BD141" s="225"/>
      <c r="BE141" s="21"/>
      <c r="BF141" s="21"/>
      <c r="BG141" s="20"/>
      <c r="BH141" s="20"/>
      <c r="BI141" s="23"/>
      <c r="BJ141" s="20"/>
      <c r="BK141" s="20"/>
      <c r="BL141" s="23"/>
      <c r="BM141" s="21"/>
      <c r="BN141" s="21"/>
      <c r="BO141" s="24"/>
      <c r="BP141" s="21"/>
      <c r="BQ141" s="21"/>
      <c r="BR141" s="23"/>
      <c r="BS141" s="23"/>
      <c r="BT141" s="24"/>
      <c r="BU141" s="25"/>
    </row>
    <row r="142" spans="1:73" s="22" customFormat="1" ht="159.7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1"/>
      <c r="AI142" s="21"/>
      <c r="AJ142" s="21"/>
      <c r="AK142" s="21"/>
      <c r="AL142" s="21"/>
      <c r="AM142" s="21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225"/>
      <c r="BE142" s="182"/>
      <c r="BF142" s="23"/>
      <c r="BG142" s="20"/>
      <c r="BH142" s="20"/>
      <c r="BI142" s="23"/>
      <c r="BJ142" s="20"/>
      <c r="BK142" s="20"/>
      <c r="BL142" s="23"/>
      <c r="BM142" s="21"/>
      <c r="BN142" s="21"/>
      <c r="BO142" s="24"/>
      <c r="BP142" s="21"/>
      <c r="BQ142" s="21"/>
      <c r="BR142" s="23"/>
      <c r="BS142" s="23"/>
      <c r="BT142" s="24"/>
      <c r="BU142" s="25"/>
    </row>
    <row r="143" spans="1:73" s="22" customFormat="1" ht="409.6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225"/>
      <c r="BE143" s="21"/>
      <c r="BF143" s="21"/>
      <c r="BG143" s="20"/>
      <c r="BH143" s="20"/>
      <c r="BI143" s="23"/>
      <c r="BJ143" s="20"/>
      <c r="BK143" s="20"/>
      <c r="BL143" s="23"/>
      <c r="BM143" s="21"/>
      <c r="BN143" s="21"/>
      <c r="BO143" s="24"/>
      <c r="BP143" s="21"/>
      <c r="BQ143" s="21"/>
      <c r="BR143" s="23"/>
      <c r="BS143" s="23"/>
      <c r="BT143" s="24"/>
      <c r="BU143" s="25"/>
    </row>
    <row r="144" spans="1:73" s="22" customFormat="1" ht="141.7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225"/>
      <c r="BE144" s="182"/>
      <c r="BF144" s="23"/>
      <c r="BG144" s="20"/>
      <c r="BH144" s="20"/>
      <c r="BI144" s="23"/>
      <c r="BJ144" s="20"/>
      <c r="BK144" s="20"/>
      <c r="BL144" s="23"/>
      <c r="BM144" s="21"/>
      <c r="BN144" s="21"/>
      <c r="BO144" s="24"/>
      <c r="BP144" s="21"/>
      <c r="BQ144" s="21"/>
      <c r="BR144" s="23"/>
      <c r="BS144" s="23"/>
      <c r="BT144" s="24"/>
      <c r="BU144" s="25"/>
    </row>
    <row r="145" spans="1:73" s="22" customFormat="1" ht="237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225"/>
      <c r="BE145" s="21"/>
      <c r="BF145" s="21"/>
      <c r="BG145" s="20"/>
      <c r="BH145" s="20"/>
      <c r="BI145" s="23"/>
      <c r="BJ145" s="20"/>
      <c r="BK145" s="20"/>
      <c r="BL145" s="23"/>
      <c r="BM145" s="21"/>
      <c r="BN145" s="21"/>
      <c r="BO145" s="24"/>
      <c r="BP145" s="21"/>
      <c r="BQ145" s="21"/>
      <c r="BR145" s="23"/>
      <c r="BS145" s="23"/>
      <c r="BT145" s="24"/>
      <c r="BU145" s="25"/>
    </row>
    <row r="146" spans="1:73" s="22" customFormat="1" ht="174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225"/>
      <c r="BE146" s="182"/>
      <c r="BF146" s="20"/>
      <c r="BG146" s="20"/>
      <c r="BH146" s="20"/>
      <c r="BI146" s="23"/>
      <c r="BJ146" s="20"/>
      <c r="BK146" s="20"/>
      <c r="BL146" s="23"/>
      <c r="BM146" s="21"/>
      <c r="BN146" s="21"/>
      <c r="BO146" s="24"/>
      <c r="BP146" s="21"/>
      <c r="BQ146" s="21"/>
      <c r="BR146" s="23"/>
      <c r="BS146" s="23"/>
      <c r="BT146" s="24"/>
      <c r="BU146" s="25"/>
    </row>
    <row r="147" spans="1:73" s="22" customFormat="1" ht="159.7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1"/>
      <c r="AK147" s="21"/>
      <c r="AL147" s="21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0"/>
      <c r="BC147" s="20"/>
      <c r="BD147" s="225"/>
      <c r="BE147" s="21"/>
      <c r="BF147" s="21"/>
      <c r="BG147" s="20"/>
      <c r="BH147" s="20"/>
      <c r="BI147" s="23"/>
      <c r="BJ147" s="20"/>
      <c r="BK147" s="20"/>
      <c r="BL147" s="23"/>
      <c r="BM147" s="21"/>
      <c r="BN147" s="21"/>
      <c r="BO147" s="24"/>
      <c r="BP147" s="21"/>
      <c r="BQ147" s="21"/>
      <c r="BR147" s="23"/>
      <c r="BS147" s="23"/>
      <c r="BT147" s="24"/>
      <c r="BU147" s="25"/>
    </row>
    <row r="148" spans="1:73" s="22" customFormat="1" ht="159.7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225"/>
      <c r="BE148" s="182"/>
      <c r="BF148" s="23"/>
      <c r="BG148" s="20"/>
      <c r="BH148" s="20"/>
      <c r="BI148" s="23"/>
      <c r="BJ148" s="20"/>
      <c r="BK148" s="20"/>
      <c r="BL148" s="23"/>
      <c r="BM148" s="21"/>
      <c r="BN148" s="21"/>
      <c r="BO148" s="24"/>
      <c r="BP148" s="21"/>
      <c r="BQ148" s="21"/>
      <c r="BR148" s="23"/>
      <c r="BS148" s="23"/>
      <c r="BT148" s="24"/>
      <c r="BU148" s="25"/>
    </row>
    <row r="149" spans="1:73" s="22" customFormat="1" ht="159.7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225"/>
      <c r="BE149" s="182"/>
      <c r="BF149" s="23"/>
      <c r="BG149" s="20"/>
      <c r="BH149" s="20"/>
      <c r="BI149" s="23"/>
      <c r="BJ149" s="20"/>
      <c r="BK149" s="20"/>
      <c r="BL149" s="23"/>
      <c r="BM149" s="21"/>
      <c r="BN149" s="21"/>
      <c r="BO149" s="24"/>
      <c r="BP149" s="21"/>
      <c r="BQ149" s="21"/>
      <c r="BR149" s="23"/>
      <c r="BS149" s="23"/>
      <c r="BT149" s="24"/>
      <c r="BU149" s="25"/>
    </row>
    <row r="150" spans="1:73" s="22" customFormat="1" ht="249.7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225"/>
      <c r="BE150" s="23"/>
      <c r="BF150" s="23"/>
      <c r="BG150" s="20"/>
      <c r="BH150" s="20"/>
      <c r="BI150" s="23"/>
      <c r="BJ150" s="20"/>
      <c r="BK150" s="23"/>
      <c r="BL150" s="20"/>
      <c r="BM150" s="21"/>
      <c r="BN150" s="21"/>
      <c r="BO150" s="24"/>
      <c r="BP150" s="21"/>
      <c r="BQ150" s="21"/>
      <c r="BR150" s="23"/>
      <c r="BS150" s="23"/>
      <c r="BT150" s="24"/>
      <c r="BU150" s="25"/>
    </row>
    <row r="151" spans="1:73" s="22" customFormat="1" ht="227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0"/>
      <c r="AQ151" s="23"/>
      <c r="AR151" s="20"/>
      <c r="AS151" s="21"/>
      <c r="AT151" s="21"/>
      <c r="AU151" s="21"/>
      <c r="AV151" s="21"/>
      <c r="AW151" s="21"/>
      <c r="AX151" s="21"/>
      <c r="AY151" s="21"/>
      <c r="AZ151" s="21"/>
      <c r="BA151" s="21"/>
      <c r="BB151" s="20"/>
      <c r="BC151" s="21"/>
      <c r="BD151" s="225"/>
      <c r="BE151" s="21"/>
      <c r="BF151" s="21"/>
      <c r="BG151" s="20"/>
      <c r="BH151" s="20"/>
      <c r="BI151" s="23"/>
      <c r="BJ151" s="20"/>
      <c r="BK151" s="20"/>
      <c r="BL151" s="23"/>
      <c r="BM151" s="21"/>
      <c r="BN151" s="21"/>
      <c r="BO151" s="24"/>
      <c r="BP151" s="21"/>
      <c r="BQ151" s="21"/>
      <c r="BR151" s="23"/>
      <c r="BS151" s="23"/>
      <c r="BT151" s="24"/>
      <c r="BU151" s="25"/>
    </row>
    <row r="152" spans="1:73" s="22" customFormat="1" ht="150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0"/>
      <c r="P152" s="20"/>
      <c r="Q152" s="20"/>
      <c r="R152" s="20"/>
      <c r="S152" s="20"/>
      <c r="T152" s="20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0"/>
      <c r="AQ152" s="23"/>
      <c r="AR152" s="20"/>
      <c r="AS152" s="21"/>
      <c r="AT152" s="21"/>
      <c r="AU152" s="21"/>
      <c r="AV152" s="21"/>
      <c r="AW152" s="21"/>
      <c r="AX152" s="21"/>
      <c r="AY152" s="21"/>
      <c r="AZ152" s="21"/>
      <c r="BA152" s="21"/>
      <c r="BB152" s="20"/>
      <c r="BC152" s="20"/>
      <c r="BD152" s="225"/>
      <c r="BE152" s="182"/>
      <c r="BF152" s="23"/>
      <c r="BG152" s="20"/>
      <c r="BH152" s="20"/>
      <c r="BI152" s="23"/>
      <c r="BJ152" s="20"/>
      <c r="BK152" s="20"/>
      <c r="BL152" s="23"/>
      <c r="BM152" s="21"/>
      <c r="BN152" s="21"/>
      <c r="BO152" s="24"/>
      <c r="BP152" s="21"/>
      <c r="BQ152" s="21"/>
      <c r="BR152" s="23"/>
      <c r="BS152" s="23"/>
      <c r="BT152" s="24"/>
      <c r="BU152" s="25"/>
    </row>
    <row r="153" spans="1:73" s="22" customFormat="1" ht="142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0"/>
      <c r="AQ153" s="23"/>
      <c r="AR153" s="20"/>
      <c r="AS153" s="21"/>
      <c r="AT153" s="21"/>
      <c r="AU153" s="21"/>
      <c r="AV153" s="21"/>
      <c r="AW153" s="21"/>
      <c r="AX153" s="21"/>
      <c r="AY153" s="21"/>
      <c r="AZ153" s="21"/>
      <c r="BA153" s="21"/>
      <c r="BB153" s="20"/>
      <c r="BC153" s="20"/>
      <c r="BD153" s="225"/>
      <c r="BE153" s="182"/>
      <c r="BF153" s="23"/>
      <c r="BG153" s="20"/>
      <c r="BH153" s="20"/>
      <c r="BI153" s="23"/>
      <c r="BJ153" s="20"/>
      <c r="BK153" s="20"/>
      <c r="BL153" s="23"/>
      <c r="BM153" s="21"/>
      <c r="BN153" s="21"/>
      <c r="BO153" s="24"/>
      <c r="BP153" s="21"/>
      <c r="BQ153" s="21"/>
      <c r="BR153" s="23"/>
      <c r="BS153" s="23"/>
      <c r="BT153" s="24"/>
      <c r="BU153" s="25"/>
    </row>
    <row r="154" spans="1:73" s="22" customFormat="1" ht="159.7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25"/>
      <c r="AU154" s="20"/>
      <c r="AV154" s="21"/>
      <c r="AW154" s="21"/>
      <c r="AX154" s="21"/>
      <c r="AY154" s="21"/>
      <c r="AZ154" s="21"/>
      <c r="BA154" s="21"/>
      <c r="BB154" s="21"/>
      <c r="BC154" s="21"/>
      <c r="BD154" s="225"/>
      <c r="BE154" s="182"/>
      <c r="BF154" s="23"/>
      <c r="BG154" s="20"/>
      <c r="BH154" s="20"/>
      <c r="BI154" s="23"/>
      <c r="BJ154" s="20"/>
      <c r="BK154" s="20"/>
      <c r="BL154" s="23"/>
      <c r="BM154" s="21"/>
      <c r="BN154" s="21"/>
      <c r="BO154" s="24"/>
      <c r="BP154" s="21"/>
      <c r="BQ154" s="21"/>
      <c r="BR154" s="23"/>
      <c r="BS154" s="23"/>
      <c r="BT154" s="24"/>
      <c r="BU154" s="25"/>
    </row>
    <row r="155" spans="1:73" s="22" customFormat="1" ht="159.7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31"/>
      <c r="N155" s="20"/>
      <c r="O155" s="20"/>
      <c r="P155" s="20"/>
      <c r="Q155" s="20"/>
      <c r="R155" s="20"/>
      <c r="S155" s="20"/>
      <c r="T155" s="20"/>
      <c r="U155" s="20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225"/>
      <c r="BE155" s="182"/>
      <c r="BF155" s="23"/>
      <c r="BG155" s="20"/>
      <c r="BH155" s="20"/>
      <c r="BI155" s="23"/>
      <c r="BJ155" s="20"/>
      <c r="BK155" s="20"/>
      <c r="BL155" s="23"/>
      <c r="BM155" s="21"/>
      <c r="BN155" s="21"/>
      <c r="BO155" s="24"/>
      <c r="BP155" s="21"/>
      <c r="BQ155" s="21"/>
      <c r="BR155" s="23"/>
      <c r="BS155" s="23"/>
      <c r="BT155" s="24"/>
      <c r="BU155" s="25"/>
    </row>
    <row r="156" spans="1:73" s="22" customFormat="1" ht="159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32"/>
      <c r="N156" s="20"/>
      <c r="O156" s="20"/>
      <c r="P156" s="20"/>
      <c r="Q156" s="20"/>
      <c r="R156" s="20"/>
      <c r="S156" s="20"/>
      <c r="T156" s="20"/>
      <c r="U156" s="20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225"/>
      <c r="BE156" s="182"/>
      <c r="BF156" s="23"/>
      <c r="BG156" s="20"/>
      <c r="BH156" s="20"/>
      <c r="BI156" s="23"/>
      <c r="BJ156" s="20"/>
      <c r="BK156" s="20"/>
      <c r="BL156" s="23"/>
      <c r="BM156" s="21"/>
      <c r="BN156" s="21"/>
      <c r="BO156" s="24"/>
      <c r="BP156" s="21"/>
      <c r="BQ156" s="21"/>
      <c r="BR156" s="23"/>
      <c r="BS156" s="23"/>
      <c r="BT156" s="24"/>
      <c r="BU156" s="25"/>
    </row>
    <row r="157" spans="1:73" s="22" customFormat="1" ht="409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225"/>
      <c r="BE157" s="21"/>
      <c r="BF157" s="21"/>
      <c r="BG157" s="20"/>
      <c r="BH157" s="20"/>
      <c r="BI157" s="23"/>
      <c r="BJ157" s="20"/>
      <c r="BK157" s="20"/>
      <c r="BL157" s="23"/>
      <c r="BM157" s="21"/>
      <c r="BN157" s="21"/>
      <c r="BO157" s="24"/>
      <c r="BP157" s="21"/>
      <c r="BQ157" s="21"/>
      <c r="BR157" s="23"/>
      <c r="BS157" s="23"/>
      <c r="BT157" s="24"/>
      <c r="BU157" s="25"/>
    </row>
    <row r="158" spans="1:73" s="22" customFormat="1" ht="156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225"/>
      <c r="BE158" s="182"/>
      <c r="BF158" s="23"/>
      <c r="BG158" s="20"/>
      <c r="BH158" s="20"/>
      <c r="BI158" s="23"/>
      <c r="BJ158" s="20"/>
      <c r="BK158" s="20"/>
      <c r="BL158" s="23"/>
      <c r="BM158" s="21"/>
      <c r="BN158" s="21"/>
      <c r="BO158" s="24"/>
      <c r="BP158" s="21"/>
      <c r="BQ158" s="21"/>
      <c r="BR158" s="23"/>
      <c r="BS158" s="23"/>
      <c r="BT158" s="24"/>
      <c r="BU158" s="25"/>
    </row>
    <row r="159" spans="1:73" s="22" customFormat="1" ht="409.6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225"/>
      <c r="BE159" s="21"/>
      <c r="BF159" s="21"/>
      <c r="BG159" s="20"/>
      <c r="BH159" s="20"/>
      <c r="BI159" s="23"/>
      <c r="BJ159" s="20"/>
      <c r="BK159" s="20"/>
      <c r="BL159" s="23"/>
      <c r="BM159" s="21"/>
      <c r="BN159" s="21"/>
      <c r="BO159" s="24"/>
      <c r="BP159" s="21"/>
      <c r="BQ159" s="21"/>
      <c r="BR159" s="23"/>
      <c r="BS159" s="23"/>
      <c r="BT159" s="24"/>
      <c r="BU159" s="25"/>
    </row>
    <row r="160" spans="1:73" s="22" customFormat="1" ht="152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225"/>
      <c r="BE160" s="182"/>
      <c r="BF160" s="23"/>
      <c r="BG160" s="20"/>
      <c r="BH160" s="20"/>
      <c r="BI160" s="23"/>
      <c r="BJ160" s="20"/>
      <c r="BK160" s="20"/>
      <c r="BL160" s="23"/>
      <c r="BM160" s="21"/>
      <c r="BN160" s="21"/>
      <c r="BO160" s="24"/>
      <c r="BP160" s="21"/>
      <c r="BQ160" s="21"/>
      <c r="BR160" s="23"/>
      <c r="BS160" s="23"/>
      <c r="BT160" s="24"/>
      <c r="BU160" s="25"/>
    </row>
    <row r="161" spans="1:73" s="22" customFormat="1" ht="209.2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225"/>
      <c r="BE161" s="21"/>
      <c r="BF161" s="21"/>
      <c r="BG161" s="20"/>
      <c r="BH161" s="20"/>
      <c r="BI161" s="23"/>
      <c r="BJ161" s="20"/>
      <c r="BK161" s="20"/>
      <c r="BL161" s="23"/>
      <c r="BM161" s="21"/>
      <c r="BN161" s="21"/>
      <c r="BO161" s="24"/>
      <c r="BP161" s="21"/>
      <c r="BQ161" s="21"/>
      <c r="BR161" s="23"/>
      <c r="BS161" s="23"/>
      <c r="BT161" s="24"/>
      <c r="BU161" s="25"/>
    </row>
    <row r="162" spans="1:73" s="22" customFormat="1" ht="209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181"/>
      <c r="AM162" s="21"/>
      <c r="AN162" s="21"/>
      <c r="AO162" s="21"/>
      <c r="AP162" s="21"/>
      <c r="AQ162" s="21"/>
      <c r="AR162" s="21"/>
      <c r="AS162" s="21"/>
      <c r="AT162" s="181"/>
      <c r="AU162" s="21"/>
      <c r="AV162" s="21"/>
      <c r="AW162" s="21"/>
      <c r="AX162" s="21"/>
      <c r="AY162" s="21"/>
      <c r="AZ162" s="21"/>
      <c r="BA162" s="21"/>
      <c r="BB162" s="21"/>
      <c r="BC162" s="21"/>
      <c r="BD162" s="225"/>
      <c r="BE162" s="182"/>
      <c r="BF162" s="23"/>
      <c r="BG162" s="20"/>
      <c r="BH162" s="20"/>
      <c r="BI162" s="23"/>
      <c r="BJ162" s="20"/>
      <c r="BK162" s="20"/>
      <c r="BL162" s="23"/>
      <c r="BM162" s="21"/>
      <c r="BN162" s="21"/>
      <c r="BO162" s="24"/>
      <c r="BP162" s="21"/>
      <c r="BQ162" s="21"/>
      <c r="BR162" s="23"/>
      <c r="BS162" s="23"/>
      <c r="BT162" s="24"/>
      <c r="BU162" s="25"/>
    </row>
    <row r="163" spans="1:73" s="22" customFormat="1" ht="189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225"/>
      <c r="AM163" s="20"/>
      <c r="AN163" s="20"/>
      <c r="AO163" s="21"/>
      <c r="AP163" s="21"/>
      <c r="AQ163" s="21"/>
      <c r="AR163" s="21"/>
      <c r="AS163" s="21"/>
      <c r="AT163" s="225"/>
      <c r="AU163" s="23"/>
      <c r="AV163" s="21"/>
      <c r="AW163" s="21"/>
      <c r="AX163" s="21"/>
      <c r="AY163" s="21"/>
      <c r="AZ163" s="21"/>
      <c r="BA163" s="21"/>
      <c r="BB163" s="21"/>
      <c r="BC163" s="21"/>
      <c r="BD163" s="225"/>
      <c r="BE163" s="21"/>
      <c r="BF163" s="21"/>
      <c r="BG163" s="20"/>
      <c r="BH163" s="20"/>
      <c r="BI163" s="23"/>
      <c r="BJ163" s="20"/>
      <c r="BK163" s="20"/>
      <c r="BL163" s="23"/>
      <c r="BM163" s="21"/>
      <c r="BN163" s="21"/>
      <c r="BO163" s="24"/>
      <c r="BP163" s="21"/>
      <c r="BQ163" s="21"/>
      <c r="BR163" s="23"/>
      <c r="BS163" s="23"/>
      <c r="BT163" s="24"/>
      <c r="BU163" s="25"/>
    </row>
    <row r="164" spans="1:73" s="22" customFormat="1" ht="189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3"/>
      <c r="AK164" s="21"/>
      <c r="AL164" s="225"/>
      <c r="AM164" s="20"/>
      <c r="AN164" s="20"/>
      <c r="AO164" s="21"/>
      <c r="AP164" s="21"/>
      <c r="AQ164" s="21"/>
      <c r="AR164" s="21"/>
      <c r="AS164" s="21"/>
      <c r="AT164" s="225"/>
      <c r="AU164" s="23"/>
      <c r="AV164" s="21"/>
      <c r="AW164" s="21"/>
      <c r="AX164" s="21"/>
      <c r="AY164" s="21"/>
      <c r="AZ164" s="21"/>
      <c r="BA164" s="21"/>
      <c r="BB164" s="21"/>
      <c r="BC164" s="21"/>
      <c r="BD164" s="225"/>
      <c r="BE164" s="23"/>
      <c r="BF164" s="23"/>
      <c r="BG164" s="20"/>
      <c r="BH164" s="20"/>
      <c r="BI164" s="23"/>
      <c r="BJ164" s="20"/>
      <c r="BK164" s="20"/>
      <c r="BL164" s="23"/>
      <c r="BM164" s="21"/>
      <c r="BN164" s="21"/>
      <c r="BO164" s="24"/>
      <c r="BP164" s="21"/>
      <c r="BQ164" s="21"/>
      <c r="BR164" s="23"/>
      <c r="BS164" s="23"/>
      <c r="BT164" s="24"/>
      <c r="BU164" s="25"/>
    </row>
    <row r="165" spans="1:73" s="22" customFormat="1" ht="204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25"/>
      <c r="BE165" s="21"/>
      <c r="BF165" s="21"/>
      <c r="BG165" s="20"/>
      <c r="BH165" s="20"/>
      <c r="BI165" s="23"/>
      <c r="BJ165" s="20"/>
      <c r="BK165" s="20"/>
      <c r="BL165" s="23"/>
      <c r="BM165" s="21"/>
      <c r="BN165" s="21"/>
      <c r="BO165" s="24"/>
      <c r="BP165" s="21"/>
      <c r="BQ165" s="21"/>
      <c r="BR165" s="23"/>
      <c r="BS165" s="23"/>
      <c r="BT165" s="24"/>
      <c r="BU165" s="25"/>
    </row>
    <row r="166" spans="1:73" s="22" customFormat="1" ht="147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2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225"/>
      <c r="BE166" s="182"/>
      <c r="BF166" s="23"/>
      <c r="BG166" s="20"/>
      <c r="BH166" s="20"/>
      <c r="BI166" s="23"/>
      <c r="BJ166" s="20"/>
      <c r="BK166" s="20"/>
      <c r="BL166" s="23"/>
      <c r="BM166" s="21"/>
      <c r="BN166" s="21"/>
      <c r="BO166" s="24"/>
      <c r="BP166" s="21"/>
      <c r="BQ166" s="21"/>
      <c r="BR166" s="23"/>
      <c r="BS166" s="23"/>
      <c r="BT166" s="24"/>
      <c r="BU166" s="25"/>
    </row>
    <row r="167" spans="1:73" s="22" customFormat="1" ht="152.2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0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225"/>
      <c r="BE167" s="182"/>
      <c r="BF167" s="23"/>
      <c r="BG167" s="20"/>
      <c r="BH167" s="20"/>
      <c r="BI167" s="23"/>
      <c r="BJ167" s="20"/>
      <c r="BK167" s="20"/>
      <c r="BL167" s="23"/>
      <c r="BM167" s="21"/>
      <c r="BN167" s="21"/>
      <c r="BO167" s="24"/>
      <c r="BP167" s="21"/>
      <c r="BQ167" s="21"/>
      <c r="BR167" s="23"/>
      <c r="BS167" s="23"/>
      <c r="BT167" s="24"/>
      <c r="BU167" s="25"/>
    </row>
    <row r="168" spans="1:73" s="22" customFormat="1" ht="192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25"/>
      <c r="O168" s="20"/>
      <c r="P168" s="20"/>
      <c r="Q168" s="20"/>
      <c r="R168" s="20"/>
      <c r="S168" s="20"/>
      <c r="T168" s="20"/>
      <c r="U168" s="20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225"/>
      <c r="BE168" s="182"/>
      <c r="BF168" s="23"/>
      <c r="BG168" s="20"/>
      <c r="BH168" s="20"/>
      <c r="BI168" s="23"/>
      <c r="BJ168" s="20"/>
      <c r="BK168" s="20"/>
      <c r="BL168" s="23"/>
      <c r="BM168" s="21"/>
      <c r="BN168" s="21"/>
      <c r="BO168" s="24"/>
      <c r="BP168" s="21"/>
      <c r="BQ168" s="21"/>
      <c r="BR168" s="23"/>
      <c r="BS168" s="23"/>
      <c r="BT168" s="24"/>
      <c r="BU168" s="25"/>
    </row>
    <row r="169" spans="1:73" s="22" customFormat="1" ht="192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25"/>
      <c r="O169" s="20"/>
      <c r="P169" s="20"/>
      <c r="Q169" s="20"/>
      <c r="R169" s="20"/>
      <c r="S169" s="20"/>
      <c r="T169" s="20"/>
      <c r="U169" s="20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225"/>
      <c r="BE169" s="182"/>
      <c r="BF169" s="23"/>
      <c r="BG169" s="20"/>
      <c r="BH169" s="20"/>
      <c r="BI169" s="23"/>
      <c r="BJ169" s="20"/>
      <c r="BK169" s="20"/>
      <c r="BL169" s="23"/>
      <c r="BM169" s="21"/>
      <c r="BN169" s="21"/>
      <c r="BO169" s="24"/>
      <c r="BP169" s="21"/>
      <c r="BQ169" s="21"/>
      <c r="BR169" s="23"/>
      <c r="BS169" s="23"/>
      <c r="BT169" s="24"/>
      <c r="BU169" s="25"/>
    </row>
    <row r="170" spans="1:73" s="22" customFormat="1" ht="409.6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1"/>
      <c r="AJ170" s="21"/>
      <c r="AK170" s="21"/>
      <c r="AL170" s="225"/>
      <c r="AM170" s="21"/>
      <c r="AN170" s="21"/>
      <c r="AO170" s="21"/>
      <c r="AP170" s="21"/>
      <c r="AQ170" s="21"/>
      <c r="AR170" s="21"/>
      <c r="AS170" s="21"/>
      <c r="AT170" s="225"/>
      <c r="AU170" s="21"/>
      <c r="AV170" s="21"/>
      <c r="AW170" s="21"/>
      <c r="AX170" s="21"/>
      <c r="AY170" s="21"/>
      <c r="AZ170" s="21"/>
      <c r="BA170" s="21"/>
      <c r="BB170" s="21"/>
      <c r="BC170" s="21"/>
      <c r="BD170" s="225"/>
      <c r="BE170" s="21"/>
      <c r="BF170" s="21"/>
      <c r="BG170" s="20"/>
      <c r="BH170" s="20"/>
      <c r="BI170" s="23"/>
      <c r="BJ170" s="20"/>
      <c r="BK170" s="20"/>
      <c r="BL170" s="23"/>
      <c r="BM170" s="21"/>
      <c r="BN170" s="21"/>
      <c r="BO170" s="24"/>
      <c r="BP170" s="21"/>
      <c r="BQ170" s="21"/>
      <c r="BR170" s="23"/>
      <c r="BS170" s="23"/>
      <c r="BT170" s="24"/>
      <c r="BU170" s="25"/>
    </row>
    <row r="171" spans="1:73" s="22" customFormat="1" ht="19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21"/>
      <c r="BD171" s="225"/>
      <c r="BE171" s="182"/>
      <c r="BF171" s="23"/>
      <c r="BG171" s="20"/>
      <c r="BH171" s="20"/>
      <c r="BI171" s="23"/>
      <c r="BJ171" s="20"/>
      <c r="BK171" s="20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92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225"/>
      <c r="BE172" s="182"/>
      <c r="BF172" s="23"/>
      <c r="BG172" s="20"/>
      <c r="BH172" s="20"/>
      <c r="BI172" s="23"/>
      <c r="BJ172" s="20"/>
      <c r="BK172" s="20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92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225"/>
      <c r="BE173" s="182"/>
      <c r="BF173" s="23"/>
      <c r="BG173" s="20"/>
      <c r="BH173" s="20"/>
      <c r="BI173" s="23"/>
      <c r="BJ173" s="20"/>
      <c r="BK173" s="20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92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225"/>
      <c r="BE174" s="182"/>
      <c r="BF174" s="23"/>
      <c r="BG174" s="20"/>
      <c r="BH174" s="20"/>
      <c r="BI174" s="23"/>
      <c r="BJ174" s="20"/>
      <c r="BK174" s="20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92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225"/>
      <c r="BE175" s="21"/>
      <c r="BF175" s="21"/>
      <c r="BG175" s="20"/>
      <c r="BH175" s="20"/>
      <c r="BI175" s="23"/>
      <c r="BJ175" s="20"/>
      <c r="BK175" s="20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92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225"/>
      <c r="BE176" s="182"/>
      <c r="BF176" s="23"/>
      <c r="BG176" s="20"/>
      <c r="BH176" s="20"/>
      <c r="BI176" s="23"/>
      <c r="BJ176" s="20"/>
      <c r="BK176" s="20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92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25"/>
      <c r="O177" s="20"/>
      <c r="P177" s="20"/>
      <c r="Q177" s="20"/>
      <c r="R177" s="20"/>
      <c r="S177" s="20"/>
      <c r="T177" s="20"/>
      <c r="U177" s="20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225"/>
      <c r="BE177" s="182"/>
      <c r="BF177" s="23"/>
      <c r="BG177" s="20"/>
      <c r="BH177" s="20"/>
      <c r="BI177" s="23"/>
      <c r="BJ177" s="20"/>
      <c r="BK177" s="20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192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225"/>
      <c r="BE178" s="21"/>
      <c r="BF178" s="20"/>
      <c r="BG178" s="20"/>
      <c r="BH178" s="20"/>
      <c r="BI178" s="23"/>
      <c r="BJ178" s="20"/>
      <c r="BK178" s="21"/>
      <c r="BL178" s="21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192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225"/>
      <c r="BE179" s="182"/>
      <c r="BF179" s="23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192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1"/>
      <c r="P180" s="20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225"/>
      <c r="BE180" s="182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409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1"/>
      <c r="AJ181" s="21"/>
      <c r="AK181" s="21"/>
      <c r="AL181" s="225"/>
      <c r="AM181" s="21"/>
      <c r="AN181" s="20"/>
      <c r="AO181" s="21"/>
      <c r="AP181" s="21"/>
      <c r="AQ181" s="21"/>
      <c r="AR181" s="21"/>
      <c r="AS181" s="21"/>
      <c r="AT181" s="225"/>
      <c r="AU181" s="21"/>
      <c r="AV181" s="21"/>
      <c r="AW181" s="21"/>
      <c r="AX181" s="21"/>
      <c r="AY181" s="21"/>
      <c r="AZ181" s="21"/>
      <c r="BA181" s="21"/>
      <c r="BB181" s="21"/>
      <c r="BC181" s="21"/>
      <c r="BD181" s="225"/>
      <c r="BE181" s="21"/>
      <c r="BF181" s="21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92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225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92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225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92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225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92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225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92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25"/>
      <c r="O186" s="20"/>
      <c r="P186" s="20"/>
      <c r="Q186" s="20"/>
      <c r="R186" s="20"/>
      <c r="S186" s="20"/>
      <c r="T186" s="20"/>
      <c r="U186" s="20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25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192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25"/>
      <c r="O187" s="20"/>
      <c r="P187" s="20"/>
      <c r="Q187" s="20"/>
      <c r="R187" s="20"/>
      <c r="S187" s="20"/>
      <c r="T187" s="20"/>
      <c r="U187" s="20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25"/>
      <c r="BE187" s="182"/>
      <c r="BF187" s="23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92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25"/>
      <c r="AM188" s="21"/>
      <c r="AN188" s="20"/>
      <c r="AO188" s="21"/>
      <c r="AP188" s="21"/>
      <c r="AQ188" s="21"/>
      <c r="AR188" s="21"/>
      <c r="AS188" s="21"/>
      <c r="AT188" s="225"/>
      <c r="AU188" s="21"/>
      <c r="AV188" s="21"/>
      <c r="AW188" s="21"/>
      <c r="AX188" s="21"/>
      <c r="AY188" s="21"/>
      <c r="AZ188" s="21"/>
      <c r="BA188" s="21"/>
      <c r="BB188" s="21"/>
      <c r="BC188" s="21"/>
      <c r="BD188" s="225"/>
      <c r="BE188" s="21"/>
      <c r="BF188" s="21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9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225"/>
      <c r="BE189" s="182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92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0"/>
      <c r="P190" s="20"/>
      <c r="Q190" s="20"/>
      <c r="R190" s="20"/>
      <c r="S190" s="20"/>
      <c r="T190" s="20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225"/>
      <c r="BE190" s="182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92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225"/>
      <c r="BE191" s="182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192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25"/>
      <c r="O192" s="20"/>
      <c r="P192" s="20"/>
      <c r="Q192" s="20"/>
      <c r="R192" s="20"/>
      <c r="S192" s="20"/>
      <c r="T192" s="20"/>
      <c r="U192" s="20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225"/>
      <c r="BE192" s="182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192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25"/>
      <c r="O193" s="20"/>
      <c r="P193" s="20"/>
      <c r="Q193" s="20"/>
      <c r="R193" s="20"/>
      <c r="S193" s="20"/>
      <c r="T193" s="20"/>
      <c r="U193" s="20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225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192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25"/>
      <c r="O194" s="20"/>
      <c r="P194" s="20"/>
      <c r="Q194" s="20"/>
      <c r="R194" s="20"/>
      <c r="S194" s="20"/>
      <c r="T194" s="20"/>
      <c r="U194" s="20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225"/>
      <c r="BE194" s="182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209.2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225"/>
      <c r="BE195" s="23"/>
      <c r="BF195" s="23"/>
      <c r="BG195" s="20"/>
      <c r="BH195" s="20"/>
      <c r="BI195" s="23"/>
      <c r="BJ195" s="20"/>
      <c r="BK195" s="23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62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0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225"/>
      <c r="BE196" s="23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51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0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225"/>
      <c r="BE197" s="23"/>
      <c r="BF197" s="23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214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225"/>
      <c r="BE198" s="23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409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0"/>
      <c r="AI199" s="23"/>
      <c r="AJ199" s="20"/>
      <c r="AK199" s="21"/>
      <c r="AL199" s="225"/>
      <c r="AM199" s="23"/>
      <c r="AN199" s="20"/>
      <c r="AO199" s="21"/>
      <c r="AP199" s="21"/>
      <c r="AQ199" s="21"/>
      <c r="AR199" s="21"/>
      <c r="AS199" s="21"/>
      <c r="AT199" s="225"/>
      <c r="AU199" s="23"/>
      <c r="AV199" s="21"/>
      <c r="AW199" s="21"/>
      <c r="AX199" s="21"/>
      <c r="AY199" s="21"/>
      <c r="AZ199" s="21"/>
      <c r="BA199" s="21"/>
      <c r="BB199" s="21"/>
      <c r="BC199" s="21"/>
      <c r="BD199" s="225"/>
      <c r="BE199" s="23"/>
      <c r="BF199" s="23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26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225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126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225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126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66"/>
      <c r="M202" s="66"/>
      <c r="N202" s="66"/>
      <c r="O202" s="28"/>
      <c r="P202" s="66"/>
      <c r="Q202" s="66"/>
      <c r="R202" s="66"/>
      <c r="S202" s="66"/>
      <c r="T202" s="66"/>
      <c r="U202" s="28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1"/>
      <c r="BC202" s="21"/>
      <c r="BD202" s="225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126.7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3"/>
      <c r="P203" s="23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225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239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3"/>
      <c r="Q204" s="23"/>
      <c r="R204" s="23"/>
      <c r="S204" s="23"/>
      <c r="T204" s="23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225"/>
      <c r="BE204" s="23"/>
      <c r="BF204" s="23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54.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0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81"/>
      <c r="AM205" s="21"/>
      <c r="AN205" s="21"/>
      <c r="AO205" s="21"/>
      <c r="AP205" s="21"/>
      <c r="AQ205" s="21"/>
      <c r="AR205" s="21"/>
      <c r="AS205" s="21"/>
      <c r="AT205" s="181"/>
      <c r="AU205" s="21"/>
      <c r="AV205" s="21"/>
      <c r="AW205" s="21"/>
      <c r="AX205" s="21"/>
      <c r="AY205" s="21"/>
      <c r="AZ205" s="21"/>
      <c r="BA205" s="21"/>
      <c r="BB205" s="21"/>
      <c r="BC205" s="21"/>
      <c r="BD205" s="225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219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0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3"/>
      <c r="AK206" s="21"/>
      <c r="AL206" s="225"/>
      <c r="AM206" s="20"/>
      <c r="AN206" s="20"/>
      <c r="AO206" s="21"/>
      <c r="AP206" s="21"/>
      <c r="AQ206" s="21"/>
      <c r="AR206" s="21"/>
      <c r="AS206" s="21"/>
      <c r="AT206" s="225"/>
      <c r="AU206" s="23"/>
      <c r="AV206" s="21"/>
      <c r="AW206" s="21"/>
      <c r="AX206" s="21"/>
      <c r="AY206" s="21"/>
      <c r="AZ206" s="21"/>
      <c r="BA206" s="21"/>
      <c r="BB206" s="21"/>
      <c r="BC206" s="21"/>
      <c r="BD206" s="225"/>
      <c r="BE206" s="23"/>
      <c r="BF206" s="23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409.6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1"/>
      <c r="AJ207" s="21"/>
      <c r="AK207" s="21"/>
      <c r="AL207" s="225"/>
      <c r="AM207" s="21"/>
      <c r="AN207" s="21"/>
      <c r="AO207" s="21"/>
      <c r="AP207" s="21"/>
      <c r="AQ207" s="21"/>
      <c r="AR207" s="21"/>
      <c r="AS207" s="21"/>
      <c r="AT207" s="225"/>
      <c r="AU207" s="21"/>
      <c r="AV207" s="21"/>
      <c r="AW207" s="21"/>
      <c r="AX207" s="21"/>
      <c r="AY207" s="21"/>
      <c r="AZ207" s="21"/>
      <c r="BA207" s="21"/>
      <c r="BB207" s="21"/>
      <c r="BC207" s="21"/>
      <c r="BD207" s="225"/>
      <c r="BE207" s="21"/>
      <c r="BF207" s="21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162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225"/>
      <c r="BE208" s="23"/>
      <c r="BF208" s="23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51.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225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136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225"/>
      <c r="BE210" s="23"/>
      <c r="BF210" s="23"/>
      <c r="BG210" s="20"/>
      <c r="BH210" s="20"/>
      <c r="BI210" s="23"/>
      <c r="BJ210" s="20"/>
      <c r="BK210" s="23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49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225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211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3"/>
      <c r="P212" s="20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225"/>
      <c r="BE212" s="182"/>
      <c r="BF212" s="23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214.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25"/>
      <c r="O213" s="23"/>
      <c r="P213" s="20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225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89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0"/>
      <c r="BC214" s="20"/>
      <c r="BD214" s="225"/>
      <c r="BE214" s="23"/>
      <c r="BF214" s="23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94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25"/>
      <c r="AU215" s="20"/>
      <c r="AV215" s="21"/>
      <c r="AW215" s="21"/>
      <c r="AX215" s="21"/>
      <c r="AY215" s="21"/>
      <c r="AZ215" s="21"/>
      <c r="BA215" s="21"/>
      <c r="BB215" s="21"/>
      <c r="BC215" s="21"/>
      <c r="BD215" s="225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94.2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25"/>
      <c r="AU216" s="20"/>
      <c r="AV216" s="21"/>
      <c r="AW216" s="21"/>
      <c r="AX216" s="21"/>
      <c r="AY216" s="21"/>
      <c r="AZ216" s="21"/>
      <c r="BA216" s="21"/>
      <c r="BB216" s="21"/>
      <c r="BC216" s="21"/>
      <c r="BD216" s="225"/>
      <c r="BE216" s="182"/>
      <c r="BF216" s="23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64.2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25"/>
      <c r="BE217" s="182"/>
      <c r="BF217" s="23"/>
      <c r="BG217" s="20"/>
      <c r="BH217" s="20"/>
      <c r="BI217" s="23"/>
      <c r="BJ217" s="20"/>
      <c r="BK217" s="21"/>
      <c r="BL217" s="20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94.2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25"/>
      <c r="AU218" s="20"/>
      <c r="AV218" s="21"/>
      <c r="AW218" s="21"/>
      <c r="AX218" s="21"/>
      <c r="AY218" s="21"/>
      <c r="AZ218" s="21"/>
      <c r="BA218" s="21"/>
      <c r="BB218" s="21"/>
      <c r="BC218" s="21"/>
      <c r="BD218" s="225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94.2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25"/>
      <c r="BE219" s="182"/>
      <c r="BF219" s="23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31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0"/>
      <c r="BC220" s="20"/>
      <c r="BD220" s="20"/>
      <c r="BE220" s="182"/>
      <c r="BF220" s="23"/>
      <c r="BG220" s="20"/>
      <c r="BH220" s="20"/>
      <c r="BI220" s="29"/>
      <c r="BJ220" s="20"/>
      <c r="BK220" s="29"/>
      <c r="BL220" s="20"/>
      <c r="BM220" s="20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231.7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225"/>
      <c r="BE221" s="182"/>
      <c r="BF221" s="23"/>
      <c r="BG221" s="20"/>
      <c r="BH221" s="20"/>
      <c r="BI221" s="29"/>
      <c r="BJ221" s="20"/>
      <c r="BK221" s="29"/>
      <c r="BL221" s="20"/>
      <c r="BM221" s="20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82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0"/>
      <c r="BC222" s="20"/>
      <c r="BD222" s="225"/>
      <c r="BE222" s="23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82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18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0"/>
      <c r="BC223" s="20"/>
      <c r="BD223" s="225"/>
      <c r="BE223" s="182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77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3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18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0"/>
      <c r="BC224" s="20"/>
      <c r="BD224" s="225"/>
      <c r="BE224" s="23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77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18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225"/>
      <c r="BE225" s="182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77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3"/>
      <c r="P226" s="23"/>
      <c r="Q226" s="23"/>
      <c r="R226" s="23"/>
      <c r="S226" s="23"/>
      <c r="T226" s="23"/>
      <c r="U226" s="23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225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67.2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3"/>
      <c r="P227" s="23"/>
      <c r="Q227" s="23"/>
      <c r="R227" s="23"/>
      <c r="S227" s="23"/>
      <c r="T227" s="23"/>
      <c r="U227" s="23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18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0"/>
      <c r="BC227" s="20"/>
      <c r="BD227" s="225"/>
      <c r="BE227" s="23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67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18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225"/>
      <c r="BE228" s="182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67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3"/>
      <c r="P229" s="23"/>
      <c r="Q229" s="23"/>
      <c r="R229" s="23"/>
      <c r="S229" s="23"/>
      <c r="T229" s="23"/>
      <c r="U229" s="23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18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21"/>
      <c r="BD229" s="225"/>
      <c r="BE229" s="182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408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3"/>
      <c r="P230" s="20"/>
      <c r="Q230" s="23"/>
      <c r="R230" s="23"/>
      <c r="S230" s="23"/>
      <c r="T230" s="23"/>
      <c r="U230" s="23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0"/>
      <c r="AJ230" s="20"/>
      <c r="AK230" s="21"/>
      <c r="AL230" s="225"/>
      <c r="AM230" s="20"/>
      <c r="AN230" s="20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225"/>
      <c r="BE230" s="23"/>
      <c r="BF230" s="20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238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3"/>
      <c r="P231" s="23"/>
      <c r="Q231" s="23"/>
      <c r="R231" s="23"/>
      <c r="S231" s="23"/>
      <c r="T231" s="23"/>
      <c r="U231" s="23"/>
      <c r="V231" s="21"/>
      <c r="W231" s="21"/>
      <c r="X231" s="21"/>
      <c r="Y231" s="21"/>
      <c r="Z231" s="21"/>
      <c r="AA231" s="21"/>
      <c r="AB231" s="21"/>
      <c r="AC231" s="21"/>
      <c r="AD231" s="181"/>
      <c r="AE231" s="21"/>
      <c r="AF231" s="21"/>
      <c r="AG231" s="21"/>
      <c r="AH231" s="20"/>
      <c r="AI231" s="20"/>
      <c r="AJ231" s="20"/>
      <c r="AK231" s="21"/>
      <c r="AL231" s="225"/>
      <c r="AM231" s="20"/>
      <c r="AN231" s="20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225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53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181"/>
      <c r="AE232" s="21"/>
      <c r="AF232" s="21"/>
      <c r="AG232" s="21"/>
      <c r="AH232" s="20"/>
      <c r="AI232" s="20"/>
      <c r="AJ232" s="20"/>
      <c r="AK232" s="21"/>
      <c r="AL232" s="225"/>
      <c r="AM232" s="20"/>
      <c r="AN232" s="20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225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408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25"/>
      <c r="O233" s="20"/>
      <c r="P233" s="20"/>
      <c r="Q233" s="20"/>
      <c r="R233" s="20"/>
      <c r="S233" s="20"/>
      <c r="T233" s="20"/>
      <c r="U233" s="20"/>
      <c r="V233" s="21"/>
      <c r="W233" s="21"/>
      <c r="X233" s="21"/>
      <c r="Y233" s="21"/>
      <c r="Z233" s="21"/>
      <c r="AA233" s="21"/>
      <c r="AB233" s="21"/>
      <c r="AC233" s="21"/>
      <c r="AD233" s="181"/>
      <c r="AE233" s="21"/>
      <c r="AF233" s="21"/>
      <c r="AG233" s="21"/>
      <c r="AH233" s="21"/>
      <c r="AI233" s="21"/>
      <c r="AJ233" s="21"/>
      <c r="AK233" s="21"/>
      <c r="AL233" s="18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225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408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25"/>
      <c r="O234" s="23"/>
      <c r="P234" s="20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25"/>
      <c r="AE234" s="23"/>
      <c r="AF234" s="23"/>
      <c r="AG234" s="23"/>
      <c r="AH234" s="20"/>
      <c r="AI234" s="21"/>
      <c r="AJ234" s="21"/>
      <c r="AK234" s="21"/>
      <c r="AL234" s="225"/>
      <c r="AM234" s="20"/>
      <c r="AN234" s="20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225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408.7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3"/>
      <c r="P235" s="23"/>
      <c r="Q235" s="23"/>
      <c r="R235" s="23"/>
      <c r="S235" s="23"/>
      <c r="T235" s="23"/>
      <c r="U235" s="23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0"/>
      <c r="BC235" s="20"/>
      <c r="BD235" s="225"/>
      <c r="BE235" s="23"/>
      <c r="BF235" s="23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9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225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59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3"/>
      <c r="P237" s="23"/>
      <c r="Q237" s="23"/>
      <c r="R237" s="23"/>
      <c r="S237" s="23"/>
      <c r="T237" s="23"/>
      <c r="U237" s="23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225"/>
      <c r="BE237" s="182"/>
      <c r="BF237" s="23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241.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225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408.7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3"/>
      <c r="P239" s="20"/>
      <c r="Q239" s="23"/>
      <c r="R239" s="23"/>
      <c r="S239" s="23"/>
      <c r="T239" s="23"/>
      <c r="U239" s="23"/>
      <c r="V239" s="21"/>
      <c r="W239" s="21"/>
      <c r="X239" s="21"/>
      <c r="Y239" s="21"/>
      <c r="Z239" s="21"/>
      <c r="AA239" s="21"/>
      <c r="AB239" s="21"/>
      <c r="AC239" s="21"/>
      <c r="AD239" s="225"/>
      <c r="AE239" s="23"/>
      <c r="AF239" s="23"/>
      <c r="AG239" s="23"/>
      <c r="AH239" s="23"/>
      <c r="AI239" s="21"/>
      <c r="AJ239" s="21"/>
      <c r="AK239" s="21"/>
      <c r="AL239" s="225"/>
      <c r="AM239" s="20"/>
      <c r="AN239" s="20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225"/>
      <c r="BE239" s="23"/>
      <c r="BF239" s="23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63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25"/>
      <c r="O240" s="23"/>
      <c r="P240" s="20"/>
      <c r="Q240" s="23"/>
      <c r="R240" s="23"/>
      <c r="S240" s="23"/>
      <c r="T240" s="23"/>
      <c r="U240" s="23"/>
      <c r="V240" s="21"/>
      <c r="W240" s="21"/>
      <c r="X240" s="21"/>
      <c r="Y240" s="21"/>
      <c r="Z240" s="21"/>
      <c r="AA240" s="21"/>
      <c r="AB240" s="21"/>
      <c r="AC240" s="21"/>
      <c r="AD240" s="225"/>
      <c r="AE240" s="23"/>
      <c r="AF240" s="23"/>
      <c r="AG240" s="23"/>
      <c r="AH240" s="23"/>
      <c r="AI240" s="21"/>
      <c r="AJ240" s="21"/>
      <c r="AK240" s="21"/>
      <c r="AL240" s="225"/>
      <c r="AM240" s="20"/>
      <c r="AN240" s="20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225"/>
      <c r="BE240" s="20"/>
      <c r="BF240" s="20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409.6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3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3"/>
      <c r="AJ241" s="23"/>
      <c r="AK241" s="21"/>
      <c r="AL241" s="225"/>
      <c r="AM241" s="23"/>
      <c r="AN241" s="23"/>
      <c r="AO241" s="21"/>
      <c r="AP241" s="21"/>
      <c r="AQ241" s="21"/>
      <c r="AR241" s="21"/>
      <c r="AS241" s="21"/>
      <c r="AT241" s="225"/>
      <c r="AU241" s="23"/>
      <c r="AV241" s="21"/>
      <c r="AW241" s="21"/>
      <c r="AX241" s="21"/>
      <c r="AY241" s="21"/>
      <c r="AZ241" s="21"/>
      <c r="BA241" s="21"/>
      <c r="BB241" s="21"/>
      <c r="BC241" s="21"/>
      <c r="BD241" s="225"/>
      <c r="BE241" s="20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32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0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225"/>
      <c r="BE242" s="20"/>
      <c r="BF242" s="20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132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3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225"/>
      <c r="BE243" s="20"/>
      <c r="BF243" s="20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32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225"/>
      <c r="BE244" s="20"/>
      <c r="BF244" s="20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32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3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225"/>
      <c r="BE245" s="20"/>
      <c r="BF245" s="20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54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3"/>
      <c r="P246" s="23"/>
      <c r="Q246" s="23"/>
      <c r="R246" s="23"/>
      <c r="S246" s="23"/>
      <c r="T246" s="23"/>
      <c r="U246" s="23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225"/>
      <c r="BE246" s="23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19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3"/>
      <c r="P247" s="20"/>
      <c r="Q247" s="23"/>
      <c r="R247" s="23"/>
      <c r="S247" s="23"/>
      <c r="T247" s="23"/>
      <c r="U247" s="23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225"/>
      <c r="BE247" s="20"/>
      <c r="BF247" s="20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31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3"/>
      <c r="P248" s="23"/>
      <c r="Q248" s="23"/>
      <c r="R248" s="23"/>
      <c r="S248" s="23"/>
      <c r="T248" s="23"/>
      <c r="U248" s="23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225"/>
      <c r="BE248" s="23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49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3"/>
      <c r="P249" s="20"/>
      <c r="Q249" s="23"/>
      <c r="R249" s="23"/>
      <c r="S249" s="23"/>
      <c r="T249" s="23"/>
      <c r="U249" s="23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225"/>
      <c r="BE249" s="2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25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3"/>
      <c r="P250" s="23"/>
      <c r="Q250" s="23"/>
      <c r="R250" s="23"/>
      <c r="S250" s="23"/>
      <c r="T250" s="23"/>
      <c r="U250" s="23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225"/>
      <c r="BE250" s="23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71.7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3"/>
      <c r="P251" s="20"/>
      <c r="Q251" s="23"/>
      <c r="R251" s="23"/>
      <c r="S251" s="23"/>
      <c r="T251" s="23"/>
      <c r="U251" s="23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225"/>
      <c r="BE251" s="20"/>
      <c r="BF251" s="20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409.6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3"/>
      <c r="P252" s="23"/>
      <c r="Q252" s="23"/>
      <c r="R252" s="23"/>
      <c r="S252" s="23"/>
      <c r="T252" s="23"/>
      <c r="U252" s="23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225"/>
      <c r="BE252" s="2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69.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3"/>
      <c r="P253" s="20"/>
      <c r="Q253" s="23"/>
      <c r="R253" s="23"/>
      <c r="S253" s="23"/>
      <c r="T253" s="23"/>
      <c r="U253" s="23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181"/>
      <c r="AM253" s="21"/>
      <c r="AN253" s="21"/>
      <c r="AO253" s="21"/>
      <c r="AP253" s="21"/>
      <c r="AQ253" s="21"/>
      <c r="AR253" s="21"/>
      <c r="AS253" s="21"/>
      <c r="AT253" s="181"/>
      <c r="AU253" s="21"/>
      <c r="AV253" s="181"/>
      <c r="AW253" s="21"/>
      <c r="AX253" s="21"/>
      <c r="AY253" s="21"/>
      <c r="AZ253" s="21"/>
      <c r="BA253" s="21"/>
      <c r="BB253" s="21"/>
      <c r="BC253" s="21"/>
      <c r="BD253" s="225"/>
      <c r="BE253" s="182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234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3"/>
      <c r="P254" s="23"/>
      <c r="Q254" s="23"/>
      <c r="R254" s="23"/>
      <c r="S254" s="23"/>
      <c r="T254" s="23"/>
      <c r="U254" s="23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181"/>
      <c r="AM254" s="21"/>
      <c r="AN254" s="21"/>
      <c r="AO254" s="21"/>
      <c r="AP254" s="21"/>
      <c r="AQ254" s="21"/>
      <c r="AR254" s="21"/>
      <c r="AS254" s="21"/>
      <c r="AT254" s="181"/>
      <c r="AU254" s="21"/>
      <c r="AV254" s="181"/>
      <c r="AW254" s="21"/>
      <c r="AX254" s="21"/>
      <c r="AY254" s="21"/>
      <c r="AZ254" s="21"/>
      <c r="BA254" s="21"/>
      <c r="BB254" s="21"/>
      <c r="BC254" s="21"/>
      <c r="BD254" s="225"/>
      <c r="BE254" s="2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82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3"/>
      <c r="P255" s="20"/>
      <c r="Q255" s="23"/>
      <c r="R255" s="23"/>
      <c r="S255" s="23"/>
      <c r="T255" s="23"/>
      <c r="U255" s="23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181"/>
      <c r="AM255" s="21"/>
      <c r="AN255" s="21"/>
      <c r="AO255" s="21"/>
      <c r="AP255" s="21"/>
      <c r="AQ255" s="21"/>
      <c r="AR255" s="21"/>
      <c r="AS255" s="21"/>
      <c r="AT255" s="181"/>
      <c r="AU255" s="21"/>
      <c r="AV255" s="181"/>
      <c r="AW255" s="21"/>
      <c r="AX255" s="21"/>
      <c r="AY255" s="21"/>
      <c r="AZ255" s="21"/>
      <c r="BA255" s="21"/>
      <c r="BB255" s="21"/>
      <c r="BC255" s="21"/>
      <c r="BD255" s="225"/>
      <c r="BE255" s="225"/>
      <c r="BF255" s="20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57.2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3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181"/>
      <c r="AM256" s="21"/>
      <c r="AN256" s="21"/>
      <c r="AO256" s="21"/>
      <c r="AP256" s="21"/>
      <c r="AQ256" s="21"/>
      <c r="AR256" s="21"/>
      <c r="AS256" s="21"/>
      <c r="AT256" s="181"/>
      <c r="AU256" s="21"/>
      <c r="AV256" s="181"/>
      <c r="AW256" s="21"/>
      <c r="AX256" s="21"/>
      <c r="AY256" s="21"/>
      <c r="AZ256" s="21"/>
      <c r="BA256" s="21"/>
      <c r="BB256" s="20"/>
      <c r="BC256" s="20"/>
      <c r="BD256" s="225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44.7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3"/>
      <c r="P257" s="20"/>
      <c r="Q257" s="23"/>
      <c r="R257" s="23"/>
      <c r="S257" s="23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181"/>
      <c r="AM257" s="21"/>
      <c r="AN257" s="21"/>
      <c r="AO257" s="21"/>
      <c r="AP257" s="21"/>
      <c r="AQ257" s="21"/>
      <c r="AR257" s="21"/>
      <c r="AS257" s="21"/>
      <c r="AT257" s="181"/>
      <c r="AU257" s="21"/>
      <c r="AV257" s="181"/>
      <c r="AW257" s="21"/>
      <c r="AX257" s="21"/>
      <c r="AY257" s="21"/>
      <c r="AZ257" s="21"/>
      <c r="BA257" s="21"/>
      <c r="BB257" s="20"/>
      <c r="BC257" s="20"/>
      <c r="BD257" s="225"/>
      <c r="BE257" s="225"/>
      <c r="BF257" s="20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25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181"/>
      <c r="AM258" s="21"/>
      <c r="AN258" s="21"/>
      <c r="AO258" s="21"/>
      <c r="AP258" s="21"/>
      <c r="AQ258" s="21"/>
      <c r="AR258" s="21"/>
      <c r="AS258" s="21"/>
      <c r="AT258" s="181"/>
      <c r="AU258" s="21"/>
      <c r="AV258" s="181"/>
      <c r="AW258" s="21"/>
      <c r="AX258" s="21"/>
      <c r="AY258" s="21"/>
      <c r="AZ258" s="21"/>
      <c r="BA258" s="21"/>
      <c r="BB258" s="21"/>
      <c r="BC258" s="21"/>
      <c r="BD258" s="225"/>
      <c r="BE258" s="2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62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3"/>
      <c r="P259" s="20"/>
      <c r="Q259" s="23"/>
      <c r="R259" s="23"/>
      <c r="S259" s="23"/>
      <c r="T259" s="23"/>
      <c r="U259" s="23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181"/>
      <c r="AM259" s="21"/>
      <c r="AN259" s="21"/>
      <c r="AO259" s="21"/>
      <c r="AP259" s="21"/>
      <c r="AQ259" s="21"/>
      <c r="AR259" s="21"/>
      <c r="AS259" s="21"/>
      <c r="AT259" s="181"/>
      <c r="AU259" s="21"/>
      <c r="AV259" s="181"/>
      <c r="AW259" s="21"/>
      <c r="AX259" s="21"/>
      <c r="AY259" s="21"/>
      <c r="AZ259" s="21"/>
      <c r="BA259" s="21"/>
      <c r="BB259" s="21"/>
      <c r="BC259" s="21"/>
      <c r="BD259" s="225"/>
      <c r="BE259" s="182"/>
      <c r="BF259" s="23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254.2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3"/>
      <c r="P260" s="23"/>
      <c r="Q260" s="23"/>
      <c r="R260" s="23"/>
      <c r="S260" s="23"/>
      <c r="T260" s="23"/>
      <c r="U260" s="23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181"/>
      <c r="AM260" s="21"/>
      <c r="AN260" s="21"/>
      <c r="AO260" s="21"/>
      <c r="AP260" s="21"/>
      <c r="AQ260" s="21"/>
      <c r="AR260" s="21"/>
      <c r="AS260" s="21"/>
      <c r="AT260" s="181"/>
      <c r="AU260" s="21"/>
      <c r="AV260" s="181"/>
      <c r="AW260" s="21"/>
      <c r="AX260" s="21"/>
      <c r="AY260" s="21"/>
      <c r="AZ260" s="21"/>
      <c r="BA260" s="21"/>
      <c r="BB260" s="21"/>
      <c r="BC260" s="21"/>
      <c r="BD260" s="225"/>
      <c r="BE260" s="23"/>
      <c r="BF260" s="20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66.5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3"/>
      <c r="P261" s="20"/>
      <c r="Q261" s="23"/>
      <c r="R261" s="23"/>
      <c r="S261" s="23"/>
      <c r="T261" s="23"/>
      <c r="U261" s="23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181"/>
      <c r="AM261" s="21"/>
      <c r="AN261" s="21"/>
      <c r="AO261" s="21"/>
      <c r="AP261" s="21"/>
      <c r="AQ261" s="21"/>
      <c r="AR261" s="21"/>
      <c r="AS261" s="21"/>
      <c r="AT261" s="181"/>
      <c r="AU261" s="21"/>
      <c r="AV261" s="181"/>
      <c r="AW261" s="21"/>
      <c r="AX261" s="21"/>
      <c r="AY261" s="21"/>
      <c r="AZ261" s="21"/>
      <c r="BA261" s="21"/>
      <c r="BB261" s="21"/>
      <c r="BC261" s="21"/>
      <c r="BD261" s="225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81.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3"/>
      <c r="P262" s="20"/>
      <c r="Q262" s="23"/>
      <c r="R262" s="23"/>
      <c r="S262" s="20"/>
      <c r="T262" s="20"/>
      <c r="U262" s="23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181"/>
      <c r="AM262" s="21"/>
      <c r="AN262" s="21"/>
      <c r="AO262" s="21"/>
      <c r="AP262" s="21"/>
      <c r="AQ262" s="21"/>
      <c r="AR262" s="21"/>
      <c r="AS262" s="21"/>
      <c r="AT262" s="181"/>
      <c r="AU262" s="21"/>
      <c r="AV262" s="181"/>
      <c r="AW262" s="21"/>
      <c r="AX262" s="21"/>
      <c r="AY262" s="21"/>
      <c r="AZ262" s="21"/>
      <c r="BA262" s="21"/>
      <c r="BB262" s="21"/>
      <c r="BC262" s="21"/>
      <c r="BD262" s="225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71" customFormat="1" ht="197.25" customHeight="1" x14ac:dyDescent="0.25">
      <c r="A263" s="17"/>
      <c r="B263" s="18"/>
      <c r="C263" s="18"/>
      <c r="D263" s="19"/>
      <c r="E263" s="19"/>
      <c r="F263" s="66"/>
      <c r="G263" s="18"/>
      <c r="H263" s="18"/>
      <c r="I263" s="18"/>
      <c r="J263" s="18"/>
      <c r="K263" s="18"/>
      <c r="L263" s="66"/>
      <c r="M263" s="66"/>
      <c r="N263" s="66"/>
      <c r="O263" s="19"/>
      <c r="P263" s="19"/>
      <c r="Q263" s="19"/>
      <c r="R263" s="19"/>
      <c r="S263" s="19"/>
      <c r="T263" s="19"/>
      <c r="U263" s="19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27"/>
      <c r="AL263" s="27"/>
      <c r="AM263" s="27"/>
      <c r="AN263" s="27"/>
      <c r="AO263" s="27"/>
      <c r="AP263" s="27"/>
      <c r="AQ263" s="27"/>
      <c r="AR263" s="27"/>
      <c r="AS263" s="27"/>
      <c r="AT263" s="27"/>
      <c r="AU263" s="27"/>
      <c r="AV263" s="27"/>
      <c r="AW263" s="27"/>
      <c r="AX263" s="27"/>
      <c r="AY263" s="27"/>
      <c r="AZ263" s="27"/>
      <c r="BA263" s="27"/>
      <c r="BB263" s="27"/>
      <c r="BC263" s="27"/>
      <c r="BD263" s="183"/>
      <c r="BE263" s="183"/>
      <c r="BF263" s="66"/>
      <c r="BG263" s="66"/>
      <c r="BH263" s="66"/>
      <c r="BI263" s="28"/>
      <c r="BJ263" s="66"/>
      <c r="BK263" s="66"/>
      <c r="BL263" s="28"/>
      <c r="BM263" s="27"/>
      <c r="BN263" s="27"/>
      <c r="BO263" s="17"/>
      <c r="BP263" s="27"/>
      <c r="BQ263" s="27"/>
      <c r="BR263" s="28"/>
      <c r="BS263" s="28"/>
      <c r="BT263" s="17"/>
      <c r="BU263" s="70"/>
    </row>
    <row r="264" spans="1:73" s="22" customFormat="1" ht="136.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0"/>
      <c r="P264" s="20"/>
      <c r="Q264" s="23"/>
      <c r="R264" s="23"/>
      <c r="S264" s="23"/>
      <c r="T264" s="23"/>
      <c r="U264" s="20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225"/>
      <c r="BE264" s="225"/>
      <c r="BF264" s="20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243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0"/>
      <c r="P265" s="20"/>
      <c r="Q265" s="23"/>
      <c r="R265" s="23"/>
      <c r="S265" s="23"/>
      <c r="T265" s="23"/>
      <c r="U265" s="20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225"/>
      <c r="BE265" s="20"/>
      <c r="BF265" s="20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43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0"/>
      <c r="P266" s="20"/>
      <c r="Q266" s="23"/>
      <c r="R266" s="23"/>
      <c r="S266" s="23"/>
      <c r="T266" s="23"/>
      <c r="U266" s="20"/>
      <c r="V266" s="21"/>
      <c r="W266" s="21"/>
      <c r="X266" s="21"/>
      <c r="Y266" s="21"/>
      <c r="Z266" s="21"/>
      <c r="AA266" s="21"/>
      <c r="AB266" s="21"/>
      <c r="AC266" s="21"/>
      <c r="AD266" s="181"/>
      <c r="AE266" s="21"/>
      <c r="AF266" s="21"/>
      <c r="AG266" s="21"/>
      <c r="AH266" s="21"/>
      <c r="AI266" s="21"/>
      <c r="AJ266" s="21"/>
      <c r="AK266" s="21"/>
      <c r="AL266" s="181"/>
      <c r="AM266" s="21"/>
      <c r="AN266" s="21"/>
      <c r="AO266" s="21"/>
      <c r="AP266" s="21"/>
      <c r="AQ266" s="21"/>
      <c r="AR266" s="21"/>
      <c r="AS266" s="21"/>
      <c r="AT266" s="181"/>
      <c r="AU266" s="21"/>
      <c r="AV266" s="181"/>
      <c r="AW266" s="21"/>
      <c r="AX266" s="21"/>
      <c r="AY266" s="21"/>
      <c r="AZ266" s="21"/>
      <c r="BA266" s="21"/>
      <c r="BB266" s="21"/>
      <c r="BC266" s="21"/>
      <c r="BD266" s="225"/>
      <c r="BE266" s="225"/>
      <c r="BF266" s="20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79.2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25"/>
      <c r="O267" s="28"/>
      <c r="P267" s="18"/>
      <c r="Q267" s="28"/>
      <c r="R267" s="28"/>
      <c r="S267" s="28"/>
      <c r="T267" s="28"/>
      <c r="U267" s="28"/>
      <c r="V267" s="21"/>
      <c r="W267" s="21"/>
      <c r="X267" s="21"/>
      <c r="Y267" s="21"/>
      <c r="Z267" s="21"/>
      <c r="AA267" s="21"/>
      <c r="AB267" s="21"/>
      <c r="AC267" s="21"/>
      <c r="AD267" s="181"/>
      <c r="AE267" s="21"/>
      <c r="AF267" s="21"/>
      <c r="AG267" s="21"/>
      <c r="AH267" s="20"/>
      <c r="AI267" s="29"/>
      <c r="AJ267" s="29"/>
      <c r="AK267" s="21"/>
      <c r="AL267" s="225"/>
      <c r="AM267" s="29"/>
      <c r="AN267" s="29"/>
      <c r="AO267" s="21"/>
      <c r="AP267" s="21"/>
      <c r="AQ267" s="21"/>
      <c r="AR267" s="21"/>
      <c r="AS267" s="21"/>
      <c r="AT267" s="225"/>
      <c r="AU267" s="29"/>
      <c r="AV267" s="225"/>
      <c r="AW267" s="29"/>
      <c r="AX267" s="21"/>
      <c r="AY267" s="21"/>
      <c r="AZ267" s="21"/>
      <c r="BA267" s="21"/>
      <c r="BB267" s="20"/>
      <c r="BC267" s="23"/>
      <c r="BD267" s="225"/>
      <c r="BE267" s="29"/>
      <c r="BF267" s="29"/>
      <c r="BG267" s="21"/>
      <c r="BH267" s="21"/>
      <c r="BI267" s="21"/>
      <c r="BJ267" s="21"/>
      <c r="BK267" s="21"/>
      <c r="BL267" s="21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64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9"/>
      <c r="P268" s="29"/>
      <c r="Q268" s="29"/>
      <c r="R268" s="29"/>
      <c r="S268" s="29"/>
      <c r="T268" s="29"/>
      <c r="U268" s="29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225"/>
      <c r="BE268" s="225"/>
      <c r="BF268" s="20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49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225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46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9"/>
      <c r="P270" s="29"/>
      <c r="Q270" s="29"/>
      <c r="R270" s="29"/>
      <c r="S270" s="29"/>
      <c r="T270" s="29"/>
      <c r="U270" s="29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181"/>
      <c r="AM270" s="21"/>
      <c r="AN270" s="21"/>
      <c r="AO270" s="21"/>
      <c r="AP270" s="21"/>
      <c r="AQ270" s="21"/>
      <c r="AR270" s="21"/>
      <c r="AS270" s="21"/>
      <c r="AT270" s="181"/>
      <c r="AU270" s="21"/>
      <c r="AV270" s="181"/>
      <c r="AW270" s="21"/>
      <c r="AX270" s="21"/>
      <c r="AY270" s="21"/>
      <c r="AZ270" s="21"/>
      <c r="BA270" s="21"/>
      <c r="BB270" s="20"/>
      <c r="BC270" s="29"/>
      <c r="BD270" s="29"/>
      <c r="BE270" s="29"/>
      <c r="BF270" s="29"/>
      <c r="BG270" s="21"/>
      <c r="BH270" s="21"/>
      <c r="BI270" s="21"/>
      <c r="BJ270" s="21"/>
      <c r="BK270" s="21"/>
      <c r="BL270" s="21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3"/>
      <c r="P271" s="20"/>
      <c r="Q271" s="23"/>
      <c r="R271" s="23"/>
      <c r="S271" s="23"/>
      <c r="T271" s="23"/>
      <c r="U271" s="23"/>
      <c r="V271" s="21"/>
      <c r="W271" s="21"/>
      <c r="X271" s="21"/>
      <c r="Y271" s="21"/>
      <c r="Z271" s="21"/>
      <c r="AA271" s="21"/>
      <c r="AB271" s="21"/>
      <c r="AC271" s="21"/>
      <c r="AD271" s="20"/>
      <c r="AE271" s="23"/>
      <c r="AF271" s="23"/>
      <c r="AG271" s="23"/>
      <c r="AH271" s="23"/>
      <c r="AI271" s="29"/>
      <c r="AJ271" s="29"/>
      <c r="AK271" s="21"/>
      <c r="AL271" s="225"/>
      <c r="AM271" s="23"/>
      <c r="AN271" s="23"/>
      <c r="AO271" s="21"/>
      <c r="AP271" s="21"/>
      <c r="AQ271" s="21"/>
      <c r="AR271" s="21"/>
      <c r="AS271" s="21"/>
      <c r="AT271" s="225"/>
      <c r="AU271" s="23"/>
      <c r="AV271" s="225"/>
      <c r="AW271" s="23"/>
      <c r="AX271" s="21"/>
      <c r="AY271" s="21"/>
      <c r="AZ271" s="21"/>
      <c r="BA271" s="21"/>
      <c r="BB271" s="20"/>
      <c r="BC271" s="23"/>
      <c r="BD271" s="225"/>
      <c r="BE271" s="23"/>
      <c r="BF271" s="23"/>
      <c r="BG271" s="21"/>
      <c r="BH271" s="21"/>
      <c r="BI271" s="21"/>
      <c r="BJ271" s="21"/>
      <c r="BK271" s="21"/>
      <c r="BL271" s="21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23.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3"/>
      <c r="P272" s="20"/>
      <c r="Q272" s="23"/>
      <c r="R272" s="23"/>
      <c r="S272" s="23"/>
      <c r="T272" s="23"/>
      <c r="U272" s="23"/>
      <c r="V272" s="21"/>
      <c r="W272" s="21"/>
      <c r="X272" s="21"/>
      <c r="Y272" s="21"/>
      <c r="Z272" s="21"/>
      <c r="AA272" s="21"/>
      <c r="AB272" s="21"/>
      <c r="AC272" s="21"/>
      <c r="AD272" s="181"/>
      <c r="AE272" s="21"/>
      <c r="AF272" s="21"/>
      <c r="AG272" s="21"/>
      <c r="AH272" s="20"/>
      <c r="AI272" s="29"/>
      <c r="AJ272" s="29"/>
      <c r="AK272" s="21"/>
      <c r="AL272" s="225"/>
      <c r="AM272" s="29"/>
      <c r="AN272" s="29"/>
      <c r="AO272" s="21"/>
      <c r="AP272" s="21"/>
      <c r="AQ272" s="21"/>
      <c r="AR272" s="21"/>
      <c r="AS272" s="21"/>
      <c r="AT272" s="225"/>
      <c r="AU272" s="29"/>
      <c r="AV272" s="225"/>
      <c r="AW272" s="29"/>
      <c r="AX272" s="21"/>
      <c r="AY272" s="21"/>
      <c r="AZ272" s="21"/>
      <c r="BA272" s="21"/>
      <c r="BB272" s="20"/>
      <c r="BC272" s="23"/>
      <c r="BD272" s="225"/>
      <c r="BE272" s="23"/>
      <c r="BF272" s="23"/>
      <c r="BG272" s="21"/>
      <c r="BH272" s="21"/>
      <c r="BI272" s="21"/>
      <c r="BJ272" s="21"/>
      <c r="BK272" s="21"/>
      <c r="BL272" s="21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23.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25"/>
      <c r="O273" s="23"/>
      <c r="P273" s="20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181"/>
      <c r="AE273" s="21"/>
      <c r="AF273" s="21"/>
      <c r="AG273" s="21"/>
      <c r="AH273" s="20"/>
      <c r="AI273" s="29"/>
      <c r="AJ273" s="29"/>
      <c r="AK273" s="21"/>
      <c r="AL273" s="225"/>
      <c r="AM273" s="29"/>
      <c r="AN273" s="29"/>
      <c r="AO273" s="21"/>
      <c r="AP273" s="21"/>
      <c r="AQ273" s="21"/>
      <c r="AR273" s="21"/>
      <c r="AS273" s="21"/>
      <c r="AT273" s="225"/>
      <c r="AU273" s="29"/>
      <c r="AV273" s="225"/>
      <c r="AW273" s="29"/>
      <c r="AX273" s="21"/>
      <c r="AY273" s="21"/>
      <c r="AZ273" s="21"/>
      <c r="BA273" s="21"/>
      <c r="BB273" s="20"/>
      <c r="BC273" s="23"/>
      <c r="BD273" s="225"/>
      <c r="BE273" s="29"/>
      <c r="BF273" s="29"/>
      <c r="BG273" s="21"/>
      <c r="BH273" s="21"/>
      <c r="BI273" s="21"/>
      <c r="BJ273" s="21"/>
      <c r="BK273" s="21"/>
      <c r="BL273" s="21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408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3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181"/>
      <c r="AE274" s="21"/>
      <c r="AF274" s="21"/>
      <c r="AG274" s="21"/>
      <c r="AH274" s="20"/>
      <c r="AI274" s="29"/>
      <c r="AJ274" s="29"/>
      <c r="AK274" s="21"/>
      <c r="AL274" s="225"/>
      <c r="AM274" s="29"/>
      <c r="AN274" s="29"/>
      <c r="AO274" s="21"/>
      <c r="AP274" s="21"/>
      <c r="AQ274" s="21"/>
      <c r="AR274" s="21"/>
      <c r="AS274" s="21"/>
      <c r="AT274" s="225"/>
      <c r="AU274" s="29"/>
      <c r="AV274" s="225"/>
      <c r="AW274" s="29"/>
      <c r="AX274" s="21"/>
      <c r="AY274" s="21"/>
      <c r="AZ274" s="21"/>
      <c r="BA274" s="21"/>
      <c r="BB274" s="20"/>
      <c r="BC274" s="23"/>
      <c r="BD274" s="225"/>
      <c r="BE274" s="23"/>
      <c r="BF274" s="23"/>
      <c r="BG274" s="21"/>
      <c r="BH274" s="21"/>
      <c r="BI274" s="21"/>
      <c r="BJ274" s="21"/>
      <c r="BK274" s="21"/>
      <c r="BL274" s="21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86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181"/>
      <c r="AE275" s="21"/>
      <c r="AF275" s="21"/>
      <c r="AG275" s="21"/>
      <c r="AH275" s="20"/>
      <c r="AI275" s="29"/>
      <c r="AJ275" s="29"/>
      <c r="AK275" s="21"/>
      <c r="AL275" s="225"/>
      <c r="AM275" s="29"/>
      <c r="AN275" s="29"/>
      <c r="AO275" s="21"/>
      <c r="AP275" s="21"/>
      <c r="AQ275" s="21"/>
      <c r="AR275" s="21"/>
      <c r="AS275" s="21"/>
      <c r="AT275" s="225"/>
      <c r="AU275" s="29"/>
      <c r="AV275" s="225"/>
      <c r="AW275" s="29"/>
      <c r="AX275" s="21"/>
      <c r="AY275" s="21"/>
      <c r="AZ275" s="21"/>
      <c r="BA275" s="21"/>
      <c r="BB275" s="20"/>
      <c r="BC275" s="23"/>
      <c r="BD275" s="225"/>
      <c r="BE275" s="29"/>
      <c r="BF275" s="29"/>
      <c r="BG275" s="21"/>
      <c r="BH275" s="21"/>
      <c r="BI275" s="21"/>
      <c r="BJ275" s="21"/>
      <c r="BK275" s="21"/>
      <c r="BL275" s="21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409.6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25"/>
      <c r="O276" s="28"/>
      <c r="P276" s="18"/>
      <c r="Q276" s="28"/>
      <c r="R276" s="28"/>
      <c r="S276" s="28"/>
      <c r="T276" s="28"/>
      <c r="U276" s="28"/>
      <c r="V276" s="21"/>
      <c r="W276" s="21"/>
      <c r="X276" s="21"/>
      <c r="Y276" s="21"/>
      <c r="Z276" s="21"/>
      <c r="AA276" s="21"/>
      <c r="AB276" s="21"/>
      <c r="AC276" s="21"/>
      <c r="AD276" s="181"/>
      <c r="AE276" s="21"/>
      <c r="AF276" s="21"/>
      <c r="AG276" s="21"/>
      <c r="AH276" s="20"/>
      <c r="AI276" s="29"/>
      <c r="AJ276" s="29"/>
      <c r="AK276" s="21"/>
      <c r="AL276" s="225"/>
      <c r="AM276" s="29"/>
      <c r="AN276" s="29"/>
      <c r="AO276" s="21"/>
      <c r="AP276" s="21"/>
      <c r="AQ276" s="21"/>
      <c r="AR276" s="21"/>
      <c r="AS276" s="21"/>
      <c r="AT276" s="225"/>
      <c r="AU276" s="29"/>
      <c r="AV276" s="225"/>
      <c r="AW276" s="29"/>
      <c r="AX276" s="21"/>
      <c r="AY276" s="21"/>
      <c r="AZ276" s="21"/>
      <c r="BA276" s="21"/>
      <c r="BB276" s="20"/>
      <c r="BC276" s="23"/>
      <c r="BD276" s="225"/>
      <c r="BE276" s="29"/>
      <c r="BF276" s="29"/>
      <c r="BG276" s="21"/>
      <c r="BH276" s="21"/>
      <c r="BI276" s="21"/>
      <c r="BJ276" s="21"/>
      <c r="BK276" s="21"/>
      <c r="BL276" s="21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216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25"/>
      <c r="O277" s="28"/>
      <c r="P277" s="18"/>
      <c r="Q277" s="28"/>
      <c r="R277" s="28"/>
      <c r="S277" s="28"/>
      <c r="T277" s="28"/>
      <c r="U277" s="28"/>
      <c r="V277" s="21"/>
      <c r="W277" s="21"/>
      <c r="X277" s="21"/>
      <c r="Y277" s="21"/>
      <c r="Z277" s="21"/>
      <c r="AA277" s="21"/>
      <c r="AB277" s="21"/>
      <c r="AC277" s="21"/>
      <c r="AD277" s="181"/>
      <c r="AE277" s="21"/>
      <c r="AF277" s="21"/>
      <c r="AG277" s="21"/>
      <c r="AH277" s="20"/>
      <c r="AI277" s="29"/>
      <c r="AJ277" s="29"/>
      <c r="AK277" s="21"/>
      <c r="AL277" s="225"/>
      <c r="AM277" s="29"/>
      <c r="AN277" s="29"/>
      <c r="AO277" s="21"/>
      <c r="AP277" s="21"/>
      <c r="AQ277" s="21"/>
      <c r="AR277" s="21"/>
      <c r="AS277" s="21"/>
      <c r="AT277" s="225"/>
      <c r="AU277" s="29"/>
      <c r="AV277" s="225"/>
      <c r="AW277" s="29"/>
      <c r="AX277" s="21"/>
      <c r="AY277" s="21"/>
      <c r="AZ277" s="21"/>
      <c r="BA277" s="21"/>
      <c r="BB277" s="20"/>
      <c r="BC277" s="23"/>
      <c r="BD277" s="225"/>
      <c r="BE277" s="29"/>
      <c r="BF277" s="29"/>
      <c r="BG277" s="21"/>
      <c r="BH277" s="21"/>
      <c r="BI277" s="21"/>
      <c r="BJ277" s="21"/>
      <c r="BK277" s="21"/>
      <c r="BL277" s="21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254.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0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25"/>
      <c r="AE278" s="29"/>
      <c r="AF278" s="29"/>
      <c r="AG278" s="29"/>
      <c r="AH278" s="29"/>
      <c r="AI278" s="21"/>
      <c r="AJ278" s="21"/>
      <c r="AK278" s="21"/>
      <c r="AL278" s="225"/>
      <c r="AM278" s="29"/>
      <c r="AN278" s="29"/>
      <c r="AO278" s="21"/>
      <c r="AP278" s="21"/>
      <c r="AQ278" s="21"/>
      <c r="AR278" s="21"/>
      <c r="AS278" s="21"/>
      <c r="AT278" s="225"/>
      <c r="AU278" s="29"/>
      <c r="AV278" s="225"/>
      <c r="AW278" s="29"/>
      <c r="AX278" s="21"/>
      <c r="AY278" s="21"/>
      <c r="AZ278" s="21"/>
      <c r="BA278" s="21"/>
      <c r="BB278" s="20"/>
      <c r="BC278" s="23"/>
      <c r="BD278" s="225"/>
      <c r="BE278" s="23"/>
      <c r="BF278" s="23"/>
      <c r="BG278" s="21"/>
      <c r="BH278" s="21"/>
      <c r="BI278" s="21"/>
      <c r="BJ278" s="21"/>
      <c r="BK278" s="21"/>
      <c r="BL278" s="21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47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25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25"/>
      <c r="AE279" s="29"/>
      <c r="AF279" s="29"/>
      <c r="AG279" s="29"/>
      <c r="AH279" s="29"/>
      <c r="AI279" s="21"/>
      <c r="AJ279" s="21"/>
      <c r="AK279" s="21"/>
      <c r="AL279" s="225"/>
      <c r="AM279" s="29"/>
      <c r="AN279" s="29"/>
      <c r="AO279" s="21"/>
      <c r="AP279" s="21"/>
      <c r="AQ279" s="21"/>
      <c r="AR279" s="21"/>
      <c r="AS279" s="21"/>
      <c r="AT279" s="225"/>
      <c r="AU279" s="29"/>
      <c r="AV279" s="225"/>
      <c r="AW279" s="29"/>
      <c r="AX279" s="21"/>
      <c r="AY279" s="21"/>
      <c r="AZ279" s="21"/>
      <c r="BA279" s="21"/>
      <c r="BB279" s="20"/>
      <c r="BC279" s="23"/>
      <c r="BD279" s="225"/>
      <c r="BE279" s="29"/>
      <c r="BF279" s="29"/>
      <c r="BG279" s="21"/>
      <c r="BH279" s="21"/>
      <c r="BI279" s="21"/>
      <c r="BJ279" s="21"/>
      <c r="BK279" s="21"/>
      <c r="BL279" s="21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44.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3"/>
      <c r="P280" s="23"/>
      <c r="Q280" s="23"/>
      <c r="R280" s="23"/>
      <c r="S280" s="23"/>
      <c r="T280" s="23"/>
      <c r="U280" s="23"/>
      <c r="V280" s="21"/>
      <c r="W280" s="21"/>
      <c r="X280" s="21"/>
      <c r="Y280" s="21"/>
      <c r="Z280" s="21"/>
      <c r="AA280" s="21"/>
      <c r="AB280" s="21"/>
      <c r="AC280" s="21"/>
      <c r="AD280" s="225"/>
      <c r="AE280" s="63"/>
      <c r="AF280" s="63"/>
      <c r="AG280" s="63"/>
      <c r="AH280" s="63"/>
      <c r="AI280" s="21"/>
      <c r="AJ280" s="21"/>
      <c r="AK280" s="21"/>
      <c r="AL280" s="225"/>
      <c r="AM280" s="63"/>
      <c r="AN280" s="63"/>
      <c r="AO280" s="21"/>
      <c r="AP280" s="21"/>
      <c r="AQ280" s="21"/>
      <c r="AR280" s="21"/>
      <c r="AS280" s="21"/>
      <c r="AT280" s="225"/>
      <c r="AU280" s="29"/>
      <c r="AV280" s="225"/>
      <c r="AW280" s="23"/>
      <c r="AX280" s="21"/>
      <c r="AY280" s="21"/>
      <c r="AZ280" s="21"/>
      <c r="BA280" s="21"/>
      <c r="BB280" s="20"/>
      <c r="BC280" s="23"/>
      <c r="BD280" s="225"/>
      <c r="BE280" s="23"/>
      <c r="BF280" s="23"/>
      <c r="BG280" s="21"/>
      <c r="BH280" s="20"/>
      <c r="BI280" s="23"/>
      <c r="BJ280" s="20"/>
      <c r="BK280" s="21"/>
      <c r="BL280" s="21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244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0"/>
      <c r="Q281" s="23"/>
      <c r="R281" s="23"/>
      <c r="S281" s="20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25"/>
      <c r="AE281" s="63"/>
      <c r="AF281" s="63"/>
      <c r="AG281" s="63"/>
      <c r="AH281" s="63"/>
      <c r="AI281" s="21"/>
      <c r="AJ281" s="21"/>
      <c r="AK281" s="21"/>
      <c r="AL281" s="225"/>
      <c r="AM281" s="63"/>
      <c r="AN281" s="63"/>
      <c r="AO281" s="21"/>
      <c r="AP281" s="21"/>
      <c r="AQ281" s="21"/>
      <c r="AR281" s="21"/>
      <c r="AS281" s="21"/>
      <c r="AT281" s="225"/>
      <c r="AU281" s="29"/>
      <c r="AV281" s="225"/>
      <c r="AW281" s="23"/>
      <c r="AX281" s="21"/>
      <c r="AY281" s="21"/>
      <c r="AZ281" s="21"/>
      <c r="BA281" s="21"/>
      <c r="BB281" s="20"/>
      <c r="BC281" s="23"/>
      <c r="BD281" s="225"/>
      <c r="BE281" s="23"/>
      <c r="BF281" s="23"/>
      <c r="BG281" s="21"/>
      <c r="BH281" s="21"/>
      <c r="BI281" s="21"/>
      <c r="BJ281" s="21"/>
      <c r="BK281" s="21"/>
      <c r="BL281" s="21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44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1"/>
      <c r="W282" s="21"/>
      <c r="X282" s="21"/>
      <c r="Y282" s="21"/>
      <c r="Z282" s="21"/>
      <c r="AA282" s="21"/>
      <c r="AB282" s="21"/>
      <c r="AC282" s="21"/>
      <c r="AD282" s="225"/>
      <c r="AE282" s="63"/>
      <c r="AF282" s="63"/>
      <c r="AG282" s="63"/>
      <c r="AH282" s="63"/>
      <c r="AI282" s="21"/>
      <c r="AJ282" s="21"/>
      <c r="AK282" s="21"/>
      <c r="AL282" s="225"/>
      <c r="AM282" s="63"/>
      <c r="AN282" s="63"/>
      <c r="AO282" s="21"/>
      <c r="AP282" s="21"/>
      <c r="AQ282" s="21"/>
      <c r="AR282" s="21"/>
      <c r="AS282" s="21"/>
      <c r="AT282" s="225"/>
      <c r="AU282" s="29"/>
      <c r="AV282" s="225"/>
      <c r="AW282" s="23"/>
      <c r="AX282" s="21"/>
      <c r="AY282" s="21"/>
      <c r="AZ282" s="21"/>
      <c r="BA282" s="21"/>
      <c r="BB282" s="20"/>
      <c r="BC282" s="23"/>
      <c r="BD282" s="225"/>
      <c r="BE282" s="23"/>
      <c r="BF282" s="23"/>
      <c r="BG282" s="21"/>
      <c r="BH282" s="20"/>
      <c r="BI282" s="23"/>
      <c r="BJ282" s="23"/>
      <c r="BK282" s="21"/>
      <c r="BL282" s="21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44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25"/>
      <c r="AE283" s="63"/>
      <c r="AF283" s="63"/>
      <c r="AG283" s="63"/>
      <c r="AH283" s="63"/>
      <c r="AI283" s="21"/>
      <c r="AJ283" s="21"/>
      <c r="AK283" s="21"/>
      <c r="AL283" s="225"/>
      <c r="AM283" s="63"/>
      <c r="AN283" s="63"/>
      <c r="AO283" s="21"/>
      <c r="AP283" s="21"/>
      <c r="AQ283" s="21"/>
      <c r="AR283" s="21"/>
      <c r="AS283" s="21"/>
      <c r="AT283" s="225"/>
      <c r="AU283" s="29"/>
      <c r="AV283" s="225"/>
      <c r="AW283" s="23"/>
      <c r="AX283" s="21"/>
      <c r="AY283" s="21"/>
      <c r="AZ283" s="21"/>
      <c r="BA283" s="21"/>
      <c r="BB283" s="20"/>
      <c r="BC283" s="23"/>
      <c r="BD283" s="225"/>
      <c r="BE283" s="23"/>
      <c r="BF283" s="23"/>
      <c r="BG283" s="21"/>
      <c r="BH283" s="21"/>
      <c r="BI283" s="21"/>
      <c r="BJ283" s="21"/>
      <c r="BK283" s="21"/>
      <c r="BL283" s="21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408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0"/>
      <c r="R284" s="20"/>
      <c r="S284" s="20"/>
      <c r="T284" s="20"/>
      <c r="U284" s="23"/>
      <c r="V284" s="21"/>
      <c r="W284" s="21"/>
      <c r="X284" s="21"/>
      <c r="Y284" s="21"/>
      <c r="Z284" s="21"/>
      <c r="AA284" s="21"/>
      <c r="AB284" s="21"/>
      <c r="AC284" s="21"/>
      <c r="AD284" s="225"/>
      <c r="AE284" s="63"/>
      <c r="AF284" s="63"/>
      <c r="AG284" s="63"/>
      <c r="AH284" s="63"/>
      <c r="AI284" s="21"/>
      <c r="AJ284" s="21"/>
      <c r="AK284" s="21"/>
      <c r="AL284" s="225"/>
      <c r="AM284" s="63"/>
      <c r="AN284" s="63"/>
      <c r="AO284" s="21"/>
      <c r="AP284" s="21"/>
      <c r="AQ284" s="21"/>
      <c r="AR284" s="21"/>
      <c r="AS284" s="21"/>
      <c r="AT284" s="225"/>
      <c r="AU284" s="29"/>
      <c r="AV284" s="225"/>
      <c r="AW284" s="23"/>
      <c r="AX284" s="21"/>
      <c r="AY284" s="21"/>
      <c r="AZ284" s="21"/>
      <c r="BA284" s="21"/>
      <c r="BB284" s="20"/>
      <c r="BC284" s="23"/>
      <c r="BD284" s="225"/>
      <c r="BE284" s="23"/>
      <c r="BF284" s="20"/>
      <c r="BG284" s="21"/>
      <c r="BH284" s="21"/>
      <c r="BI284" s="21"/>
      <c r="BJ284" s="21"/>
      <c r="BK284" s="21"/>
      <c r="BL284" s="21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246.7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0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25"/>
      <c r="AE285" s="63"/>
      <c r="AF285" s="63"/>
      <c r="AG285" s="63"/>
      <c r="AH285" s="63"/>
      <c r="AI285" s="21"/>
      <c r="AJ285" s="21"/>
      <c r="AK285" s="21"/>
      <c r="AL285" s="225"/>
      <c r="AM285" s="63"/>
      <c r="AN285" s="63"/>
      <c r="AO285" s="21"/>
      <c r="AP285" s="21"/>
      <c r="AQ285" s="21"/>
      <c r="AR285" s="21"/>
      <c r="AS285" s="21"/>
      <c r="AT285" s="225"/>
      <c r="AU285" s="29"/>
      <c r="AV285" s="225"/>
      <c r="AW285" s="23"/>
      <c r="AX285" s="21"/>
      <c r="AY285" s="21"/>
      <c r="AZ285" s="21"/>
      <c r="BA285" s="21"/>
      <c r="BB285" s="20"/>
      <c r="BC285" s="23"/>
      <c r="BD285" s="225"/>
      <c r="BE285" s="23"/>
      <c r="BF285" s="20"/>
      <c r="BG285" s="21"/>
      <c r="BH285" s="20"/>
      <c r="BI285" s="23"/>
      <c r="BJ285" s="23"/>
      <c r="BK285" s="21"/>
      <c r="BL285" s="21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258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3"/>
      <c r="P286" s="20"/>
      <c r="Q286" s="23"/>
      <c r="R286" s="23"/>
      <c r="S286" s="23"/>
      <c r="T286" s="23"/>
      <c r="U286" s="23"/>
      <c r="V286" s="21"/>
      <c r="W286" s="21"/>
      <c r="X286" s="21"/>
      <c r="Y286" s="21"/>
      <c r="Z286" s="21"/>
      <c r="AA286" s="21"/>
      <c r="AB286" s="21"/>
      <c r="AC286" s="21"/>
      <c r="AD286" s="225"/>
      <c r="AE286" s="63"/>
      <c r="AF286" s="63"/>
      <c r="AG286" s="63"/>
      <c r="AH286" s="20"/>
      <c r="AI286" s="21"/>
      <c r="AJ286" s="21"/>
      <c r="AK286" s="21"/>
      <c r="AL286" s="225"/>
      <c r="AM286" s="63"/>
      <c r="AN286" s="20"/>
      <c r="AO286" s="21"/>
      <c r="AP286" s="21"/>
      <c r="AQ286" s="21"/>
      <c r="AR286" s="21"/>
      <c r="AS286" s="21"/>
      <c r="AT286" s="225"/>
      <c r="AU286" s="23"/>
      <c r="AV286" s="225"/>
      <c r="AW286" s="23"/>
      <c r="AX286" s="21"/>
      <c r="AY286" s="21"/>
      <c r="AZ286" s="21"/>
      <c r="BA286" s="21"/>
      <c r="BB286" s="20"/>
      <c r="BC286" s="23"/>
      <c r="BD286" s="225"/>
      <c r="BE286" s="23"/>
      <c r="BF286" s="20"/>
      <c r="BG286" s="21"/>
      <c r="BH286" s="21"/>
      <c r="BI286" s="21"/>
      <c r="BJ286" s="21"/>
      <c r="BK286" s="21"/>
      <c r="BL286" s="21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01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25"/>
      <c r="O287" s="29"/>
      <c r="P287" s="29"/>
      <c r="Q287" s="29"/>
      <c r="R287" s="29"/>
      <c r="S287" s="29"/>
      <c r="T287" s="29"/>
      <c r="U287" s="29"/>
      <c r="V287" s="21"/>
      <c r="W287" s="21"/>
      <c r="X287" s="21"/>
      <c r="Y287" s="21"/>
      <c r="Z287" s="21"/>
      <c r="AA287" s="21"/>
      <c r="AB287" s="21"/>
      <c r="AC287" s="21"/>
      <c r="AD287" s="225"/>
      <c r="AE287" s="63"/>
      <c r="AF287" s="63"/>
      <c r="AG287" s="63"/>
      <c r="AH287" s="20"/>
      <c r="AI287" s="21"/>
      <c r="AJ287" s="21"/>
      <c r="AK287" s="21"/>
      <c r="AL287" s="225"/>
      <c r="AM287" s="63"/>
      <c r="AN287" s="20"/>
      <c r="AO287" s="21"/>
      <c r="AP287" s="21"/>
      <c r="AQ287" s="21"/>
      <c r="AR287" s="21"/>
      <c r="AS287" s="21"/>
      <c r="AT287" s="225"/>
      <c r="AU287" s="23"/>
      <c r="AV287" s="225"/>
      <c r="AW287" s="23"/>
      <c r="AX287" s="21"/>
      <c r="AY287" s="21"/>
      <c r="AZ287" s="21"/>
      <c r="BA287" s="21"/>
      <c r="BB287" s="20"/>
      <c r="BC287" s="23"/>
      <c r="BD287" s="225"/>
      <c r="BE287" s="23"/>
      <c r="BF287" s="20"/>
      <c r="BG287" s="21"/>
      <c r="BH287" s="21"/>
      <c r="BI287" s="21"/>
      <c r="BJ287" s="21"/>
      <c r="BK287" s="21"/>
      <c r="BL287" s="21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91.2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3"/>
      <c r="P288" s="20"/>
      <c r="Q288" s="23"/>
      <c r="R288" s="23"/>
      <c r="S288" s="23"/>
      <c r="T288" s="23"/>
      <c r="U288" s="23"/>
      <c r="V288" s="21"/>
      <c r="W288" s="21"/>
      <c r="X288" s="21"/>
      <c r="Y288" s="21"/>
      <c r="Z288" s="21"/>
      <c r="AA288" s="21"/>
      <c r="AB288" s="21"/>
      <c r="AC288" s="21"/>
      <c r="AD288" s="225"/>
      <c r="AE288" s="63"/>
      <c r="AF288" s="63"/>
      <c r="AG288" s="63"/>
      <c r="AH288" s="20"/>
      <c r="AI288" s="21"/>
      <c r="AJ288" s="21"/>
      <c r="AK288" s="21"/>
      <c r="AL288" s="225"/>
      <c r="AM288" s="63"/>
      <c r="AN288" s="20"/>
      <c r="AO288" s="21"/>
      <c r="AP288" s="21"/>
      <c r="AQ288" s="21"/>
      <c r="AR288" s="21"/>
      <c r="AS288" s="21"/>
      <c r="AT288" s="225"/>
      <c r="AU288" s="23"/>
      <c r="AV288" s="225"/>
      <c r="AW288" s="23"/>
      <c r="AX288" s="21"/>
      <c r="AY288" s="21"/>
      <c r="AZ288" s="21"/>
      <c r="BA288" s="21"/>
      <c r="BB288" s="20"/>
      <c r="BC288" s="23"/>
      <c r="BD288" s="225"/>
      <c r="BE288" s="23"/>
      <c r="BF288" s="23"/>
      <c r="BG288" s="21"/>
      <c r="BH288" s="21"/>
      <c r="BI288" s="21"/>
      <c r="BJ288" s="21"/>
      <c r="BK288" s="21"/>
      <c r="BL288" s="21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91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25"/>
      <c r="O289" s="28"/>
      <c r="P289" s="18"/>
      <c r="Q289" s="28"/>
      <c r="R289" s="28"/>
      <c r="S289" s="28"/>
      <c r="T289" s="28"/>
      <c r="U289" s="28"/>
      <c r="V289" s="21"/>
      <c r="W289" s="21"/>
      <c r="X289" s="21"/>
      <c r="Y289" s="21"/>
      <c r="Z289" s="21"/>
      <c r="AA289" s="21"/>
      <c r="AB289" s="21"/>
      <c r="AC289" s="21"/>
      <c r="AD289" s="225"/>
      <c r="AE289" s="63"/>
      <c r="AF289" s="63"/>
      <c r="AG289" s="63"/>
      <c r="AH289" s="20"/>
      <c r="AI289" s="21"/>
      <c r="AJ289" s="21"/>
      <c r="AK289" s="21"/>
      <c r="AL289" s="225"/>
      <c r="AM289" s="63"/>
      <c r="AN289" s="20"/>
      <c r="AO289" s="21"/>
      <c r="AP289" s="21"/>
      <c r="AQ289" s="21"/>
      <c r="AR289" s="21"/>
      <c r="AS289" s="21"/>
      <c r="AT289" s="225"/>
      <c r="AU289" s="23"/>
      <c r="AV289" s="225"/>
      <c r="AW289" s="23"/>
      <c r="AX289" s="21"/>
      <c r="AY289" s="21"/>
      <c r="AZ289" s="21"/>
      <c r="BA289" s="21"/>
      <c r="BB289" s="20"/>
      <c r="BC289" s="23"/>
      <c r="BD289" s="225"/>
      <c r="BE289" s="23"/>
      <c r="BF289" s="20"/>
      <c r="BG289" s="21"/>
      <c r="BH289" s="21"/>
      <c r="BI289" s="21"/>
      <c r="BJ289" s="21"/>
      <c r="BK289" s="21"/>
      <c r="BL289" s="21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47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25"/>
      <c r="O290" s="23"/>
      <c r="P290" s="23"/>
      <c r="Q290" s="23"/>
      <c r="R290" s="23"/>
      <c r="S290" s="23"/>
      <c r="T290" s="23"/>
      <c r="U290" s="28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181"/>
      <c r="AM290" s="21"/>
      <c r="AN290" s="21"/>
      <c r="AO290" s="21"/>
      <c r="AP290" s="21"/>
      <c r="AQ290" s="21"/>
      <c r="AR290" s="21"/>
      <c r="AS290" s="21"/>
      <c r="AT290" s="181"/>
      <c r="AU290" s="21"/>
      <c r="AV290" s="181"/>
      <c r="AW290" s="21"/>
      <c r="AX290" s="21"/>
      <c r="AY290" s="21"/>
      <c r="AZ290" s="21"/>
      <c r="BA290" s="21"/>
      <c r="BB290" s="20"/>
      <c r="BC290" s="23"/>
      <c r="BD290" s="225"/>
      <c r="BE290" s="23"/>
      <c r="BF290" s="20"/>
      <c r="BG290" s="21"/>
      <c r="BH290" s="21"/>
      <c r="BI290" s="21"/>
      <c r="BJ290" s="21"/>
      <c r="BK290" s="21"/>
      <c r="BL290" s="21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71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25"/>
      <c r="O291" s="28"/>
      <c r="P291" s="18"/>
      <c r="Q291" s="28"/>
      <c r="R291" s="28"/>
      <c r="S291" s="28"/>
      <c r="T291" s="28"/>
      <c r="U291" s="28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181"/>
      <c r="AM291" s="21"/>
      <c r="AN291" s="21"/>
      <c r="AO291" s="21"/>
      <c r="AP291" s="21"/>
      <c r="AQ291" s="21"/>
      <c r="AR291" s="21"/>
      <c r="AS291" s="21"/>
      <c r="AT291" s="181"/>
      <c r="AU291" s="21"/>
      <c r="AV291" s="181"/>
      <c r="AW291" s="21"/>
      <c r="AX291" s="21"/>
      <c r="AY291" s="21"/>
      <c r="AZ291" s="21"/>
      <c r="BA291" s="21"/>
      <c r="BB291" s="20"/>
      <c r="BC291" s="23"/>
      <c r="BD291" s="225"/>
      <c r="BE291" s="23"/>
      <c r="BF291" s="20"/>
      <c r="BG291" s="21"/>
      <c r="BH291" s="21"/>
      <c r="BI291" s="21"/>
      <c r="BJ291" s="21"/>
      <c r="BK291" s="21"/>
      <c r="BL291" s="21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61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25"/>
      <c r="O292" s="28"/>
      <c r="P292" s="18"/>
      <c r="Q292" s="28"/>
      <c r="R292" s="28"/>
      <c r="S292" s="28"/>
      <c r="T292" s="28"/>
      <c r="U292" s="28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181"/>
      <c r="AM292" s="21"/>
      <c r="AN292" s="21"/>
      <c r="AO292" s="21"/>
      <c r="AP292" s="21"/>
      <c r="AQ292" s="21"/>
      <c r="AR292" s="21"/>
      <c r="AS292" s="21"/>
      <c r="AT292" s="181"/>
      <c r="AU292" s="21"/>
      <c r="AV292" s="181"/>
      <c r="AW292" s="21"/>
      <c r="AX292" s="21"/>
      <c r="AY292" s="21"/>
      <c r="AZ292" s="21"/>
      <c r="BA292" s="21"/>
      <c r="BB292" s="20"/>
      <c r="BC292" s="23"/>
      <c r="BD292" s="225"/>
      <c r="BE292" s="23"/>
      <c r="BF292" s="20"/>
      <c r="BG292" s="21"/>
      <c r="BH292" s="21"/>
      <c r="BI292" s="21"/>
      <c r="BJ292" s="21"/>
      <c r="BK292" s="21"/>
      <c r="BL292" s="21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04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181"/>
      <c r="AM293" s="21"/>
      <c r="AN293" s="21"/>
      <c r="AO293" s="21"/>
      <c r="AP293" s="21"/>
      <c r="AQ293" s="21"/>
      <c r="AR293" s="21"/>
      <c r="AS293" s="21"/>
      <c r="AT293" s="181"/>
      <c r="AU293" s="21"/>
      <c r="AV293" s="181"/>
      <c r="AW293" s="21"/>
      <c r="AX293" s="21"/>
      <c r="AY293" s="21"/>
      <c r="AZ293" s="21"/>
      <c r="BA293" s="21"/>
      <c r="BB293" s="20"/>
      <c r="BC293" s="23"/>
      <c r="BD293" s="225"/>
      <c r="BE293" s="20"/>
      <c r="BF293" s="20"/>
      <c r="BG293" s="21"/>
      <c r="BH293" s="21"/>
      <c r="BI293" s="21"/>
      <c r="BJ293" s="21"/>
      <c r="BK293" s="21"/>
      <c r="BL293" s="21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204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25"/>
      <c r="O294" s="20"/>
      <c r="P294" s="20"/>
      <c r="Q294" s="20"/>
      <c r="R294" s="20"/>
      <c r="S294" s="20"/>
      <c r="T294" s="20"/>
      <c r="U294" s="20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181"/>
      <c r="AM294" s="21"/>
      <c r="AN294" s="21"/>
      <c r="AO294" s="21"/>
      <c r="AP294" s="21"/>
      <c r="AQ294" s="21"/>
      <c r="AR294" s="21"/>
      <c r="AS294" s="21"/>
      <c r="AT294" s="181"/>
      <c r="AU294" s="21"/>
      <c r="AV294" s="181"/>
      <c r="AW294" s="21"/>
      <c r="AX294" s="21"/>
      <c r="AY294" s="21"/>
      <c r="AZ294" s="21"/>
      <c r="BA294" s="21"/>
      <c r="BB294" s="20"/>
      <c r="BC294" s="23"/>
      <c r="BD294" s="225"/>
      <c r="BE294" s="23"/>
      <c r="BF294" s="20"/>
      <c r="BG294" s="21"/>
      <c r="BH294" s="21"/>
      <c r="BI294" s="21"/>
      <c r="BJ294" s="21"/>
      <c r="BK294" s="21"/>
      <c r="BL294" s="21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204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25"/>
      <c r="O295" s="28"/>
      <c r="P295" s="18"/>
      <c r="Q295" s="28"/>
      <c r="R295" s="28"/>
      <c r="S295" s="28"/>
      <c r="T295" s="28"/>
      <c r="U295" s="28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181"/>
      <c r="AM295" s="21"/>
      <c r="AN295" s="21"/>
      <c r="AO295" s="21"/>
      <c r="AP295" s="21"/>
      <c r="AQ295" s="21"/>
      <c r="AR295" s="21"/>
      <c r="AS295" s="21"/>
      <c r="AT295" s="181"/>
      <c r="AU295" s="21"/>
      <c r="AV295" s="181"/>
      <c r="AW295" s="21"/>
      <c r="AX295" s="21"/>
      <c r="AY295" s="21"/>
      <c r="AZ295" s="21"/>
      <c r="BA295" s="21"/>
      <c r="BB295" s="20"/>
      <c r="BC295" s="23"/>
      <c r="BD295" s="225"/>
      <c r="BE295" s="23"/>
      <c r="BF295" s="20"/>
      <c r="BG295" s="21"/>
      <c r="BH295" s="21"/>
      <c r="BI295" s="21"/>
      <c r="BJ295" s="21"/>
      <c r="BK295" s="21"/>
      <c r="BL295" s="21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283.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3"/>
      <c r="P296" s="20"/>
      <c r="Q296" s="23"/>
      <c r="R296" s="23"/>
      <c r="S296" s="23"/>
      <c r="T296" s="23"/>
      <c r="U296" s="23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181"/>
      <c r="AM296" s="21"/>
      <c r="AN296" s="21"/>
      <c r="AO296" s="21"/>
      <c r="AP296" s="21"/>
      <c r="AQ296" s="21"/>
      <c r="AR296" s="21"/>
      <c r="AS296" s="21"/>
      <c r="AT296" s="181"/>
      <c r="AU296" s="21"/>
      <c r="AV296" s="181"/>
      <c r="AW296" s="21"/>
      <c r="AX296" s="21"/>
      <c r="AY296" s="21"/>
      <c r="AZ296" s="21"/>
      <c r="BA296" s="21"/>
      <c r="BB296" s="20"/>
      <c r="BC296" s="23"/>
      <c r="BD296" s="225"/>
      <c r="BE296" s="23"/>
      <c r="BF296" s="20"/>
      <c r="BG296" s="21"/>
      <c r="BH296" s="21"/>
      <c r="BI296" s="21"/>
      <c r="BJ296" s="21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409.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3"/>
      <c r="P297" s="20"/>
      <c r="Q297" s="23"/>
      <c r="R297" s="23"/>
      <c r="S297" s="23"/>
      <c r="T297" s="23"/>
      <c r="U297" s="23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0"/>
      <c r="AI297" s="23"/>
      <c r="AJ297" s="23"/>
      <c r="AK297" s="21"/>
      <c r="AL297" s="225"/>
      <c r="AM297" s="23"/>
      <c r="AN297" s="23"/>
      <c r="AO297" s="21"/>
      <c r="AP297" s="21"/>
      <c r="AQ297" s="21"/>
      <c r="AR297" s="21"/>
      <c r="AS297" s="21"/>
      <c r="AT297" s="225"/>
      <c r="AU297" s="23"/>
      <c r="AV297" s="225"/>
      <c r="AW297" s="23"/>
      <c r="AX297" s="21"/>
      <c r="AY297" s="21"/>
      <c r="AZ297" s="21"/>
      <c r="BA297" s="21"/>
      <c r="BB297" s="20"/>
      <c r="BC297" s="23"/>
      <c r="BD297" s="225"/>
      <c r="BE297" s="23"/>
      <c r="BF297" s="23"/>
      <c r="BG297" s="21"/>
      <c r="BH297" s="21"/>
      <c r="BI297" s="21"/>
      <c r="BJ297" s="21"/>
      <c r="BK297" s="21"/>
      <c r="BL297" s="21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14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8"/>
      <c r="P298" s="18"/>
      <c r="Q298" s="28"/>
      <c r="R298" s="28"/>
      <c r="S298" s="28"/>
      <c r="T298" s="28"/>
      <c r="U298" s="28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181"/>
      <c r="AM298" s="21"/>
      <c r="AN298" s="21"/>
      <c r="AO298" s="21"/>
      <c r="AP298" s="21"/>
      <c r="AQ298" s="21"/>
      <c r="AR298" s="21"/>
      <c r="AS298" s="21"/>
      <c r="AT298" s="181"/>
      <c r="AU298" s="21"/>
      <c r="AV298" s="181"/>
      <c r="AW298" s="21"/>
      <c r="AX298" s="21"/>
      <c r="AY298" s="21"/>
      <c r="AZ298" s="21"/>
      <c r="BA298" s="21"/>
      <c r="BB298" s="20"/>
      <c r="BC298" s="23"/>
      <c r="BD298" s="225"/>
      <c r="BE298" s="23"/>
      <c r="BF298" s="20"/>
      <c r="BG298" s="21"/>
      <c r="BH298" s="21"/>
      <c r="BI298" s="21"/>
      <c r="BJ298" s="21"/>
      <c r="BK298" s="21"/>
      <c r="BL298" s="21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114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25"/>
      <c r="O299" s="28"/>
      <c r="P299" s="18"/>
      <c r="Q299" s="28"/>
      <c r="R299" s="28"/>
      <c r="S299" s="28"/>
      <c r="T299" s="28"/>
      <c r="U299" s="28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181"/>
      <c r="AM299" s="21"/>
      <c r="AN299" s="21"/>
      <c r="AO299" s="21"/>
      <c r="AP299" s="21"/>
      <c r="AQ299" s="21"/>
      <c r="AR299" s="21"/>
      <c r="AS299" s="21"/>
      <c r="AT299" s="181"/>
      <c r="AU299" s="21"/>
      <c r="AV299" s="181"/>
      <c r="AW299" s="21"/>
      <c r="AX299" s="21"/>
      <c r="AY299" s="21"/>
      <c r="AZ299" s="21"/>
      <c r="BA299" s="21"/>
      <c r="BB299" s="20"/>
      <c r="BC299" s="23"/>
      <c r="BD299" s="225"/>
      <c r="BE299" s="23"/>
      <c r="BF299" s="20"/>
      <c r="BG299" s="21"/>
      <c r="BH299" s="21"/>
      <c r="BI299" s="21"/>
      <c r="BJ299" s="21"/>
      <c r="BK299" s="21"/>
      <c r="BL299" s="21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14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25"/>
      <c r="O300" s="28"/>
      <c r="P300" s="18"/>
      <c r="Q300" s="28"/>
      <c r="R300" s="28"/>
      <c r="S300" s="28"/>
      <c r="T300" s="28"/>
      <c r="U300" s="28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181"/>
      <c r="AM300" s="21"/>
      <c r="AN300" s="21"/>
      <c r="AO300" s="21"/>
      <c r="AP300" s="21"/>
      <c r="AQ300" s="21"/>
      <c r="AR300" s="21"/>
      <c r="AS300" s="21"/>
      <c r="AT300" s="181"/>
      <c r="AU300" s="21"/>
      <c r="AV300" s="181"/>
      <c r="AW300" s="21"/>
      <c r="AX300" s="21"/>
      <c r="AY300" s="21"/>
      <c r="AZ300" s="21"/>
      <c r="BA300" s="21"/>
      <c r="BB300" s="20"/>
      <c r="BC300" s="23"/>
      <c r="BD300" s="225"/>
      <c r="BE300" s="23"/>
      <c r="BF300" s="20"/>
      <c r="BG300" s="21"/>
      <c r="BH300" s="21"/>
      <c r="BI300" s="21"/>
      <c r="BJ300" s="21"/>
      <c r="BK300" s="21"/>
      <c r="BL300" s="21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14.7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25"/>
      <c r="O301" s="28"/>
      <c r="P301" s="18"/>
      <c r="Q301" s="28"/>
      <c r="R301" s="28"/>
      <c r="S301" s="28"/>
      <c r="T301" s="28"/>
      <c r="U301" s="28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181"/>
      <c r="AU301" s="21"/>
      <c r="AV301" s="181"/>
      <c r="AW301" s="21"/>
      <c r="AX301" s="21"/>
      <c r="AY301" s="21"/>
      <c r="AZ301" s="21"/>
      <c r="BA301" s="21"/>
      <c r="BB301" s="20"/>
      <c r="BC301" s="23"/>
      <c r="BD301" s="225"/>
      <c r="BE301" s="23"/>
      <c r="BF301" s="20"/>
      <c r="BG301" s="21"/>
      <c r="BH301" s="21"/>
      <c r="BI301" s="21"/>
      <c r="BJ301" s="21"/>
      <c r="BK301" s="21"/>
      <c r="BL301" s="21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14.7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25"/>
      <c r="O302" s="28"/>
      <c r="P302" s="18"/>
      <c r="Q302" s="28"/>
      <c r="R302" s="28"/>
      <c r="S302" s="28"/>
      <c r="T302" s="28"/>
      <c r="U302" s="28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181"/>
      <c r="AU302" s="21"/>
      <c r="AV302" s="181"/>
      <c r="AW302" s="21"/>
      <c r="AX302" s="21"/>
      <c r="AY302" s="21"/>
      <c r="AZ302" s="21"/>
      <c r="BA302" s="21"/>
      <c r="BB302" s="20"/>
      <c r="BC302" s="23"/>
      <c r="BD302" s="225"/>
      <c r="BE302" s="23"/>
      <c r="BF302" s="20"/>
      <c r="BG302" s="21"/>
      <c r="BH302" s="21"/>
      <c r="BI302" s="21"/>
      <c r="BJ302" s="21"/>
      <c r="BK302" s="21"/>
      <c r="BL302" s="21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04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3"/>
      <c r="P303" s="20"/>
      <c r="Q303" s="23"/>
      <c r="R303" s="23"/>
      <c r="S303" s="23"/>
      <c r="T303" s="23"/>
      <c r="U303" s="23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181"/>
      <c r="AU303" s="21"/>
      <c r="AV303" s="181"/>
      <c r="AW303" s="21"/>
      <c r="AX303" s="21"/>
      <c r="AY303" s="21"/>
      <c r="AZ303" s="21"/>
      <c r="BA303" s="21"/>
      <c r="BB303" s="20"/>
      <c r="BC303" s="23"/>
      <c r="BD303" s="225"/>
      <c r="BE303" s="23"/>
      <c r="BF303" s="20"/>
      <c r="BG303" s="21"/>
      <c r="BH303" s="21"/>
      <c r="BI303" s="21"/>
      <c r="BJ303" s="21"/>
      <c r="BK303" s="21"/>
      <c r="BL303" s="21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04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25"/>
      <c r="O304" s="28"/>
      <c r="P304" s="18"/>
      <c r="Q304" s="28"/>
      <c r="R304" s="28"/>
      <c r="S304" s="28"/>
      <c r="T304" s="28"/>
      <c r="U304" s="28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181"/>
      <c r="AW304" s="21"/>
      <c r="AX304" s="21"/>
      <c r="AY304" s="21"/>
      <c r="AZ304" s="21"/>
      <c r="BA304" s="21"/>
      <c r="BB304" s="20"/>
      <c r="BC304" s="23"/>
      <c r="BD304" s="225"/>
      <c r="BE304" s="23"/>
      <c r="BF304" s="20"/>
      <c r="BG304" s="21"/>
      <c r="BH304" s="21"/>
      <c r="BI304" s="21"/>
      <c r="BJ304" s="21"/>
      <c r="BK304" s="21"/>
      <c r="BL304" s="21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216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0"/>
      <c r="AK305" s="63"/>
      <c r="AL305" s="181"/>
      <c r="AM305" s="21"/>
      <c r="AN305" s="21"/>
      <c r="AO305" s="21"/>
      <c r="AP305" s="21"/>
      <c r="AQ305" s="21"/>
      <c r="AR305" s="21"/>
      <c r="AS305" s="21"/>
      <c r="AT305" s="181"/>
      <c r="AU305" s="21"/>
      <c r="AV305" s="181"/>
      <c r="AW305" s="21"/>
      <c r="AX305" s="21"/>
      <c r="AY305" s="21"/>
      <c r="AZ305" s="21"/>
      <c r="BA305" s="21"/>
      <c r="BB305" s="20"/>
      <c r="BC305" s="63"/>
      <c r="BD305" s="225"/>
      <c r="BE305" s="63"/>
      <c r="BF305" s="20"/>
      <c r="BG305" s="21"/>
      <c r="BH305" s="21"/>
      <c r="BI305" s="21"/>
      <c r="BJ305" s="21"/>
      <c r="BK305" s="21"/>
      <c r="BL305" s="21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58.2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63"/>
      <c r="P306" s="63"/>
      <c r="Q306" s="63"/>
      <c r="R306" s="63"/>
      <c r="S306" s="63"/>
      <c r="T306" s="63"/>
      <c r="U306" s="63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181"/>
      <c r="AU306" s="21"/>
      <c r="AV306" s="181"/>
      <c r="AW306" s="21"/>
      <c r="AX306" s="21"/>
      <c r="AY306" s="21"/>
      <c r="AZ306" s="21"/>
      <c r="BA306" s="21"/>
      <c r="BB306" s="20"/>
      <c r="BC306" s="23"/>
      <c r="BD306" s="225"/>
      <c r="BE306" s="23"/>
      <c r="BF306" s="20"/>
      <c r="BG306" s="21"/>
      <c r="BH306" s="21"/>
      <c r="BI306" s="21"/>
      <c r="BJ306" s="21"/>
      <c r="BK306" s="21"/>
      <c r="BL306" s="21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41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63"/>
      <c r="P307" s="63"/>
      <c r="Q307" s="63"/>
      <c r="R307" s="63"/>
      <c r="S307" s="63"/>
      <c r="T307" s="63"/>
      <c r="U307" s="6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181"/>
      <c r="AU307" s="21"/>
      <c r="AV307" s="181"/>
      <c r="AW307" s="21"/>
      <c r="AX307" s="21"/>
      <c r="AY307" s="21"/>
      <c r="AZ307" s="21"/>
      <c r="BA307" s="21"/>
      <c r="BB307" s="20"/>
      <c r="BC307" s="23"/>
      <c r="BD307" s="225"/>
      <c r="BE307" s="23"/>
      <c r="BF307" s="20"/>
      <c r="BG307" s="21"/>
      <c r="BH307" s="21"/>
      <c r="BI307" s="21"/>
      <c r="BJ307" s="21"/>
      <c r="BK307" s="21"/>
      <c r="BL307" s="21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256.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0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0"/>
      <c r="AI308" s="23"/>
      <c r="AJ308" s="23"/>
      <c r="AK308" s="21"/>
      <c r="AL308" s="225"/>
      <c r="AM308" s="23"/>
      <c r="AN308" s="23"/>
      <c r="AO308" s="21"/>
      <c r="AP308" s="21"/>
      <c r="AQ308" s="21"/>
      <c r="AR308" s="21"/>
      <c r="AS308" s="21"/>
      <c r="AT308" s="225"/>
      <c r="AU308" s="29"/>
      <c r="AV308" s="225"/>
      <c r="AW308" s="23"/>
      <c r="AX308" s="21"/>
      <c r="AY308" s="21"/>
      <c r="AZ308" s="21"/>
      <c r="BA308" s="21"/>
      <c r="BB308" s="20"/>
      <c r="BC308" s="23"/>
      <c r="BD308" s="225"/>
      <c r="BE308" s="23"/>
      <c r="BF308" s="23"/>
      <c r="BG308" s="21"/>
      <c r="BH308" s="21"/>
      <c r="BI308" s="21"/>
      <c r="BJ308" s="21"/>
      <c r="BK308" s="21"/>
      <c r="BL308" s="21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53.7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3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0"/>
      <c r="AI309" s="23"/>
      <c r="AJ309" s="23"/>
      <c r="AK309" s="21"/>
      <c r="AL309" s="225"/>
      <c r="AM309" s="23"/>
      <c r="AN309" s="23"/>
      <c r="AO309" s="21"/>
      <c r="AP309" s="21"/>
      <c r="AQ309" s="21"/>
      <c r="AR309" s="21"/>
      <c r="AS309" s="21"/>
      <c r="AT309" s="225"/>
      <c r="AU309" s="29"/>
      <c r="AV309" s="225"/>
      <c r="AW309" s="23"/>
      <c r="AX309" s="21"/>
      <c r="AY309" s="21"/>
      <c r="AZ309" s="21"/>
      <c r="BA309" s="21"/>
      <c r="BB309" s="20"/>
      <c r="BC309" s="23"/>
      <c r="BD309" s="225"/>
      <c r="BE309" s="23"/>
      <c r="BF309" s="20"/>
      <c r="BG309" s="21"/>
      <c r="BH309" s="21"/>
      <c r="BI309" s="21"/>
      <c r="BJ309" s="21"/>
      <c r="BK309" s="21"/>
      <c r="BL309" s="21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64.2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25"/>
      <c r="O310" s="28"/>
      <c r="P310" s="18"/>
      <c r="Q310" s="28"/>
      <c r="R310" s="28"/>
      <c r="S310" s="28"/>
      <c r="T310" s="28"/>
      <c r="U310" s="28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0"/>
      <c r="AI310" s="23"/>
      <c r="AJ310" s="23"/>
      <c r="AK310" s="21"/>
      <c r="AL310" s="225"/>
      <c r="AM310" s="23"/>
      <c r="AN310" s="23"/>
      <c r="AO310" s="21"/>
      <c r="AP310" s="21"/>
      <c r="AQ310" s="21"/>
      <c r="AR310" s="21"/>
      <c r="AS310" s="21"/>
      <c r="AT310" s="225"/>
      <c r="AU310" s="29"/>
      <c r="AV310" s="225"/>
      <c r="AW310" s="23"/>
      <c r="AX310" s="21"/>
      <c r="AY310" s="21"/>
      <c r="AZ310" s="21"/>
      <c r="BA310" s="21"/>
      <c r="BB310" s="20"/>
      <c r="BC310" s="23"/>
      <c r="BD310" s="225"/>
      <c r="BE310" s="23"/>
      <c r="BF310" s="20"/>
      <c r="BG310" s="21"/>
      <c r="BH310" s="21"/>
      <c r="BI310" s="21"/>
      <c r="BJ310" s="21"/>
      <c r="BK310" s="21"/>
      <c r="BL310" s="21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389.2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20"/>
      <c r="O311" s="29"/>
      <c r="P311" s="29"/>
      <c r="Q311" s="29"/>
      <c r="R311" s="29"/>
      <c r="S311" s="29"/>
      <c r="T311" s="29"/>
      <c r="U311" s="29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0"/>
      <c r="AI311" s="29"/>
      <c r="AJ311" s="29"/>
      <c r="AK311" s="21"/>
      <c r="AL311" s="225"/>
      <c r="AM311" s="29"/>
      <c r="AN311" s="29"/>
      <c r="AO311" s="21"/>
      <c r="AP311" s="21"/>
      <c r="AQ311" s="21"/>
      <c r="AR311" s="21"/>
      <c r="AS311" s="21"/>
      <c r="AT311" s="225"/>
      <c r="AU311" s="29"/>
      <c r="AV311" s="225"/>
      <c r="AW311" s="29"/>
      <c r="AX311" s="21"/>
      <c r="AY311" s="21"/>
      <c r="AZ311" s="21"/>
      <c r="BA311" s="21"/>
      <c r="BB311" s="20"/>
      <c r="BC311" s="23"/>
      <c r="BD311" s="225"/>
      <c r="BE311" s="29"/>
      <c r="BF311" s="29"/>
      <c r="BG311" s="21"/>
      <c r="BH311" s="21"/>
      <c r="BI311" s="21"/>
      <c r="BJ311" s="21"/>
      <c r="BK311" s="21"/>
      <c r="BL311" s="21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21.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9"/>
      <c r="P312" s="29"/>
      <c r="Q312" s="29"/>
      <c r="R312" s="29"/>
      <c r="S312" s="29"/>
      <c r="T312" s="29"/>
      <c r="U312" s="29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0"/>
      <c r="AI312" s="23"/>
      <c r="AJ312" s="23"/>
      <c r="AK312" s="21"/>
      <c r="AL312" s="225"/>
      <c r="AM312" s="23"/>
      <c r="AN312" s="23"/>
      <c r="AO312" s="21"/>
      <c r="AP312" s="21"/>
      <c r="AQ312" s="21"/>
      <c r="AR312" s="21"/>
      <c r="AS312" s="21"/>
      <c r="AT312" s="225"/>
      <c r="AU312" s="23"/>
      <c r="AV312" s="225"/>
      <c r="AW312" s="23"/>
      <c r="AX312" s="21"/>
      <c r="AY312" s="21"/>
      <c r="AZ312" s="21"/>
      <c r="BA312" s="21"/>
      <c r="BB312" s="20"/>
      <c r="BC312" s="23"/>
      <c r="BD312" s="225"/>
      <c r="BE312" s="23"/>
      <c r="BF312" s="23"/>
      <c r="BG312" s="21"/>
      <c r="BH312" s="21"/>
      <c r="BI312" s="21"/>
      <c r="BJ312" s="21"/>
      <c r="BK312" s="21"/>
      <c r="BL312" s="21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21.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9"/>
      <c r="P313" s="29"/>
      <c r="Q313" s="29"/>
      <c r="R313" s="29"/>
      <c r="S313" s="29"/>
      <c r="T313" s="29"/>
      <c r="U313" s="29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0"/>
      <c r="AI313" s="23"/>
      <c r="AJ313" s="23"/>
      <c r="AK313" s="21"/>
      <c r="AL313" s="225"/>
      <c r="AM313" s="23"/>
      <c r="AN313" s="23"/>
      <c r="AO313" s="21"/>
      <c r="AP313" s="21"/>
      <c r="AQ313" s="21"/>
      <c r="AR313" s="21"/>
      <c r="AS313" s="21"/>
      <c r="AT313" s="225"/>
      <c r="AU313" s="23"/>
      <c r="AV313" s="225"/>
      <c r="AW313" s="23"/>
      <c r="AX313" s="21"/>
      <c r="AY313" s="21"/>
      <c r="AZ313" s="21"/>
      <c r="BA313" s="21"/>
      <c r="BB313" s="20"/>
      <c r="BC313" s="23"/>
      <c r="BD313" s="225"/>
      <c r="BE313" s="23"/>
      <c r="BF313" s="23"/>
      <c r="BG313" s="21"/>
      <c r="BH313" s="21"/>
      <c r="BI313" s="21"/>
      <c r="BJ313" s="21"/>
      <c r="BK313" s="21"/>
      <c r="BL313" s="21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21.5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9"/>
      <c r="P314" s="29"/>
      <c r="Q314" s="29"/>
      <c r="R314" s="29"/>
      <c r="S314" s="29"/>
      <c r="T314" s="29"/>
      <c r="U314" s="29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0"/>
      <c r="AI314" s="23"/>
      <c r="AJ314" s="23"/>
      <c r="AK314" s="21"/>
      <c r="AL314" s="225"/>
      <c r="AM314" s="23"/>
      <c r="AN314" s="23"/>
      <c r="AO314" s="21"/>
      <c r="AP314" s="21"/>
      <c r="AQ314" s="21"/>
      <c r="AR314" s="21"/>
      <c r="AS314" s="21"/>
      <c r="AT314" s="225"/>
      <c r="AU314" s="23"/>
      <c r="AV314" s="225"/>
      <c r="AW314" s="23"/>
      <c r="AX314" s="21"/>
      <c r="AY314" s="21"/>
      <c r="AZ314" s="21"/>
      <c r="BA314" s="21"/>
      <c r="BB314" s="20"/>
      <c r="BC314" s="23"/>
      <c r="BD314" s="225"/>
      <c r="BE314" s="23"/>
      <c r="BF314" s="23"/>
      <c r="BG314" s="21"/>
      <c r="BH314" s="21"/>
      <c r="BI314" s="21"/>
      <c r="BJ314" s="21"/>
      <c r="BK314" s="21"/>
      <c r="BL314" s="21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21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9"/>
      <c r="P315" s="29"/>
      <c r="Q315" s="29"/>
      <c r="R315" s="29"/>
      <c r="S315" s="29"/>
      <c r="T315" s="29"/>
      <c r="U315" s="29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0"/>
      <c r="AI315" s="23"/>
      <c r="AJ315" s="23"/>
      <c r="AK315" s="21"/>
      <c r="AL315" s="225"/>
      <c r="AM315" s="23"/>
      <c r="AN315" s="23"/>
      <c r="AO315" s="21"/>
      <c r="AP315" s="21"/>
      <c r="AQ315" s="21"/>
      <c r="AR315" s="21"/>
      <c r="AS315" s="21"/>
      <c r="AT315" s="225"/>
      <c r="AU315" s="23"/>
      <c r="AV315" s="225"/>
      <c r="AW315" s="23"/>
      <c r="AX315" s="21"/>
      <c r="AY315" s="21"/>
      <c r="AZ315" s="21"/>
      <c r="BA315" s="21"/>
      <c r="BB315" s="20"/>
      <c r="BC315" s="23"/>
      <c r="BD315" s="225"/>
      <c r="BE315" s="23"/>
      <c r="BF315" s="23"/>
      <c r="BG315" s="21"/>
      <c r="BH315" s="21"/>
      <c r="BI315" s="21"/>
      <c r="BJ315" s="21"/>
      <c r="BK315" s="21"/>
      <c r="BL315" s="21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21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9"/>
      <c r="P316" s="29"/>
      <c r="Q316" s="29"/>
      <c r="R316" s="29"/>
      <c r="S316" s="29"/>
      <c r="T316" s="29"/>
      <c r="U316" s="29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0"/>
      <c r="AI316" s="23"/>
      <c r="AJ316" s="23"/>
      <c r="AK316" s="21"/>
      <c r="AL316" s="225"/>
      <c r="AM316" s="23"/>
      <c r="AN316" s="23"/>
      <c r="AO316" s="21"/>
      <c r="AP316" s="21"/>
      <c r="AQ316" s="21"/>
      <c r="AR316" s="21"/>
      <c r="AS316" s="21"/>
      <c r="AT316" s="225"/>
      <c r="AU316" s="23"/>
      <c r="AV316" s="225"/>
      <c r="AW316" s="23"/>
      <c r="AX316" s="21"/>
      <c r="AY316" s="21"/>
      <c r="AZ316" s="21"/>
      <c r="BA316" s="21"/>
      <c r="BB316" s="20"/>
      <c r="BC316" s="23"/>
      <c r="BD316" s="225"/>
      <c r="BE316" s="23"/>
      <c r="BF316" s="23"/>
      <c r="BG316" s="21"/>
      <c r="BH316" s="21"/>
      <c r="BI316" s="21"/>
      <c r="BJ316" s="21"/>
      <c r="BK316" s="21"/>
      <c r="BL316" s="21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409.6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181"/>
      <c r="AM317" s="21"/>
      <c r="AN317" s="21"/>
      <c r="AO317" s="21"/>
      <c r="AP317" s="21"/>
      <c r="AQ317" s="21"/>
      <c r="AR317" s="21"/>
      <c r="AS317" s="21"/>
      <c r="AT317" s="181"/>
      <c r="AU317" s="21"/>
      <c r="AV317" s="181"/>
      <c r="AW317" s="21"/>
      <c r="AX317" s="21"/>
      <c r="AY317" s="21"/>
      <c r="AZ317" s="21"/>
      <c r="BA317" s="21"/>
      <c r="BB317" s="20"/>
      <c r="BC317" s="23"/>
      <c r="BD317" s="225"/>
      <c r="BE317" s="23"/>
      <c r="BF317" s="20"/>
      <c r="BG317" s="21"/>
      <c r="BH317" s="21"/>
      <c r="BI317" s="21"/>
      <c r="BJ317" s="21"/>
      <c r="BK317" s="21"/>
      <c r="BL317" s="21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409.6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25"/>
      <c r="O318" s="63"/>
      <c r="P318" s="63"/>
      <c r="Q318" s="63"/>
      <c r="R318" s="63"/>
      <c r="S318" s="63"/>
      <c r="T318" s="63"/>
      <c r="U318" s="6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181"/>
      <c r="AM318" s="21"/>
      <c r="AN318" s="21"/>
      <c r="AO318" s="21"/>
      <c r="AP318" s="21"/>
      <c r="AQ318" s="21"/>
      <c r="AR318" s="21"/>
      <c r="AS318" s="21"/>
      <c r="AT318" s="181"/>
      <c r="AU318" s="21"/>
      <c r="AV318" s="181"/>
      <c r="AW318" s="21"/>
      <c r="AX318" s="21"/>
      <c r="AY318" s="21"/>
      <c r="AZ318" s="21"/>
      <c r="BA318" s="21"/>
      <c r="BB318" s="20"/>
      <c r="BC318" s="23"/>
      <c r="BD318" s="225"/>
      <c r="BE318" s="23"/>
      <c r="BF318" s="20"/>
      <c r="BG318" s="21"/>
      <c r="BH318" s="21"/>
      <c r="BI318" s="21"/>
      <c r="BJ318" s="21"/>
      <c r="BK318" s="21"/>
      <c r="BL318" s="21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9.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9"/>
      <c r="P319" s="29"/>
      <c r="Q319" s="29"/>
      <c r="R319" s="29"/>
      <c r="S319" s="29"/>
      <c r="T319" s="29"/>
      <c r="U319" s="29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181"/>
      <c r="AM319" s="21"/>
      <c r="AN319" s="21"/>
      <c r="AO319" s="21"/>
      <c r="AP319" s="21"/>
      <c r="AQ319" s="21"/>
      <c r="AR319" s="21"/>
      <c r="AS319" s="21"/>
      <c r="AT319" s="181"/>
      <c r="AU319" s="21"/>
      <c r="AV319" s="181"/>
      <c r="AW319" s="21"/>
      <c r="AX319" s="21"/>
      <c r="AY319" s="21"/>
      <c r="AZ319" s="21"/>
      <c r="BA319" s="21"/>
      <c r="BB319" s="20"/>
      <c r="BC319" s="23"/>
      <c r="BD319" s="225"/>
      <c r="BE319" s="29"/>
      <c r="BF319" s="29"/>
      <c r="BG319" s="21"/>
      <c r="BH319" s="21"/>
      <c r="BI319" s="21"/>
      <c r="BJ319" s="21"/>
      <c r="BK319" s="21"/>
      <c r="BL319" s="21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409.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225"/>
      <c r="BE320" s="20"/>
      <c r="BF320" s="20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71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225"/>
      <c r="BE321" s="225"/>
      <c r="BF321" s="20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51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25"/>
      <c r="O322" s="28"/>
      <c r="P322" s="18"/>
      <c r="Q322" s="28"/>
      <c r="R322" s="28"/>
      <c r="S322" s="28"/>
      <c r="T322" s="28"/>
      <c r="U322" s="28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0"/>
      <c r="AI322" s="23"/>
      <c r="AJ322" s="23"/>
      <c r="AK322" s="21"/>
      <c r="AL322" s="225"/>
      <c r="AM322" s="23"/>
      <c r="AN322" s="23"/>
      <c r="AO322" s="21"/>
      <c r="AP322" s="21"/>
      <c r="AQ322" s="21"/>
      <c r="AR322" s="21"/>
      <c r="AS322" s="21"/>
      <c r="AT322" s="225"/>
      <c r="AU322" s="23"/>
      <c r="AV322" s="225"/>
      <c r="AW322" s="23"/>
      <c r="AX322" s="21"/>
      <c r="AY322" s="21"/>
      <c r="AZ322" s="21"/>
      <c r="BA322" s="21"/>
      <c r="BB322" s="20"/>
      <c r="BC322" s="23"/>
      <c r="BD322" s="225"/>
      <c r="BE322" s="23"/>
      <c r="BF322" s="23"/>
      <c r="BG322" s="21"/>
      <c r="BH322" s="21"/>
      <c r="BI322" s="21"/>
      <c r="BJ322" s="21"/>
      <c r="BK322" s="21"/>
      <c r="BL322" s="21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409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0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0"/>
      <c r="AI323" s="23"/>
      <c r="AJ323" s="23"/>
      <c r="AK323" s="21"/>
      <c r="AL323" s="225"/>
      <c r="AM323" s="23"/>
      <c r="AN323" s="23"/>
      <c r="AO323" s="21"/>
      <c r="AP323" s="21"/>
      <c r="AQ323" s="21"/>
      <c r="AR323" s="21"/>
      <c r="AS323" s="21"/>
      <c r="AT323" s="225"/>
      <c r="AU323" s="23"/>
      <c r="AV323" s="225"/>
      <c r="AW323" s="23"/>
      <c r="AX323" s="21"/>
      <c r="AY323" s="21"/>
      <c r="AZ323" s="21"/>
      <c r="BA323" s="21"/>
      <c r="BB323" s="20"/>
      <c r="BC323" s="23"/>
      <c r="BD323" s="225"/>
      <c r="BE323" s="23"/>
      <c r="BF323" s="23"/>
      <c r="BG323" s="21"/>
      <c r="BH323" s="21"/>
      <c r="BI323" s="21"/>
      <c r="BJ323" s="21"/>
      <c r="BK323" s="21"/>
      <c r="BL323" s="21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09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25"/>
      <c r="O324" s="28"/>
      <c r="P324" s="18"/>
      <c r="Q324" s="28"/>
      <c r="R324" s="28"/>
      <c r="S324" s="28"/>
      <c r="T324" s="28"/>
      <c r="U324" s="28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3"/>
      <c r="AJ324" s="23"/>
      <c r="AK324" s="21"/>
      <c r="AL324" s="225"/>
      <c r="AM324" s="23"/>
      <c r="AN324" s="23"/>
      <c r="AO324" s="21"/>
      <c r="AP324" s="21"/>
      <c r="AQ324" s="21"/>
      <c r="AR324" s="21"/>
      <c r="AS324" s="21"/>
      <c r="AT324" s="225"/>
      <c r="AU324" s="23"/>
      <c r="AV324" s="225"/>
      <c r="AW324" s="23"/>
      <c r="AX324" s="21"/>
      <c r="AY324" s="21"/>
      <c r="AZ324" s="21"/>
      <c r="BA324" s="21"/>
      <c r="BB324" s="20"/>
      <c r="BC324" s="23"/>
      <c r="BD324" s="225"/>
      <c r="BE324" s="23"/>
      <c r="BF324" s="23"/>
      <c r="BG324" s="21"/>
      <c r="BH324" s="21"/>
      <c r="BI324" s="21"/>
      <c r="BJ324" s="21"/>
      <c r="BK324" s="21"/>
      <c r="BL324" s="21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8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25"/>
      <c r="O325" s="28"/>
      <c r="P325" s="18"/>
      <c r="Q325" s="28"/>
      <c r="R325" s="28"/>
      <c r="S325" s="28"/>
      <c r="T325" s="28"/>
      <c r="U325" s="28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181"/>
      <c r="AM325" s="21"/>
      <c r="AN325" s="21"/>
      <c r="AO325" s="21"/>
      <c r="AP325" s="21"/>
      <c r="AQ325" s="21"/>
      <c r="AR325" s="21"/>
      <c r="AS325" s="21"/>
      <c r="AT325" s="181"/>
      <c r="AU325" s="21"/>
      <c r="AV325" s="181"/>
      <c r="AW325" s="21"/>
      <c r="AX325" s="21"/>
      <c r="AY325" s="21"/>
      <c r="AZ325" s="21"/>
      <c r="BA325" s="21"/>
      <c r="BB325" s="20"/>
      <c r="BC325" s="23"/>
      <c r="BD325" s="225"/>
      <c r="BE325" s="23"/>
      <c r="BF325" s="20"/>
      <c r="BG325" s="21"/>
      <c r="BH325" s="21"/>
      <c r="BI325" s="21"/>
      <c r="BJ325" s="21"/>
      <c r="BK325" s="21"/>
      <c r="BL325" s="21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408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25"/>
      <c r="O326" s="28"/>
      <c r="P326" s="18"/>
      <c r="Q326" s="28"/>
      <c r="R326" s="28"/>
      <c r="S326" s="28"/>
      <c r="T326" s="28"/>
      <c r="U326" s="28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181"/>
      <c r="AM326" s="21"/>
      <c r="AN326" s="21"/>
      <c r="AO326" s="21"/>
      <c r="AP326" s="21"/>
      <c r="AQ326" s="21"/>
      <c r="AR326" s="21"/>
      <c r="AS326" s="21"/>
      <c r="AT326" s="181"/>
      <c r="AU326" s="21"/>
      <c r="AV326" s="181"/>
      <c r="AW326" s="21"/>
      <c r="AX326" s="21"/>
      <c r="AY326" s="21"/>
      <c r="AZ326" s="21"/>
      <c r="BA326" s="21"/>
      <c r="BB326" s="20"/>
      <c r="BC326" s="23"/>
      <c r="BD326" s="225"/>
      <c r="BE326" s="23"/>
      <c r="BF326" s="20"/>
      <c r="BG326" s="21"/>
      <c r="BH326" s="21"/>
      <c r="BI326" s="21"/>
      <c r="BJ326" s="21"/>
      <c r="BK326" s="21"/>
      <c r="BL326" s="21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254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25"/>
      <c r="O327" s="28"/>
      <c r="P327" s="18"/>
      <c r="Q327" s="28"/>
      <c r="R327" s="28"/>
      <c r="S327" s="28"/>
      <c r="T327" s="28"/>
      <c r="U327" s="28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181"/>
      <c r="AM327" s="21"/>
      <c r="AN327" s="21"/>
      <c r="AO327" s="21"/>
      <c r="AP327" s="21"/>
      <c r="AQ327" s="21"/>
      <c r="AR327" s="21"/>
      <c r="AS327" s="21"/>
      <c r="AT327" s="181"/>
      <c r="AU327" s="21"/>
      <c r="AV327" s="181"/>
      <c r="AW327" s="21"/>
      <c r="AX327" s="21"/>
      <c r="AY327" s="21"/>
      <c r="AZ327" s="21"/>
      <c r="BA327" s="21"/>
      <c r="BB327" s="20"/>
      <c r="BC327" s="23"/>
      <c r="BD327" s="225"/>
      <c r="BE327" s="23"/>
      <c r="BF327" s="20"/>
      <c r="BG327" s="21"/>
      <c r="BH327" s="21"/>
      <c r="BI327" s="21"/>
      <c r="BJ327" s="21"/>
      <c r="BK327" s="21"/>
      <c r="BL327" s="21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61.7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9"/>
      <c r="P328" s="29"/>
      <c r="Q328" s="29"/>
      <c r="R328" s="29"/>
      <c r="S328" s="29"/>
      <c r="T328" s="29"/>
      <c r="U328" s="29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181"/>
      <c r="AM328" s="21"/>
      <c r="AN328" s="21"/>
      <c r="AO328" s="21"/>
      <c r="AP328" s="21"/>
      <c r="AQ328" s="21"/>
      <c r="AR328" s="21"/>
      <c r="AS328" s="21"/>
      <c r="AT328" s="181"/>
      <c r="AU328" s="21"/>
      <c r="AV328" s="181"/>
      <c r="AW328" s="21"/>
      <c r="AX328" s="21"/>
      <c r="AY328" s="21"/>
      <c r="AZ328" s="21"/>
      <c r="BA328" s="21"/>
      <c r="BB328" s="20"/>
      <c r="BC328" s="23"/>
      <c r="BD328" s="225"/>
      <c r="BE328" s="23"/>
      <c r="BF328" s="20"/>
      <c r="BG328" s="21"/>
      <c r="BH328" s="21"/>
      <c r="BI328" s="21"/>
      <c r="BJ328" s="21"/>
      <c r="BK328" s="21"/>
      <c r="BL328" s="21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49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8"/>
      <c r="P329" s="18"/>
      <c r="Q329" s="28"/>
      <c r="R329" s="28"/>
      <c r="S329" s="28"/>
      <c r="T329" s="28"/>
      <c r="U329" s="28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181"/>
      <c r="AM329" s="21"/>
      <c r="AN329" s="21"/>
      <c r="AO329" s="21"/>
      <c r="AP329" s="21"/>
      <c r="AQ329" s="21"/>
      <c r="AR329" s="21"/>
      <c r="AS329" s="21"/>
      <c r="AT329" s="181"/>
      <c r="AU329" s="21"/>
      <c r="AV329" s="181"/>
      <c r="AW329" s="21"/>
      <c r="AX329" s="21"/>
      <c r="AY329" s="21"/>
      <c r="AZ329" s="21"/>
      <c r="BA329" s="21"/>
      <c r="BB329" s="20"/>
      <c r="BC329" s="23"/>
      <c r="BD329" s="225"/>
      <c r="BE329" s="23"/>
      <c r="BF329" s="20"/>
      <c r="BG329" s="21"/>
      <c r="BH329" s="21"/>
      <c r="BI329" s="21"/>
      <c r="BJ329" s="21"/>
      <c r="BK329" s="21"/>
      <c r="BL329" s="21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49.2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25"/>
      <c r="O330" s="28"/>
      <c r="P330" s="18"/>
      <c r="Q330" s="28"/>
      <c r="R330" s="28"/>
      <c r="S330" s="28"/>
      <c r="T330" s="28"/>
      <c r="U330" s="28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81"/>
      <c r="AM330" s="21"/>
      <c r="AN330" s="21"/>
      <c r="AO330" s="21"/>
      <c r="AP330" s="21"/>
      <c r="AQ330" s="21"/>
      <c r="AR330" s="21"/>
      <c r="AS330" s="21"/>
      <c r="AT330" s="181"/>
      <c r="AU330" s="21"/>
      <c r="AV330" s="181"/>
      <c r="AW330" s="21"/>
      <c r="AX330" s="21"/>
      <c r="AY330" s="21"/>
      <c r="AZ330" s="21"/>
      <c r="BA330" s="21"/>
      <c r="BB330" s="20"/>
      <c r="BC330" s="23"/>
      <c r="BD330" s="225"/>
      <c r="BE330" s="23"/>
      <c r="BF330" s="20"/>
      <c r="BG330" s="21"/>
      <c r="BH330" s="21"/>
      <c r="BI330" s="21"/>
      <c r="BJ330" s="21"/>
      <c r="BK330" s="21"/>
      <c r="BL330" s="21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49.2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25"/>
      <c r="O331" s="23"/>
      <c r="P331" s="23"/>
      <c r="Q331" s="23"/>
      <c r="R331" s="23"/>
      <c r="S331" s="23"/>
      <c r="T331" s="23"/>
      <c r="U331" s="28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0"/>
      <c r="BC331" s="23"/>
      <c r="BD331" s="225"/>
      <c r="BE331" s="23"/>
      <c r="BF331" s="20"/>
      <c r="BG331" s="21"/>
      <c r="BH331" s="21"/>
      <c r="BI331" s="21"/>
      <c r="BJ331" s="21"/>
      <c r="BK331" s="21"/>
      <c r="BL331" s="21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49.2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25"/>
      <c r="O332" s="28"/>
      <c r="P332" s="18"/>
      <c r="Q332" s="28"/>
      <c r="R332" s="28"/>
      <c r="S332" s="28"/>
      <c r="T332" s="28"/>
      <c r="U332" s="28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0"/>
      <c r="BC332" s="23"/>
      <c r="BD332" s="225"/>
      <c r="BE332" s="23"/>
      <c r="BF332" s="20"/>
      <c r="BG332" s="21"/>
      <c r="BH332" s="21"/>
      <c r="BI332" s="21"/>
      <c r="BJ332" s="21"/>
      <c r="BK332" s="21"/>
      <c r="BL332" s="21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49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25"/>
      <c r="O333" s="28"/>
      <c r="P333" s="18"/>
      <c r="Q333" s="28"/>
      <c r="R333" s="28"/>
      <c r="S333" s="28"/>
      <c r="T333" s="28"/>
      <c r="U333" s="28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0"/>
      <c r="BC333" s="23"/>
      <c r="BD333" s="225"/>
      <c r="BE333" s="23"/>
      <c r="BF333" s="20"/>
      <c r="BG333" s="21"/>
      <c r="BH333" s="21"/>
      <c r="BI333" s="21"/>
      <c r="BJ333" s="21"/>
      <c r="BK333" s="21"/>
      <c r="BL333" s="21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67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3"/>
      <c r="BD334" s="225"/>
      <c r="BE334" s="23"/>
      <c r="BF334" s="23"/>
      <c r="BG334" s="21"/>
      <c r="BH334" s="21"/>
      <c r="BI334" s="21"/>
      <c r="BJ334" s="20"/>
      <c r="BK334" s="23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54.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3"/>
      <c r="BD335" s="225"/>
      <c r="BE335" s="63"/>
      <c r="BF335" s="29"/>
      <c r="BG335" s="21"/>
      <c r="BH335" s="21"/>
      <c r="BI335" s="21"/>
      <c r="BJ335" s="21"/>
      <c r="BK335" s="21"/>
      <c r="BL335" s="21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44.7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0"/>
      <c r="BC336" s="23"/>
      <c r="BD336" s="225"/>
      <c r="BE336" s="63"/>
      <c r="BF336" s="29"/>
      <c r="BG336" s="21"/>
      <c r="BH336" s="21"/>
      <c r="BI336" s="21"/>
      <c r="BJ336" s="21"/>
      <c r="BK336" s="21"/>
      <c r="BL336" s="21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409.6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0"/>
      <c r="BC337" s="20"/>
      <c r="BD337" s="20"/>
      <c r="BE337" s="23"/>
      <c r="BF337" s="20"/>
      <c r="BG337" s="21"/>
      <c r="BH337" s="21"/>
      <c r="BI337" s="21"/>
      <c r="BJ337" s="21"/>
      <c r="BK337" s="21"/>
      <c r="BL337" s="21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5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0"/>
      <c r="BC338" s="23"/>
      <c r="BD338" s="225"/>
      <c r="BE338" s="23"/>
      <c r="BF338" s="20"/>
      <c r="BG338" s="21"/>
      <c r="BH338" s="21"/>
      <c r="BI338" s="21"/>
      <c r="BJ338" s="21"/>
      <c r="BK338" s="21"/>
      <c r="BL338" s="21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20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9"/>
      <c r="P339" s="29"/>
      <c r="Q339" s="29"/>
      <c r="R339" s="29"/>
      <c r="S339" s="29"/>
      <c r="T339" s="29"/>
      <c r="U339" s="29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0"/>
      <c r="BC339" s="23"/>
      <c r="BD339" s="225"/>
      <c r="BE339" s="29"/>
      <c r="BF339" s="29"/>
      <c r="BG339" s="21"/>
      <c r="BH339" s="21"/>
      <c r="BI339" s="21"/>
      <c r="BJ339" s="21"/>
      <c r="BK339" s="21"/>
      <c r="BL339" s="21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20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0"/>
      <c r="BC340" s="23"/>
      <c r="BD340" s="225"/>
      <c r="BE340" s="20"/>
      <c r="BF340" s="20"/>
      <c r="BG340" s="21"/>
      <c r="BH340" s="21"/>
      <c r="BI340" s="21"/>
      <c r="BJ340" s="21"/>
      <c r="BK340" s="21"/>
      <c r="BL340" s="21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220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1"/>
      <c r="AM341" s="21"/>
      <c r="AN341" s="21"/>
      <c r="AO341" s="21"/>
      <c r="AP341" s="21"/>
      <c r="AQ341" s="21"/>
      <c r="AR341" s="21"/>
      <c r="AS341" s="21"/>
      <c r="AT341" s="181"/>
      <c r="AU341" s="21"/>
      <c r="AV341" s="181"/>
      <c r="AW341" s="21"/>
      <c r="AX341" s="21"/>
      <c r="AY341" s="21"/>
      <c r="AZ341" s="21"/>
      <c r="BA341" s="21"/>
      <c r="BB341" s="20"/>
      <c r="BC341" s="23"/>
      <c r="BD341" s="225"/>
      <c r="BE341" s="23"/>
      <c r="BF341" s="20"/>
      <c r="BG341" s="21"/>
      <c r="BH341" s="21"/>
      <c r="BI341" s="21"/>
      <c r="BJ341" s="21"/>
      <c r="BK341" s="21"/>
      <c r="BL341" s="21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409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9"/>
      <c r="P342" s="29"/>
      <c r="Q342" s="29"/>
      <c r="R342" s="29"/>
      <c r="S342" s="29"/>
      <c r="T342" s="29"/>
      <c r="U342" s="29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0"/>
      <c r="AI342" s="29"/>
      <c r="AJ342" s="29"/>
      <c r="AK342" s="21"/>
      <c r="AL342" s="225"/>
      <c r="AM342" s="29"/>
      <c r="AN342" s="29"/>
      <c r="AO342" s="21"/>
      <c r="AP342" s="21"/>
      <c r="AQ342" s="21"/>
      <c r="AR342" s="21"/>
      <c r="AS342" s="21"/>
      <c r="AT342" s="225"/>
      <c r="AU342" s="29"/>
      <c r="AV342" s="225"/>
      <c r="AW342" s="29"/>
      <c r="AX342" s="21"/>
      <c r="AY342" s="21"/>
      <c r="AZ342" s="21"/>
      <c r="BA342" s="21"/>
      <c r="BB342" s="20"/>
      <c r="BC342" s="23"/>
      <c r="BD342" s="225"/>
      <c r="BE342" s="29"/>
      <c r="BF342" s="29"/>
      <c r="BG342" s="21"/>
      <c r="BH342" s="21"/>
      <c r="BI342" s="21"/>
      <c r="BJ342" s="21"/>
      <c r="BK342" s="21"/>
      <c r="BL342" s="21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44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9"/>
      <c r="P343" s="29"/>
      <c r="Q343" s="29"/>
      <c r="R343" s="29"/>
      <c r="S343" s="29"/>
      <c r="T343" s="29"/>
      <c r="U343" s="29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0"/>
      <c r="AI343" s="29"/>
      <c r="AJ343" s="29"/>
      <c r="AK343" s="21"/>
      <c r="AL343" s="225"/>
      <c r="AM343" s="29"/>
      <c r="AN343" s="29"/>
      <c r="AO343" s="21"/>
      <c r="AP343" s="21"/>
      <c r="AQ343" s="21"/>
      <c r="AR343" s="21"/>
      <c r="AS343" s="21"/>
      <c r="AT343" s="225"/>
      <c r="AU343" s="29"/>
      <c r="AV343" s="225"/>
      <c r="AW343" s="29"/>
      <c r="AX343" s="21"/>
      <c r="AY343" s="21"/>
      <c r="AZ343" s="21"/>
      <c r="BA343" s="21"/>
      <c r="BB343" s="20"/>
      <c r="BC343" s="23"/>
      <c r="BD343" s="225"/>
      <c r="BE343" s="29"/>
      <c r="BF343" s="29"/>
      <c r="BG343" s="21"/>
      <c r="BH343" s="21"/>
      <c r="BI343" s="21"/>
      <c r="BJ343" s="21"/>
      <c r="BK343" s="21"/>
      <c r="BL343" s="21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44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9"/>
      <c r="P344" s="29"/>
      <c r="Q344" s="29"/>
      <c r="R344" s="29"/>
      <c r="S344" s="29"/>
      <c r="T344" s="29"/>
      <c r="U344" s="29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0"/>
      <c r="AI344" s="29"/>
      <c r="AJ344" s="29"/>
      <c r="AK344" s="21"/>
      <c r="AL344" s="225"/>
      <c r="AM344" s="29"/>
      <c r="AN344" s="29"/>
      <c r="AO344" s="21"/>
      <c r="AP344" s="21"/>
      <c r="AQ344" s="21"/>
      <c r="AR344" s="21"/>
      <c r="AS344" s="21"/>
      <c r="AT344" s="225"/>
      <c r="AU344" s="29"/>
      <c r="AV344" s="225"/>
      <c r="AW344" s="29"/>
      <c r="AX344" s="21"/>
      <c r="AY344" s="21"/>
      <c r="AZ344" s="21"/>
      <c r="BA344" s="21"/>
      <c r="BB344" s="20"/>
      <c r="BC344" s="23"/>
      <c r="BD344" s="225"/>
      <c r="BE344" s="29"/>
      <c r="BF344" s="29"/>
      <c r="BG344" s="21"/>
      <c r="BH344" s="21"/>
      <c r="BI344" s="21"/>
      <c r="BJ344" s="21"/>
      <c r="BK344" s="21"/>
      <c r="BL344" s="21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44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9"/>
      <c r="P345" s="29"/>
      <c r="Q345" s="29"/>
      <c r="R345" s="29"/>
      <c r="S345" s="29"/>
      <c r="T345" s="29"/>
      <c r="U345" s="29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0"/>
      <c r="AI345" s="29"/>
      <c r="AJ345" s="29"/>
      <c r="AK345" s="21"/>
      <c r="AL345" s="225"/>
      <c r="AM345" s="29"/>
      <c r="AN345" s="29"/>
      <c r="AO345" s="21"/>
      <c r="AP345" s="21"/>
      <c r="AQ345" s="21"/>
      <c r="AR345" s="21"/>
      <c r="AS345" s="21"/>
      <c r="AT345" s="225"/>
      <c r="AU345" s="29"/>
      <c r="AV345" s="225"/>
      <c r="AW345" s="29"/>
      <c r="AX345" s="21"/>
      <c r="AY345" s="21"/>
      <c r="AZ345" s="21"/>
      <c r="BA345" s="21"/>
      <c r="BB345" s="20"/>
      <c r="BC345" s="23"/>
      <c r="BD345" s="225"/>
      <c r="BE345" s="29"/>
      <c r="BF345" s="29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44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9"/>
      <c r="P346" s="29"/>
      <c r="Q346" s="29"/>
      <c r="R346" s="29"/>
      <c r="S346" s="29"/>
      <c r="T346" s="29"/>
      <c r="U346" s="29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0"/>
      <c r="AI346" s="29"/>
      <c r="AJ346" s="29"/>
      <c r="AK346" s="21"/>
      <c r="AL346" s="225"/>
      <c r="AM346" s="29"/>
      <c r="AN346" s="29"/>
      <c r="AO346" s="21"/>
      <c r="AP346" s="21"/>
      <c r="AQ346" s="21"/>
      <c r="AR346" s="21"/>
      <c r="AS346" s="21"/>
      <c r="AT346" s="225"/>
      <c r="AU346" s="29"/>
      <c r="AV346" s="225"/>
      <c r="AW346" s="29"/>
      <c r="AX346" s="21"/>
      <c r="AY346" s="21"/>
      <c r="AZ346" s="21"/>
      <c r="BA346" s="21"/>
      <c r="BB346" s="20"/>
      <c r="BC346" s="23"/>
      <c r="BD346" s="225"/>
      <c r="BE346" s="29"/>
      <c r="BF346" s="29"/>
      <c r="BG346" s="21"/>
      <c r="BH346" s="21"/>
      <c r="BI346" s="21"/>
      <c r="BJ346" s="21"/>
      <c r="BK346" s="21"/>
      <c r="BL346" s="21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44.7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9"/>
      <c r="P347" s="29"/>
      <c r="Q347" s="29"/>
      <c r="R347" s="29"/>
      <c r="S347" s="29"/>
      <c r="T347" s="29"/>
      <c r="U347" s="29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0"/>
      <c r="AI347" s="29"/>
      <c r="AJ347" s="29"/>
      <c r="AK347" s="21"/>
      <c r="AL347" s="225"/>
      <c r="AM347" s="29"/>
      <c r="AN347" s="29"/>
      <c r="AO347" s="21"/>
      <c r="AP347" s="21"/>
      <c r="AQ347" s="21"/>
      <c r="AR347" s="21"/>
      <c r="AS347" s="21"/>
      <c r="AT347" s="225"/>
      <c r="AU347" s="29"/>
      <c r="AV347" s="225"/>
      <c r="AW347" s="29"/>
      <c r="AX347" s="21"/>
      <c r="AY347" s="21"/>
      <c r="AZ347" s="21"/>
      <c r="BA347" s="21"/>
      <c r="BB347" s="20"/>
      <c r="BC347" s="23"/>
      <c r="BD347" s="225"/>
      <c r="BE347" s="29"/>
      <c r="BF347" s="29"/>
      <c r="BG347" s="21"/>
      <c r="BH347" s="21"/>
      <c r="BI347" s="21"/>
      <c r="BJ347" s="21"/>
      <c r="BK347" s="21"/>
      <c r="BL347" s="21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409.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9"/>
      <c r="P348" s="29"/>
      <c r="Q348" s="29"/>
      <c r="R348" s="29"/>
      <c r="S348" s="29"/>
      <c r="T348" s="29"/>
      <c r="U348" s="29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3"/>
      <c r="BD348" s="225"/>
      <c r="BE348" s="63"/>
      <c r="BF348" s="29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408.7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181"/>
      <c r="AM349" s="21"/>
      <c r="AN349" s="21"/>
      <c r="AO349" s="21"/>
      <c r="AP349" s="21"/>
      <c r="AQ349" s="21"/>
      <c r="AR349" s="21"/>
      <c r="AS349" s="21"/>
      <c r="AT349" s="181"/>
      <c r="AU349" s="21"/>
      <c r="AV349" s="181"/>
      <c r="AW349" s="21"/>
      <c r="AX349" s="21"/>
      <c r="AY349" s="21"/>
      <c r="AZ349" s="21"/>
      <c r="BA349" s="21"/>
      <c r="BB349" s="20"/>
      <c r="BC349" s="23"/>
      <c r="BD349" s="225"/>
      <c r="BE349" s="20"/>
      <c r="BF349" s="20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46.2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181"/>
      <c r="AM350" s="21"/>
      <c r="AN350" s="21"/>
      <c r="AO350" s="21"/>
      <c r="AP350" s="21"/>
      <c r="AQ350" s="21"/>
      <c r="AR350" s="21"/>
      <c r="AS350" s="21"/>
      <c r="AT350" s="181"/>
      <c r="AU350" s="21"/>
      <c r="AV350" s="181"/>
      <c r="AW350" s="21"/>
      <c r="AX350" s="21"/>
      <c r="AY350" s="21"/>
      <c r="AZ350" s="21"/>
      <c r="BA350" s="21"/>
      <c r="BB350" s="20"/>
      <c r="BC350" s="23"/>
      <c r="BD350" s="225"/>
      <c r="BE350" s="63"/>
      <c r="BF350" s="29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8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181"/>
      <c r="AM351" s="21"/>
      <c r="AN351" s="21"/>
      <c r="AO351" s="21"/>
      <c r="AP351" s="21"/>
      <c r="AQ351" s="21"/>
      <c r="AR351" s="21"/>
      <c r="AS351" s="21"/>
      <c r="AT351" s="181"/>
      <c r="AU351" s="21"/>
      <c r="AV351" s="181"/>
      <c r="AW351" s="21"/>
      <c r="AX351" s="21"/>
      <c r="AY351" s="21"/>
      <c r="AZ351" s="21"/>
      <c r="BA351" s="21"/>
      <c r="BB351" s="20"/>
      <c r="BC351" s="23"/>
      <c r="BD351" s="225"/>
      <c r="BE351" s="20"/>
      <c r="BF351" s="20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56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181"/>
      <c r="AM352" s="21"/>
      <c r="AN352" s="21"/>
      <c r="AO352" s="21"/>
      <c r="AP352" s="21"/>
      <c r="AQ352" s="21"/>
      <c r="AR352" s="21"/>
      <c r="AS352" s="21"/>
      <c r="AT352" s="181"/>
      <c r="AU352" s="21"/>
      <c r="AV352" s="181"/>
      <c r="AW352" s="21"/>
      <c r="AX352" s="21"/>
      <c r="AY352" s="21"/>
      <c r="AZ352" s="21"/>
      <c r="BA352" s="21"/>
      <c r="BB352" s="20"/>
      <c r="BC352" s="23"/>
      <c r="BD352" s="225"/>
      <c r="BE352" s="63"/>
      <c r="BF352" s="29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32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9"/>
      <c r="P353" s="29"/>
      <c r="Q353" s="29"/>
      <c r="R353" s="29"/>
      <c r="S353" s="29"/>
      <c r="T353" s="29"/>
      <c r="U353" s="29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181"/>
      <c r="AM353" s="21"/>
      <c r="AN353" s="21"/>
      <c r="AO353" s="21"/>
      <c r="AP353" s="21"/>
      <c r="AQ353" s="21"/>
      <c r="AR353" s="21"/>
      <c r="AS353" s="21"/>
      <c r="AT353" s="181"/>
      <c r="AU353" s="21"/>
      <c r="AV353" s="181"/>
      <c r="AW353" s="21"/>
      <c r="AX353" s="21"/>
      <c r="AY353" s="21"/>
      <c r="AZ353" s="21"/>
      <c r="BA353" s="21"/>
      <c r="BB353" s="20"/>
      <c r="BC353" s="23"/>
      <c r="BD353" s="225"/>
      <c r="BE353" s="29"/>
      <c r="BF353" s="29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32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9"/>
      <c r="P354" s="29"/>
      <c r="Q354" s="29"/>
      <c r="R354" s="29"/>
      <c r="S354" s="29"/>
      <c r="T354" s="29"/>
      <c r="U354" s="29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181"/>
      <c r="AM354" s="21"/>
      <c r="AN354" s="21"/>
      <c r="AO354" s="21"/>
      <c r="AP354" s="21"/>
      <c r="AQ354" s="21"/>
      <c r="AR354" s="21"/>
      <c r="AS354" s="21"/>
      <c r="AT354" s="181"/>
      <c r="AU354" s="21"/>
      <c r="AV354" s="181"/>
      <c r="AW354" s="21"/>
      <c r="AX354" s="21"/>
      <c r="AY354" s="21"/>
      <c r="AZ354" s="21"/>
      <c r="BA354" s="21"/>
      <c r="BB354" s="20"/>
      <c r="BC354" s="23"/>
      <c r="BD354" s="225"/>
      <c r="BE354" s="63"/>
      <c r="BF354" s="29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46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181"/>
      <c r="AM355" s="21"/>
      <c r="AN355" s="21"/>
      <c r="AO355" s="21"/>
      <c r="AP355" s="21"/>
      <c r="AQ355" s="21"/>
      <c r="AR355" s="21"/>
      <c r="AS355" s="21"/>
      <c r="AT355" s="181"/>
      <c r="AU355" s="21"/>
      <c r="AV355" s="181"/>
      <c r="AW355" s="21"/>
      <c r="AX355" s="21"/>
      <c r="AY355" s="21"/>
      <c r="AZ355" s="21"/>
      <c r="BA355" s="21"/>
      <c r="BB355" s="20"/>
      <c r="BC355" s="23"/>
      <c r="BD355" s="225"/>
      <c r="BE355" s="23"/>
      <c r="BF355" s="23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84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181"/>
      <c r="AM356" s="21"/>
      <c r="AN356" s="21"/>
      <c r="AO356" s="21"/>
      <c r="AP356" s="21"/>
      <c r="AQ356" s="21"/>
      <c r="AR356" s="21"/>
      <c r="AS356" s="21"/>
      <c r="AT356" s="181"/>
      <c r="AU356" s="21"/>
      <c r="AV356" s="181"/>
      <c r="AW356" s="21"/>
      <c r="AX356" s="21"/>
      <c r="AY356" s="21"/>
      <c r="AZ356" s="21"/>
      <c r="BA356" s="21"/>
      <c r="BB356" s="20"/>
      <c r="BC356" s="23"/>
      <c r="BD356" s="184"/>
      <c r="BE356" s="185"/>
      <c r="BF356" s="29"/>
      <c r="BG356" s="21"/>
      <c r="BH356" s="21"/>
      <c r="BI356" s="21"/>
      <c r="BJ356" s="21"/>
      <c r="BK356" s="21"/>
      <c r="BL356" s="21"/>
      <c r="BM356" s="21"/>
      <c r="BN356" s="193"/>
      <c r="BO356" s="24"/>
      <c r="BP356" s="21"/>
      <c r="BQ356" s="21"/>
      <c r="BR356" s="23"/>
      <c r="BS356" s="23"/>
      <c r="BT356" s="24"/>
      <c r="BU356" s="25"/>
    </row>
    <row r="357" spans="1:73" s="22" customFormat="1" ht="184.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25"/>
      <c r="O357" s="28"/>
      <c r="P357" s="18"/>
      <c r="Q357" s="28"/>
      <c r="R357" s="28"/>
      <c r="S357" s="28"/>
      <c r="T357" s="28"/>
      <c r="U357" s="28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181"/>
      <c r="AM357" s="21"/>
      <c r="AN357" s="21"/>
      <c r="AO357" s="21"/>
      <c r="AP357" s="21"/>
      <c r="AQ357" s="21"/>
      <c r="AR357" s="21"/>
      <c r="AS357" s="21"/>
      <c r="AT357" s="181"/>
      <c r="AU357" s="21"/>
      <c r="AV357" s="181"/>
      <c r="AW357" s="21"/>
      <c r="AX357" s="21"/>
      <c r="AY357" s="21"/>
      <c r="AZ357" s="21"/>
      <c r="BA357" s="21"/>
      <c r="BB357" s="20"/>
      <c r="BC357" s="23"/>
      <c r="BD357" s="184"/>
      <c r="BE357" s="185"/>
      <c r="BF357" s="29"/>
      <c r="BG357" s="21"/>
      <c r="BH357" s="21"/>
      <c r="BI357" s="21"/>
      <c r="BJ357" s="21"/>
      <c r="BK357" s="21"/>
      <c r="BL357" s="21"/>
      <c r="BM357" s="21"/>
      <c r="BN357" s="193"/>
      <c r="BO357" s="24"/>
      <c r="BP357" s="21"/>
      <c r="BQ357" s="21"/>
      <c r="BR357" s="23"/>
      <c r="BS357" s="23"/>
      <c r="BT357" s="24"/>
      <c r="BU357" s="25"/>
    </row>
    <row r="358" spans="1:73" s="22" customFormat="1" ht="184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181"/>
      <c r="AM358" s="21"/>
      <c r="AN358" s="21"/>
      <c r="AO358" s="21"/>
      <c r="AP358" s="21"/>
      <c r="AQ358" s="21"/>
      <c r="AR358" s="21"/>
      <c r="AS358" s="21"/>
      <c r="AT358" s="181"/>
      <c r="AU358" s="21"/>
      <c r="AV358" s="181"/>
      <c r="AW358" s="21"/>
      <c r="AX358" s="21"/>
      <c r="AY358" s="21"/>
      <c r="AZ358" s="21"/>
      <c r="BA358" s="21"/>
      <c r="BB358" s="20"/>
      <c r="BC358" s="23"/>
      <c r="BD358" s="225"/>
      <c r="BE358" s="20"/>
      <c r="BF358" s="20"/>
      <c r="BG358" s="21"/>
      <c r="BH358" s="21"/>
      <c r="BI358" s="21"/>
      <c r="BJ358" s="21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84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181"/>
      <c r="AM359" s="21"/>
      <c r="AN359" s="21"/>
      <c r="AO359" s="21"/>
      <c r="AP359" s="21"/>
      <c r="AQ359" s="21"/>
      <c r="AR359" s="21"/>
      <c r="AS359" s="21"/>
      <c r="AT359" s="181"/>
      <c r="AU359" s="21"/>
      <c r="AV359" s="181"/>
      <c r="AW359" s="21"/>
      <c r="AX359" s="21"/>
      <c r="AY359" s="21"/>
      <c r="AZ359" s="21"/>
      <c r="BA359" s="21"/>
      <c r="BB359" s="20"/>
      <c r="BC359" s="23"/>
      <c r="BD359" s="184"/>
      <c r="BE359" s="185"/>
      <c r="BF359" s="20"/>
      <c r="BG359" s="21"/>
      <c r="BH359" s="21"/>
      <c r="BI359" s="21"/>
      <c r="BJ359" s="21"/>
      <c r="BK359" s="21"/>
      <c r="BL359" s="21"/>
      <c r="BM359" s="21"/>
      <c r="BN359" s="193"/>
      <c r="BO359" s="24"/>
      <c r="BP359" s="21"/>
      <c r="BQ359" s="21"/>
      <c r="BR359" s="23"/>
      <c r="BS359" s="23"/>
      <c r="BT359" s="24"/>
      <c r="BU359" s="25"/>
    </row>
    <row r="360" spans="1:73" s="22" customFormat="1" ht="189.7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63"/>
      <c r="P360" s="63"/>
      <c r="Q360" s="63"/>
      <c r="R360" s="63"/>
      <c r="S360" s="63"/>
      <c r="T360" s="63"/>
      <c r="U360" s="6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181"/>
      <c r="AM360" s="21"/>
      <c r="AN360" s="21"/>
      <c r="AO360" s="21"/>
      <c r="AP360" s="21"/>
      <c r="AQ360" s="21"/>
      <c r="AR360" s="21"/>
      <c r="AS360" s="21"/>
      <c r="AT360" s="181"/>
      <c r="AU360" s="21"/>
      <c r="AV360" s="181"/>
      <c r="AW360" s="21"/>
      <c r="AX360" s="21"/>
      <c r="AY360" s="21"/>
      <c r="AZ360" s="21"/>
      <c r="BA360" s="21"/>
      <c r="BB360" s="20"/>
      <c r="BC360" s="23"/>
      <c r="BD360" s="184"/>
      <c r="BE360" s="185"/>
      <c r="BF360" s="20"/>
      <c r="BG360" s="21"/>
      <c r="BH360" s="21"/>
      <c r="BI360" s="21"/>
      <c r="BJ360" s="21"/>
      <c r="BK360" s="21"/>
      <c r="BL360" s="21"/>
      <c r="BM360" s="21"/>
      <c r="BN360" s="193"/>
      <c r="BO360" s="24"/>
      <c r="BP360" s="21"/>
      <c r="BQ360" s="21"/>
      <c r="BR360" s="23"/>
      <c r="BS360" s="23"/>
      <c r="BT360" s="24"/>
      <c r="BU360" s="25"/>
    </row>
    <row r="361" spans="1:73" s="22" customFormat="1" ht="184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181"/>
      <c r="AM361" s="21"/>
      <c r="AN361" s="21"/>
      <c r="AO361" s="21"/>
      <c r="AP361" s="21"/>
      <c r="AQ361" s="21"/>
      <c r="AR361" s="21"/>
      <c r="AS361" s="21"/>
      <c r="AT361" s="181"/>
      <c r="AU361" s="21"/>
      <c r="AV361" s="181"/>
      <c r="AW361" s="21"/>
      <c r="AX361" s="21"/>
      <c r="AY361" s="21"/>
      <c r="AZ361" s="21"/>
      <c r="BA361" s="21"/>
      <c r="BB361" s="20"/>
      <c r="BC361" s="23"/>
      <c r="BD361" s="225"/>
      <c r="BE361" s="20"/>
      <c r="BF361" s="20"/>
      <c r="BG361" s="21"/>
      <c r="BH361" s="21"/>
      <c r="BI361" s="21"/>
      <c r="BJ361" s="20"/>
      <c r="BK361" s="23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84.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181"/>
      <c r="AM362" s="21"/>
      <c r="AN362" s="21"/>
      <c r="AO362" s="21"/>
      <c r="AP362" s="21"/>
      <c r="AQ362" s="21"/>
      <c r="AR362" s="21"/>
      <c r="AS362" s="21"/>
      <c r="AT362" s="181"/>
      <c r="AU362" s="21"/>
      <c r="AV362" s="181"/>
      <c r="AW362" s="21"/>
      <c r="AX362" s="21"/>
      <c r="AY362" s="21"/>
      <c r="AZ362" s="21"/>
      <c r="BA362" s="21"/>
      <c r="BB362" s="20"/>
      <c r="BC362" s="23"/>
      <c r="BD362" s="186"/>
      <c r="BE362" s="185"/>
      <c r="BF362" s="20"/>
      <c r="BG362" s="21"/>
      <c r="BH362" s="21"/>
      <c r="BI362" s="21"/>
      <c r="BJ362" s="20"/>
      <c r="BK362" s="23"/>
      <c r="BL362" s="23"/>
      <c r="BM362" s="21"/>
      <c r="BN362" s="193"/>
      <c r="BO362" s="24"/>
      <c r="BP362" s="21"/>
      <c r="BQ362" s="21"/>
      <c r="BR362" s="23"/>
      <c r="BS362" s="23"/>
      <c r="BT362" s="24"/>
      <c r="BU362" s="25"/>
    </row>
    <row r="363" spans="1:73" s="22" customFormat="1" ht="184.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9"/>
      <c r="P363" s="29"/>
      <c r="Q363" s="29"/>
      <c r="R363" s="29"/>
      <c r="S363" s="29"/>
      <c r="T363" s="29"/>
      <c r="U363" s="29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181"/>
      <c r="AM363" s="21"/>
      <c r="AN363" s="21"/>
      <c r="AO363" s="21"/>
      <c r="AP363" s="21"/>
      <c r="AQ363" s="21"/>
      <c r="AR363" s="21"/>
      <c r="AS363" s="21"/>
      <c r="AT363" s="181"/>
      <c r="AU363" s="21"/>
      <c r="AV363" s="181"/>
      <c r="AW363" s="21"/>
      <c r="AX363" s="21"/>
      <c r="AY363" s="21"/>
      <c r="AZ363" s="21"/>
      <c r="BA363" s="21"/>
      <c r="BB363" s="20"/>
      <c r="BC363" s="23"/>
      <c r="BD363" s="225"/>
      <c r="BE363" s="29"/>
      <c r="BF363" s="29"/>
      <c r="BG363" s="21"/>
      <c r="BH363" s="21"/>
      <c r="BI363" s="21"/>
      <c r="BJ363" s="21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84.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9"/>
      <c r="P364" s="29"/>
      <c r="Q364" s="29"/>
      <c r="R364" s="29"/>
      <c r="S364" s="29"/>
      <c r="T364" s="29"/>
      <c r="U364" s="29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181"/>
      <c r="AM364" s="21"/>
      <c r="AN364" s="21"/>
      <c r="AO364" s="21"/>
      <c r="AP364" s="21"/>
      <c r="AQ364" s="21"/>
      <c r="AR364" s="21"/>
      <c r="AS364" s="21"/>
      <c r="AT364" s="181"/>
      <c r="AU364" s="21"/>
      <c r="AV364" s="181"/>
      <c r="AW364" s="21"/>
      <c r="AX364" s="21"/>
      <c r="AY364" s="21"/>
      <c r="AZ364" s="21"/>
      <c r="BA364" s="21"/>
      <c r="BB364" s="20"/>
      <c r="BC364" s="23"/>
      <c r="BD364" s="225"/>
      <c r="BE364" s="23"/>
      <c r="BF364" s="20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84.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9"/>
      <c r="P365" s="29"/>
      <c r="Q365" s="29"/>
      <c r="R365" s="29"/>
      <c r="S365" s="29"/>
      <c r="T365" s="29"/>
      <c r="U365" s="29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181"/>
      <c r="AU365" s="21"/>
      <c r="AV365" s="181"/>
      <c r="AW365" s="21"/>
      <c r="AX365" s="21"/>
      <c r="AY365" s="21"/>
      <c r="AZ365" s="21"/>
      <c r="BA365" s="21"/>
      <c r="BB365" s="20"/>
      <c r="BC365" s="23"/>
      <c r="BD365" s="225"/>
      <c r="BE365" s="29"/>
      <c r="BF365" s="29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84.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9"/>
      <c r="P366" s="29"/>
      <c r="Q366" s="29"/>
      <c r="R366" s="29"/>
      <c r="S366" s="29"/>
      <c r="T366" s="29"/>
      <c r="U366" s="29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181"/>
      <c r="AU366" s="21"/>
      <c r="AV366" s="181"/>
      <c r="AW366" s="21"/>
      <c r="AX366" s="21"/>
      <c r="AY366" s="21"/>
      <c r="AZ366" s="21"/>
      <c r="BA366" s="21"/>
      <c r="BB366" s="20"/>
      <c r="BC366" s="23"/>
      <c r="BD366" s="225"/>
      <c r="BE366" s="23"/>
      <c r="BF366" s="20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212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3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225"/>
      <c r="BE367" s="23"/>
      <c r="BF367" s="23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409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0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225"/>
      <c r="BE368" s="23"/>
      <c r="BF368" s="23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86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25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81"/>
      <c r="BE369" s="21"/>
      <c r="BF369" s="21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22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225"/>
      <c r="BE370" s="23"/>
      <c r="BF370" s="23"/>
      <c r="BG370" s="21"/>
      <c r="BH370" s="21"/>
      <c r="BI370" s="21"/>
      <c r="BJ370" s="21"/>
      <c r="BK370" s="21"/>
      <c r="BL370" s="20"/>
      <c r="BM370" s="23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22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0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81"/>
      <c r="BE371" s="21"/>
      <c r="BF371" s="21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22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0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81"/>
      <c r="BE372" s="21"/>
      <c r="BF372" s="21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57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21"/>
      <c r="AM373" s="21"/>
      <c r="AN373" s="21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225"/>
      <c r="BE373" s="23"/>
      <c r="BF373" s="23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82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25"/>
      <c r="O374" s="28"/>
      <c r="P374" s="18"/>
      <c r="Q374" s="28"/>
      <c r="R374" s="28"/>
      <c r="S374" s="28"/>
      <c r="T374" s="28"/>
      <c r="U374" s="28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81"/>
      <c r="BE374" s="21"/>
      <c r="BF374" s="21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229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9"/>
      <c r="P375" s="29"/>
      <c r="Q375" s="29"/>
      <c r="R375" s="29"/>
      <c r="S375" s="29"/>
      <c r="T375" s="29"/>
      <c r="U375" s="29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81"/>
      <c r="BE375" s="21"/>
      <c r="BF375" s="21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409.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0"/>
      <c r="AI376" s="23"/>
      <c r="AJ376" s="23"/>
      <c r="AK376" s="23"/>
      <c r="AL376" s="225"/>
      <c r="AM376" s="23"/>
      <c r="AN376" s="23"/>
      <c r="AO376" s="21"/>
      <c r="AP376" s="21"/>
      <c r="AQ376" s="21"/>
      <c r="AR376" s="21"/>
      <c r="AS376" s="21"/>
      <c r="AT376" s="225"/>
      <c r="AU376" s="23"/>
      <c r="AV376" s="225"/>
      <c r="AW376" s="23"/>
      <c r="AX376" s="21"/>
      <c r="AY376" s="21"/>
      <c r="AZ376" s="21"/>
      <c r="BA376" s="21"/>
      <c r="BB376" s="20"/>
      <c r="BC376" s="23"/>
      <c r="BD376" s="225"/>
      <c r="BE376" s="23"/>
      <c r="BF376" s="23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41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0"/>
      <c r="AK377" s="23"/>
      <c r="AL377" s="23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0"/>
      <c r="BC377" s="23"/>
      <c r="BD377" s="225"/>
      <c r="BE377" s="23"/>
      <c r="BF377" s="23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41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25"/>
      <c r="O378" s="28"/>
      <c r="P378" s="18"/>
      <c r="Q378" s="28"/>
      <c r="R378" s="28"/>
      <c r="S378" s="28"/>
      <c r="T378" s="28"/>
      <c r="U378" s="28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0"/>
      <c r="AK378" s="23"/>
      <c r="AL378" s="23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0"/>
      <c r="BC378" s="23"/>
      <c r="BD378" s="225"/>
      <c r="BE378" s="23"/>
      <c r="BF378" s="23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41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25"/>
      <c r="O379" s="23"/>
      <c r="P379" s="23"/>
      <c r="Q379" s="23"/>
      <c r="R379" s="23"/>
      <c r="S379" s="23"/>
      <c r="T379" s="23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0"/>
      <c r="AK379" s="23"/>
      <c r="AL379" s="23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0"/>
      <c r="BC379" s="23"/>
      <c r="BD379" s="225"/>
      <c r="BE379" s="23"/>
      <c r="BF379" s="23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41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25"/>
      <c r="O380" s="28"/>
      <c r="P380" s="18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0"/>
      <c r="AK380" s="23"/>
      <c r="AL380" s="23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0"/>
      <c r="BC380" s="23"/>
      <c r="BD380" s="225"/>
      <c r="BE380" s="23"/>
      <c r="BF380" s="23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141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25"/>
      <c r="O381" s="28"/>
      <c r="P381" s="18"/>
      <c r="Q381" s="28"/>
      <c r="R381" s="28"/>
      <c r="S381" s="28"/>
      <c r="T381" s="28"/>
      <c r="U381" s="28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0"/>
      <c r="AK381" s="23"/>
      <c r="AL381" s="23"/>
      <c r="AM381" s="21"/>
      <c r="AN381" s="21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0"/>
      <c r="BC381" s="23"/>
      <c r="BD381" s="225"/>
      <c r="BE381" s="23"/>
      <c r="BF381" s="23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01.7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225"/>
      <c r="BE382" s="23"/>
      <c r="BF382" s="23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01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25"/>
      <c r="O383" s="28"/>
      <c r="P383" s="18"/>
      <c r="Q383" s="28"/>
      <c r="R383" s="28"/>
      <c r="S383" s="28"/>
      <c r="T383" s="28"/>
      <c r="U383" s="28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81"/>
      <c r="BE383" s="21"/>
      <c r="BF383" s="21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01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225"/>
      <c r="BE384" s="23"/>
      <c r="BF384" s="23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201.7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25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81"/>
      <c r="BE385" s="21"/>
      <c r="BF385" s="21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409.6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0"/>
      <c r="R386" s="20"/>
      <c r="S386" s="20"/>
      <c r="T386" s="20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81"/>
      <c r="BE386" s="21"/>
      <c r="BF386" s="21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01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0"/>
      <c r="Q387" s="20"/>
      <c r="R387" s="20"/>
      <c r="S387" s="20"/>
      <c r="T387" s="20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81"/>
      <c r="BE387" s="21"/>
      <c r="BF387" s="21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01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0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0"/>
      <c r="AK388" s="23"/>
      <c r="AL388" s="23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0"/>
      <c r="BC388" s="23"/>
      <c r="BD388" s="225"/>
      <c r="BE388" s="23"/>
      <c r="BF388" s="23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01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8"/>
      <c r="R389" s="28"/>
      <c r="S389" s="28"/>
      <c r="T389" s="28"/>
      <c r="U389" s="28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81"/>
      <c r="BE389" s="21"/>
      <c r="BF389" s="21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0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0"/>
      <c r="R390" s="20"/>
      <c r="S390" s="20"/>
      <c r="T390" s="20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81"/>
      <c r="BE390" s="21"/>
      <c r="BF390" s="21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01.7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25"/>
      <c r="O391" s="28"/>
      <c r="P391" s="18"/>
      <c r="Q391" s="28"/>
      <c r="R391" s="28"/>
      <c r="S391" s="28"/>
      <c r="T391" s="28"/>
      <c r="U391" s="28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81"/>
      <c r="BE391" s="21"/>
      <c r="BF391" s="21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59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9"/>
      <c r="P392" s="29"/>
      <c r="Q392" s="29"/>
      <c r="R392" s="29"/>
      <c r="S392" s="29"/>
      <c r="T392" s="29"/>
      <c r="U392" s="29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225"/>
      <c r="BE392" s="29"/>
      <c r="BF392" s="29"/>
      <c r="BG392" s="21"/>
      <c r="BH392" s="21"/>
      <c r="BI392" s="21"/>
      <c r="BJ392" s="20"/>
      <c r="BK392" s="63"/>
      <c r="BL392" s="29"/>
      <c r="BM392" s="21"/>
      <c r="BN392" s="193"/>
      <c r="BO392" s="24"/>
      <c r="BP392" s="21"/>
      <c r="BQ392" s="21"/>
      <c r="BR392" s="23"/>
      <c r="BS392" s="23"/>
      <c r="BT392" s="24"/>
      <c r="BU392" s="25"/>
    </row>
    <row r="393" spans="1:73" s="22" customFormat="1" ht="244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0"/>
      <c r="P393" s="20"/>
      <c r="Q393" s="29"/>
      <c r="R393" s="29"/>
      <c r="S393" s="29"/>
      <c r="T393" s="29"/>
      <c r="U393" s="29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225"/>
      <c r="BE393" s="187"/>
      <c r="BF393" s="29"/>
      <c r="BG393" s="21"/>
      <c r="BH393" s="21"/>
      <c r="BI393" s="21"/>
      <c r="BJ393" s="20"/>
      <c r="BK393" s="63"/>
      <c r="BL393" s="29"/>
      <c r="BM393" s="21"/>
      <c r="BN393" s="193"/>
      <c r="BO393" s="24"/>
      <c r="BP393" s="21"/>
      <c r="BQ393" s="21"/>
      <c r="BR393" s="23"/>
      <c r="BS393" s="23"/>
      <c r="BT393" s="24"/>
      <c r="BU393" s="25"/>
    </row>
    <row r="394" spans="1:73" s="22" customFormat="1" ht="219.7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63"/>
      <c r="P394" s="63"/>
      <c r="Q394" s="63"/>
      <c r="R394" s="63"/>
      <c r="S394" s="63"/>
      <c r="T394" s="63"/>
      <c r="U394" s="6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86"/>
      <c r="BE394" s="188"/>
      <c r="BF394" s="189"/>
      <c r="BG394" s="21"/>
      <c r="BH394" s="21"/>
      <c r="BI394" s="21"/>
      <c r="BJ394" s="21"/>
      <c r="BK394" s="21"/>
      <c r="BL394" s="21"/>
      <c r="BM394" s="21"/>
      <c r="BN394" s="193"/>
      <c r="BO394" s="24"/>
      <c r="BP394" s="21"/>
      <c r="BQ394" s="21"/>
      <c r="BR394" s="23"/>
      <c r="BS394" s="23"/>
      <c r="BT394" s="24"/>
      <c r="BU394" s="25"/>
    </row>
    <row r="395" spans="1:73" s="22" customFormat="1" ht="219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9"/>
      <c r="P395" s="29"/>
      <c r="Q395" s="29"/>
      <c r="R395" s="29"/>
      <c r="S395" s="29"/>
      <c r="T395" s="29"/>
      <c r="U395" s="29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21"/>
      <c r="BD395" s="225"/>
      <c r="BE395" s="29"/>
      <c r="BF395" s="29"/>
      <c r="BG395" s="21"/>
      <c r="BH395" s="21"/>
      <c r="BI395" s="21"/>
      <c r="BJ395" s="21"/>
      <c r="BK395" s="21"/>
      <c r="BL395" s="21"/>
      <c r="BM395" s="21"/>
      <c r="BN395" s="193"/>
      <c r="BO395" s="24"/>
      <c r="BP395" s="21"/>
      <c r="BQ395" s="21"/>
      <c r="BR395" s="23"/>
      <c r="BS395" s="23"/>
      <c r="BT395" s="24"/>
      <c r="BU395" s="25"/>
    </row>
    <row r="396" spans="1:73" s="22" customFormat="1" ht="219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9"/>
      <c r="P396" s="29"/>
      <c r="Q396" s="29"/>
      <c r="R396" s="29"/>
      <c r="S396" s="29"/>
      <c r="T396" s="29"/>
      <c r="U396" s="29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1"/>
      <c r="BB396" s="21"/>
      <c r="BC396" s="21"/>
      <c r="BD396" s="186"/>
      <c r="BE396" s="188"/>
      <c r="BF396" s="189"/>
      <c r="BG396" s="21"/>
      <c r="BH396" s="21"/>
      <c r="BI396" s="21"/>
      <c r="BJ396" s="21"/>
      <c r="BK396" s="21"/>
      <c r="BL396" s="21"/>
      <c r="BM396" s="21"/>
      <c r="BN396" s="193"/>
      <c r="BO396" s="24"/>
      <c r="BP396" s="21"/>
      <c r="BQ396" s="21"/>
      <c r="BR396" s="23"/>
      <c r="BS396" s="23"/>
      <c r="BT396" s="24"/>
      <c r="BU396" s="25"/>
    </row>
    <row r="397" spans="1:73" s="22" customFormat="1" ht="409.6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1"/>
      <c r="BB397" s="21"/>
      <c r="BC397" s="21"/>
      <c r="BD397" s="225"/>
      <c r="BE397" s="29"/>
      <c r="BF397" s="20"/>
      <c r="BG397" s="21"/>
      <c r="BH397" s="21"/>
      <c r="BI397" s="21"/>
      <c r="BJ397" s="21"/>
      <c r="BK397" s="21"/>
      <c r="BL397" s="21"/>
      <c r="BM397" s="21"/>
      <c r="BN397" s="193"/>
      <c r="BO397" s="24"/>
      <c r="BP397" s="21"/>
      <c r="BQ397" s="21"/>
      <c r="BR397" s="23"/>
      <c r="BS397" s="23"/>
      <c r="BT397" s="24"/>
      <c r="BU397" s="25"/>
    </row>
    <row r="398" spans="1:73" s="22" customFormat="1" ht="409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9"/>
      <c r="P398" s="29"/>
      <c r="Q398" s="29"/>
      <c r="R398" s="29"/>
      <c r="S398" s="29"/>
      <c r="T398" s="29"/>
      <c r="U398" s="29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0"/>
      <c r="AI398" s="29"/>
      <c r="AJ398" s="29"/>
      <c r="AK398" s="21"/>
      <c r="AL398" s="225"/>
      <c r="AM398" s="29"/>
      <c r="AN398" s="29"/>
      <c r="AO398" s="21"/>
      <c r="AP398" s="21"/>
      <c r="AQ398" s="21"/>
      <c r="AR398" s="21"/>
      <c r="AS398" s="21"/>
      <c r="AT398" s="225"/>
      <c r="AU398" s="29"/>
      <c r="AV398" s="225"/>
      <c r="AW398" s="29"/>
      <c r="AX398" s="21"/>
      <c r="AY398" s="21"/>
      <c r="AZ398" s="21"/>
      <c r="BA398" s="21"/>
      <c r="BB398" s="21"/>
      <c r="BC398" s="21"/>
      <c r="BD398" s="225"/>
      <c r="BE398" s="29"/>
      <c r="BF398" s="29"/>
      <c r="BG398" s="21"/>
      <c r="BH398" s="21"/>
      <c r="BI398" s="21"/>
      <c r="BJ398" s="21"/>
      <c r="BK398" s="21"/>
      <c r="BL398" s="21"/>
      <c r="BM398" s="21"/>
      <c r="BN398" s="193"/>
      <c r="BO398" s="24"/>
      <c r="BP398" s="21"/>
      <c r="BQ398" s="21"/>
      <c r="BR398" s="23"/>
      <c r="BS398" s="23"/>
      <c r="BT398" s="24"/>
      <c r="BU398" s="25"/>
    </row>
    <row r="399" spans="1:73" s="22" customFormat="1" ht="137.2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9"/>
      <c r="P399" s="29"/>
      <c r="Q399" s="29"/>
      <c r="R399" s="29"/>
      <c r="S399" s="29"/>
      <c r="T399" s="29"/>
      <c r="U399" s="29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86"/>
      <c r="BE399" s="188"/>
      <c r="BF399" s="189"/>
      <c r="BG399" s="21"/>
      <c r="BH399" s="21"/>
      <c r="BI399" s="21"/>
      <c r="BJ399" s="21"/>
      <c r="BK399" s="21"/>
      <c r="BL399" s="21"/>
      <c r="BM399" s="21"/>
      <c r="BN399" s="193"/>
      <c r="BO399" s="24"/>
      <c r="BP399" s="21"/>
      <c r="BQ399" s="21"/>
      <c r="BR399" s="23"/>
      <c r="BS399" s="23"/>
      <c r="BT399" s="24"/>
      <c r="BU399" s="25"/>
    </row>
    <row r="400" spans="1:73" s="22" customFormat="1" ht="137.2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9"/>
      <c r="P400" s="29"/>
      <c r="Q400" s="29"/>
      <c r="R400" s="29"/>
      <c r="S400" s="29"/>
      <c r="T400" s="29"/>
      <c r="U400" s="29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21"/>
      <c r="BD400" s="186"/>
      <c r="BE400" s="188"/>
      <c r="BF400" s="189"/>
      <c r="BG400" s="21"/>
      <c r="BH400" s="21"/>
      <c r="BI400" s="21"/>
      <c r="BJ400" s="21"/>
      <c r="BK400" s="21"/>
      <c r="BL400" s="21"/>
      <c r="BM400" s="21"/>
      <c r="BN400" s="193"/>
      <c r="BO400" s="24"/>
      <c r="BP400" s="21"/>
      <c r="BQ400" s="21"/>
      <c r="BR400" s="23"/>
      <c r="BS400" s="23"/>
      <c r="BT400" s="24"/>
      <c r="BU400" s="25"/>
    </row>
    <row r="401" spans="1:75" s="22" customFormat="1" ht="137.2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9"/>
      <c r="P401" s="29"/>
      <c r="Q401" s="29"/>
      <c r="R401" s="29"/>
      <c r="S401" s="29"/>
      <c r="T401" s="29"/>
      <c r="U401" s="29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1"/>
      <c r="BB401" s="21"/>
      <c r="BC401" s="21"/>
      <c r="BD401" s="186"/>
      <c r="BE401" s="188"/>
      <c r="BF401" s="189"/>
      <c r="BG401" s="21"/>
      <c r="BH401" s="21"/>
      <c r="BI401" s="21"/>
      <c r="BJ401" s="21"/>
      <c r="BK401" s="21"/>
      <c r="BL401" s="21"/>
      <c r="BM401" s="21"/>
      <c r="BN401" s="193"/>
      <c r="BO401" s="24"/>
      <c r="BP401" s="21"/>
      <c r="BQ401" s="21"/>
      <c r="BR401" s="23"/>
      <c r="BS401" s="23"/>
      <c r="BT401" s="24"/>
      <c r="BU401" s="25"/>
    </row>
    <row r="402" spans="1:75" s="22" customFormat="1" ht="137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9"/>
      <c r="P402" s="29"/>
      <c r="Q402" s="29"/>
      <c r="R402" s="29"/>
      <c r="S402" s="29"/>
      <c r="T402" s="29"/>
      <c r="U402" s="29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21"/>
      <c r="BD402" s="186"/>
      <c r="BE402" s="188"/>
      <c r="BF402" s="189"/>
      <c r="BG402" s="21"/>
      <c r="BH402" s="21"/>
      <c r="BI402" s="21"/>
      <c r="BJ402" s="21"/>
      <c r="BK402" s="21"/>
      <c r="BL402" s="21"/>
      <c r="BM402" s="21"/>
      <c r="BN402" s="193"/>
      <c r="BO402" s="24"/>
      <c r="BP402" s="21"/>
      <c r="BQ402" s="21"/>
      <c r="BR402" s="23"/>
      <c r="BS402" s="23"/>
      <c r="BT402" s="24"/>
      <c r="BU402" s="25"/>
    </row>
    <row r="403" spans="1:75" s="22" customFormat="1" ht="137.2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9"/>
      <c r="P403" s="29"/>
      <c r="Q403" s="29"/>
      <c r="R403" s="29"/>
      <c r="S403" s="29"/>
      <c r="T403" s="29"/>
      <c r="U403" s="29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21"/>
      <c r="BD403" s="186"/>
      <c r="BE403" s="188"/>
      <c r="BF403" s="189"/>
      <c r="BG403" s="21"/>
      <c r="BH403" s="21"/>
      <c r="BI403" s="21"/>
      <c r="BJ403" s="21"/>
      <c r="BK403" s="21"/>
      <c r="BL403" s="21"/>
      <c r="BM403" s="21"/>
      <c r="BN403" s="193"/>
      <c r="BO403" s="24"/>
      <c r="BP403" s="21"/>
      <c r="BQ403" s="21"/>
      <c r="BR403" s="23"/>
      <c r="BS403" s="23"/>
      <c r="BT403" s="24"/>
      <c r="BU403" s="25"/>
    </row>
    <row r="404" spans="1:75" s="22" customFormat="1" ht="291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9"/>
      <c r="P404" s="29"/>
      <c r="Q404" s="29"/>
      <c r="R404" s="29"/>
      <c r="S404" s="29"/>
      <c r="T404" s="29"/>
      <c r="U404" s="29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21"/>
      <c r="AM404" s="21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0"/>
      <c r="BC404" s="21"/>
      <c r="BD404" s="225"/>
      <c r="BE404" s="29"/>
      <c r="BF404" s="20"/>
      <c r="BG404" s="23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5" s="22" customFormat="1" ht="291.7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20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21"/>
      <c r="AM405" s="21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0"/>
      <c r="BC405" s="21"/>
      <c r="BD405" s="225"/>
      <c r="BE405" s="182"/>
      <c r="BF405" s="20"/>
      <c r="BG405" s="23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5" s="22" customFormat="1" ht="197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3"/>
      <c r="Q406" s="23"/>
      <c r="R406" s="23"/>
      <c r="S406" s="23"/>
      <c r="T406" s="23"/>
      <c r="U406" s="20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225"/>
      <c r="BE406" s="20"/>
      <c r="BF406" s="20"/>
      <c r="BG406" s="21"/>
      <c r="BH406" s="21"/>
      <c r="BI406" s="21"/>
      <c r="BJ406" s="21"/>
      <c r="BK406" s="21"/>
      <c r="BL406" s="21"/>
      <c r="BM406" s="21"/>
      <c r="BN406" s="193"/>
      <c r="BO406" s="24"/>
      <c r="BP406" s="21"/>
      <c r="BQ406" s="21"/>
      <c r="BR406" s="23"/>
      <c r="BS406" s="23"/>
      <c r="BT406" s="24"/>
      <c r="BU406" s="25"/>
    </row>
    <row r="407" spans="1:75" s="22" customFormat="1" ht="197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3"/>
      <c r="P407" s="23"/>
      <c r="Q407" s="23"/>
      <c r="R407" s="23"/>
      <c r="S407" s="23"/>
      <c r="T407" s="23"/>
      <c r="U407" s="20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84"/>
      <c r="BE407" s="189"/>
      <c r="BF407" s="189"/>
      <c r="BG407" s="21"/>
      <c r="BH407" s="21"/>
      <c r="BI407" s="21"/>
      <c r="BJ407" s="21"/>
      <c r="BK407" s="21"/>
      <c r="BL407" s="21"/>
      <c r="BM407" s="21"/>
      <c r="BN407" s="193"/>
      <c r="BO407" s="24"/>
      <c r="BP407" s="21"/>
      <c r="BQ407" s="21"/>
      <c r="BR407" s="23"/>
      <c r="BS407" s="23"/>
      <c r="BT407" s="24"/>
      <c r="BU407" s="25"/>
    </row>
    <row r="408" spans="1:75" s="22" customFormat="1" ht="279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190"/>
      <c r="P408" s="190"/>
      <c r="Q408" s="190"/>
      <c r="R408" s="190"/>
      <c r="S408" s="190"/>
      <c r="T408" s="190"/>
      <c r="U408" s="190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21"/>
      <c r="AM408" s="21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21"/>
      <c r="BD408" s="225"/>
      <c r="BE408" s="63"/>
      <c r="BF408" s="63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5" s="22" customFormat="1" ht="171.7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20"/>
      <c r="O409" s="23"/>
      <c r="P409" s="23"/>
      <c r="Q409" s="23"/>
      <c r="R409" s="23"/>
      <c r="S409" s="23"/>
      <c r="T409" s="23"/>
      <c r="U409" s="23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1"/>
      <c r="BB409" s="21"/>
      <c r="BC409" s="21"/>
      <c r="BD409" s="225"/>
      <c r="BE409" s="23"/>
      <c r="BF409" s="23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5" s="22" customFormat="1" ht="129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3"/>
      <c r="P410" s="23"/>
      <c r="Q410" s="23"/>
      <c r="R410" s="23"/>
      <c r="S410" s="23"/>
      <c r="T410" s="23"/>
      <c r="U410" s="23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91"/>
      <c r="BE410" s="29"/>
      <c r="BF410" s="29"/>
      <c r="BG410" s="21"/>
      <c r="BH410" s="21"/>
      <c r="BI410" s="21"/>
      <c r="BJ410" s="21"/>
      <c r="BK410" s="21"/>
      <c r="BL410" s="21"/>
      <c r="BM410" s="21"/>
      <c r="BN410" s="193"/>
      <c r="BO410" s="24"/>
      <c r="BP410" s="21"/>
      <c r="BQ410" s="21"/>
      <c r="BR410" s="23"/>
      <c r="BS410" s="23"/>
      <c r="BT410" s="24"/>
      <c r="BU410" s="25"/>
    </row>
    <row r="411" spans="1:75" s="22" customFormat="1" ht="187.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9"/>
      <c r="O411" s="29"/>
      <c r="P411" s="29"/>
      <c r="Q411" s="29"/>
      <c r="R411" s="29"/>
      <c r="S411" s="29"/>
      <c r="T411" s="29"/>
      <c r="U411" s="29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225"/>
      <c r="BE411" s="23"/>
      <c r="BF411" s="23"/>
      <c r="BG411" s="21"/>
      <c r="BH411" s="21"/>
      <c r="BI411" s="21"/>
      <c r="BJ411" s="21"/>
      <c r="BK411" s="21"/>
      <c r="BL411" s="21"/>
      <c r="BM411" s="23"/>
      <c r="BN411" s="21"/>
      <c r="BO411" s="24"/>
      <c r="BP411" s="21"/>
      <c r="BQ411" s="21"/>
      <c r="BR411" s="21"/>
      <c r="BS411" s="21"/>
      <c r="BT411" s="23"/>
      <c r="BU411" s="24"/>
      <c r="BV411" s="25"/>
      <c r="BW411" s="30"/>
    </row>
    <row r="412" spans="1:75" s="22" customFormat="1" ht="187.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25"/>
      <c r="O412" s="28"/>
      <c r="P412" s="18"/>
      <c r="Q412" s="28"/>
      <c r="R412" s="28"/>
      <c r="S412" s="28"/>
      <c r="T412" s="28"/>
      <c r="U412" s="28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21"/>
      <c r="BD412" s="21"/>
      <c r="BE412" s="21"/>
      <c r="BF412" s="21"/>
      <c r="BG412" s="21"/>
      <c r="BH412" s="21"/>
      <c r="BI412" s="21"/>
      <c r="BJ412" s="21"/>
      <c r="BK412" s="21"/>
      <c r="BL412" s="21"/>
      <c r="BM412" s="23"/>
      <c r="BN412" s="21"/>
      <c r="BO412" s="24"/>
      <c r="BP412" s="25"/>
      <c r="BQ412" s="21"/>
      <c r="BR412" s="21"/>
      <c r="BS412" s="21"/>
      <c r="BT412" s="23"/>
      <c r="BU412" s="24"/>
      <c r="BV412" s="25"/>
      <c r="BW412" s="30"/>
    </row>
    <row r="413" spans="1:75" s="22" customFormat="1" ht="409.6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3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21"/>
      <c r="AM413" s="21"/>
      <c r="AN413" s="21"/>
      <c r="AO413" s="21"/>
      <c r="AP413" s="21"/>
      <c r="AQ413" s="21"/>
      <c r="AR413" s="21"/>
      <c r="AS413" s="21"/>
      <c r="AT413" s="21"/>
      <c r="AU413" s="23"/>
      <c r="AV413" s="21"/>
      <c r="AW413" s="23"/>
      <c r="AX413" s="21"/>
      <c r="AY413" s="21"/>
      <c r="AZ413" s="21"/>
      <c r="BA413" s="21"/>
      <c r="BB413" s="21"/>
      <c r="BC413" s="21"/>
      <c r="BD413" s="21"/>
      <c r="BE413" s="21"/>
      <c r="BF413" s="21"/>
      <c r="BG413" s="21"/>
      <c r="BH413" s="21"/>
      <c r="BI413" s="21"/>
      <c r="BJ413" s="21"/>
      <c r="BK413" s="21"/>
      <c r="BL413" s="21"/>
      <c r="BM413" s="23"/>
      <c r="BN413" s="21"/>
      <c r="BO413" s="24"/>
      <c r="BP413" s="25"/>
      <c r="BQ413" s="21"/>
      <c r="BR413" s="21"/>
      <c r="BS413" s="21"/>
      <c r="BT413" s="23"/>
      <c r="BU413" s="24"/>
      <c r="BV413" s="25"/>
      <c r="BW413" s="30"/>
    </row>
    <row r="414" spans="1:75" s="22" customFormat="1" ht="409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3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21"/>
      <c r="AM414" s="21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21"/>
      <c r="BD414" s="225"/>
      <c r="BE414" s="23"/>
      <c r="BF414" s="23"/>
      <c r="BG414" s="21"/>
      <c r="BH414" s="21"/>
      <c r="BI414" s="21"/>
      <c r="BJ414" s="21"/>
      <c r="BK414" s="21"/>
      <c r="BL414" s="21"/>
      <c r="BM414" s="23"/>
      <c r="BN414" s="21"/>
      <c r="BO414" s="24"/>
      <c r="BP414" s="25"/>
      <c r="BQ414" s="21"/>
      <c r="BR414" s="21"/>
      <c r="BS414" s="21"/>
      <c r="BT414" s="23"/>
      <c r="BU414" s="24"/>
      <c r="BV414" s="25"/>
      <c r="BW414" s="30"/>
    </row>
    <row r="415" spans="1:75" s="22" customFormat="1" ht="194.2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25"/>
      <c r="O415" s="28"/>
      <c r="P415" s="18"/>
      <c r="Q415" s="28"/>
      <c r="R415" s="28"/>
      <c r="S415" s="28"/>
      <c r="T415" s="28"/>
      <c r="U415" s="28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21"/>
      <c r="AM415" s="21"/>
      <c r="AN415" s="21"/>
      <c r="AO415" s="21"/>
      <c r="AP415" s="21"/>
      <c r="AQ415" s="21"/>
      <c r="AR415" s="21"/>
      <c r="AS415" s="21"/>
      <c r="AT415" s="21"/>
      <c r="AU415" s="21"/>
      <c r="AV415" s="21"/>
      <c r="AW415" s="21"/>
      <c r="AX415" s="21"/>
      <c r="AY415" s="21"/>
      <c r="AZ415" s="21"/>
      <c r="BA415" s="21"/>
      <c r="BB415" s="21"/>
      <c r="BC415" s="21"/>
      <c r="BD415" s="21"/>
      <c r="BE415" s="21"/>
      <c r="BF415" s="21"/>
      <c r="BG415" s="21"/>
      <c r="BH415" s="21"/>
      <c r="BI415" s="21"/>
      <c r="BJ415" s="21"/>
      <c r="BK415" s="21"/>
      <c r="BL415" s="21"/>
      <c r="BM415" s="23"/>
      <c r="BN415" s="21"/>
      <c r="BO415" s="24"/>
      <c r="BP415" s="25"/>
      <c r="BQ415" s="36"/>
      <c r="BR415" s="36"/>
      <c r="BS415" s="36"/>
      <c r="BT415" s="40"/>
      <c r="BU415" s="26"/>
      <c r="BV415" s="36"/>
      <c r="BW415" s="30"/>
    </row>
    <row r="416" spans="1:75" s="22" customFormat="1" ht="219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21"/>
      <c r="BD416" s="21"/>
      <c r="BE416" s="21"/>
      <c r="BF416" s="21"/>
      <c r="BG416" s="21"/>
      <c r="BH416" s="21"/>
      <c r="BI416" s="21"/>
      <c r="BJ416" s="21"/>
      <c r="BK416" s="21"/>
      <c r="BL416" s="21"/>
      <c r="BM416" s="21"/>
      <c r="BN416" s="21"/>
      <c r="BO416" s="24"/>
      <c r="BP416" s="25"/>
      <c r="BQ416" s="36"/>
      <c r="BR416" s="36"/>
      <c r="BS416" s="36"/>
      <c r="BT416" s="40"/>
      <c r="BU416" s="26"/>
      <c r="BV416" s="36"/>
      <c r="BW416" s="30"/>
    </row>
    <row r="417" spans="1:75" s="22" customFormat="1" ht="198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18"/>
      <c r="M417" s="20"/>
      <c r="N417" s="21"/>
      <c r="O417" s="182"/>
      <c r="P417" s="182"/>
      <c r="Q417" s="182"/>
      <c r="R417" s="182"/>
      <c r="S417" s="182"/>
      <c r="T417" s="182"/>
      <c r="U417" s="182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21"/>
      <c r="BD417" s="21"/>
      <c r="BE417" s="21"/>
      <c r="BF417" s="21"/>
      <c r="BG417" s="21"/>
      <c r="BH417" s="21"/>
      <c r="BI417" s="21"/>
      <c r="BJ417" s="21"/>
      <c r="BK417" s="21"/>
      <c r="BL417" s="21"/>
      <c r="BM417" s="23"/>
      <c r="BN417" s="21"/>
      <c r="BO417" s="24"/>
      <c r="BP417" s="25"/>
      <c r="BQ417" s="21"/>
      <c r="BR417" s="21"/>
      <c r="BS417" s="21"/>
      <c r="BT417" s="23"/>
      <c r="BU417" s="24"/>
      <c r="BV417" s="25"/>
      <c r="BW417" s="30"/>
    </row>
    <row r="418" spans="1:75" s="22" customFormat="1" ht="198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18"/>
      <c r="M418" s="20"/>
      <c r="N418" s="21"/>
      <c r="O418" s="23"/>
      <c r="P418" s="23"/>
      <c r="Q418" s="23"/>
      <c r="R418" s="23"/>
      <c r="S418" s="23"/>
      <c r="T418" s="23"/>
      <c r="U418" s="23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21"/>
      <c r="BD418" s="21"/>
      <c r="BE418" s="21"/>
      <c r="BF418" s="21"/>
      <c r="BG418" s="21"/>
      <c r="BH418" s="21"/>
      <c r="BI418" s="21"/>
      <c r="BJ418" s="21"/>
      <c r="BK418" s="21"/>
      <c r="BL418" s="21"/>
      <c r="BM418" s="23"/>
      <c r="BN418" s="21"/>
      <c r="BO418" s="24"/>
      <c r="BP418" s="25"/>
      <c r="BQ418" s="21"/>
      <c r="BR418" s="21"/>
      <c r="BS418" s="21"/>
      <c r="BT418" s="23"/>
      <c r="BU418" s="24"/>
      <c r="BV418" s="25"/>
      <c r="BW418" s="30"/>
    </row>
    <row r="419" spans="1:75" s="22" customFormat="1" ht="198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18"/>
      <c r="M419" s="20"/>
      <c r="N419" s="21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21"/>
      <c r="BD419" s="21"/>
      <c r="BE419" s="21"/>
      <c r="BF419" s="21"/>
      <c r="BG419" s="21"/>
      <c r="BH419" s="21"/>
      <c r="BI419" s="21"/>
      <c r="BJ419" s="21"/>
      <c r="BK419" s="21"/>
      <c r="BL419" s="21"/>
      <c r="BM419" s="23"/>
      <c r="BN419" s="21"/>
      <c r="BO419" s="24"/>
      <c r="BP419" s="25"/>
      <c r="BQ419" s="21"/>
      <c r="BR419" s="21"/>
      <c r="BS419" s="21"/>
      <c r="BT419" s="23"/>
      <c r="BU419" s="24"/>
      <c r="BV419" s="25"/>
      <c r="BW419" s="30"/>
    </row>
    <row r="420" spans="1:75" s="22" customFormat="1" ht="146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18"/>
      <c r="M420" s="20"/>
      <c r="N420" s="21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21"/>
      <c r="BD420" s="21"/>
      <c r="BE420" s="21"/>
      <c r="BF420" s="21"/>
      <c r="BG420" s="21"/>
      <c r="BH420" s="21"/>
      <c r="BI420" s="21"/>
      <c r="BJ420" s="21"/>
      <c r="BK420" s="21"/>
      <c r="BL420" s="21"/>
      <c r="BM420" s="23"/>
      <c r="BN420" s="21"/>
      <c r="BO420" s="24"/>
      <c r="BP420" s="25"/>
      <c r="BQ420" s="21"/>
      <c r="BR420" s="21"/>
      <c r="BS420" s="21"/>
      <c r="BT420" s="23"/>
      <c r="BU420" s="24"/>
      <c r="BV420" s="25"/>
      <c r="BW420" s="30"/>
    </row>
    <row r="421" spans="1:75" s="22" customFormat="1" ht="227.2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18"/>
      <c r="M421" s="20"/>
      <c r="N421" s="21"/>
      <c r="O421" s="28"/>
      <c r="P421" s="18"/>
      <c r="Q421" s="28"/>
      <c r="R421" s="28"/>
      <c r="S421" s="28"/>
      <c r="T421" s="28"/>
      <c r="U421" s="28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21"/>
      <c r="BD421" s="21"/>
      <c r="BE421" s="21"/>
      <c r="BF421" s="21"/>
      <c r="BG421" s="21"/>
      <c r="BH421" s="21"/>
      <c r="BI421" s="21"/>
      <c r="BJ421" s="21"/>
      <c r="BK421" s="21"/>
      <c r="BL421" s="21"/>
      <c r="BM421" s="23"/>
      <c r="BN421" s="21"/>
      <c r="BO421" s="24"/>
      <c r="BP421" s="25"/>
      <c r="BQ421" s="21"/>
      <c r="BR421" s="21"/>
      <c r="BS421" s="21"/>
      <c r="BT421" s="23"/>
      <c r="BU421" s="24"/>
      <c r="BV421" s="25"/>
      <c r="BW421" s="30"/>
    </row>
    <row r="422" spans="1:75" s="22" customFormat="1" ht="154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18"/>
      <c r="M422" s="20"/>
      <c r="N422" s="21"/>
      <c r="O422" s="28"/>
      <c r="P422" s="2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21"/>
      <c r="BD422" s="21"/>
      <c r="BE422" s="21"/>
      <c r="BF422" s="21"/>
      <c r="BG422" s="21"/>
      <c r="BH422" s="21"/>
      <c r="BI422" s="21"/>
      <c r="BJ422" s="21"/>
      <c r="BK422" s="21"/>
      <c r="BL422" s="21"/>
      <c r="BM422" s="23"/>
      <c r="BN422" s="21"/>
      <c r="BO422" s="24"/>
      <c r="BP422" s="25"/>
      <c r="BQ422" s="21"/>
      <c r="BR422" s="21"/>
      <c r="BS422" s="21"/>
      <c r="BT422" s="23"/>
      <c r="BU422" s="24"/>
      <c r="BV422" s="25"/>
      <c r="BW422" s="30"/>
    </row>
    <row r="423" spans="1:75" s="22" customFormat="1" ht="154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18"/>
      <c r="M423" s="20"/>
      <c r="N423" s="21"/>
      <c r="O423" s="28"/>
      <c r="P423" s="18"/>
      <c r="Q423" s="28"/>
      <c r="R423" s="28"/>
      <c r="S423" s="28"/>
      <c r="T423" s="28"/>
      <c r="U423" s="28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21"/>
      <c r="BD423" s="21"/>
      <c r="BE423" s="21"/>
      <c r="BF423" s="21"/>
      <c r="BG423" s="21"/>
      <c r="BH423" s="21"/>
      <c r="BI423" s="21"/>
      <c r="BJ423" s="21"/>
      <c r="BK423" s="21"/>
      <c r="BL423" s="21"/>
      <c r="BM423" s="23"/>
      <c r="BN423" s="21"/>
      <c r="BO423" s="24"/>
      <c r="BP423" s="25"/>
      <c r="BQ423" s="36"/>
      <c r="BR423" s="36"/>
      <c r="BS423" s="36"/>
      <c r="BT423" s="40"/>
      <c r="BU423" s="26"/>
      <c r="BV423" s="36"/>
      <c r="BW423" s="30"/>
    </row>
    <row r="424" spans="1:75" s="22" customFormat="1" ht="182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18"/>
      <c r="M424" s="20"/>
      <c r="N424" s="21"/>
      <c r="O424" s="23"/>
      <c r="P424" s="23"/>
      <c r="Q424" s="23"/>
      <c r="R424" s="23"/>
      <c r="S424" s="23"/>
      <c r="T424" s="23"/>
      <c r="U424" s="2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21"/>
      <c r="BD424" s="21"/>
      <c r="BE424" s="21"/>
      <c r="BF424" s="21"/>
      <c r="BG424" s="21"/>
      <c r="BH424" s="21"/>
      <c r="BI424" s="21"/>
      <c r="BJ424" s="21"/>
      <c r="BK424" s="21"/>
      <c r="BL424" s="23"/>
      <c r="BM424" s="21"/>
      <c r="BN424" s="21"/>
      <c r="BO424" s="24"/>
      <c r="BP424" s="25"/>
      <c r="BQ424" s="36"/>
      <c r="BR424" s="36"/>
      <c r="BS424" s="36"/>
      <c r="BT424" s="40"/>
      <c r="BU424" s="26"/>
      <c r="BV424" s="36"/>
      <c r="BW424" s="30"/>
    </row>
    <row r="425" spans="1:75" s="22" customFormat="1" ht="182.2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18"/>
      <c r="M425" s="20"/>
      <c r="N425" s="21"/>
      <c r="O425" s="23"/>
      <c r="P425" s="23"/>
      <c r="Q425" s="23"/>
      <c r="R425" s="23"/>
      <c r="S425" s="23"/>
      <c r="T425" s="23"/>
      <c r="U425" s="28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21"/>
      <c r="BD425" s="21"/>
      <c r="BE425" s="21"/>
      <c r="BF425" s="21"/>
      <c r="BG425" s="21"/>
      <c r="BH425" s="21"/>
      <c r="BI425" s="21"/>
      <c r="BJ425" s="21"/>
      <c r="BK425" s="21"/>
      <c r="BL425" s="21"/>
      <c r="BM425" s="21"/>
      <c r="BN425" s="21"/>
      <c r="BO425" s="24"/>
      <c r="BP425" s="25"/>
      <c r="BQ425" s="36"/>
      <c r="BR425" s="36"/>
      <c r="BS425" s="36"/>
      <c r="BT425" s="40"/>
      <c r="BU425" s="26"/>
      <c r="BV425" s="36"/>
      <c r="BW425" s="30"/>
    </row>
    <row r="426" spans="1:75" s="22" customFormat="1" ht="312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18"/>
      <c r="M426" s="20"/>
      <c r="N426" s="21"/>
      <c r="O426" s="28"/>
      <c r="P426" s="28"/>
      <c r="Q426" s="28"/>
      <c r="R426" s="28"/>
      <c r="S426" s="28"/>
      <c r="T426" s="28"/>
      <c r="U426" s="28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21"/>
      <c r="BD426" s="181"/>
      <c r="BE426" s="21"/>
      <c r="BF426" s="21"/>
      <c r="BG426" s="23"/>
      <c r="BH426" s="21"/>
      <c r="BI426" s="21"/>
      <c r="BJ426" s="21"/>
      <c r="BK426" s="21"/>
      <c r="BL426" s="23"/>
      <c r="BM426" s="21"/>
      <c r="BN426" s="21"/>
      <c r="BO426" s="24"/>
      <c r="BP426" s="25"/>
      <c r="BQ426" s="26"/>
    </row>
    <row r="427" spans="1:75" s="22" customFormat="1" ht="174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18"/>
      <c r="M427" s="20"/>
      <c r="N427" s="21"/>
      <c r="O427" s="28"/>
      <c r="P427" s="18"/>
      <c r="Q427" s="28"/>
      <c r="R427" s="28"/>
      <c r="S427" s="28"/>
      <c r="T427" s="28"/>
      <c r="U427" s="28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21"/>
      <c r="AM427" s="21"/>
      <c r="AN427" s="21"/>
      <c r="AO427" s="21"/>
      <c r="AP427" s="21"/>
      <c r="AQ427" s="21"/>
      <c r="AR427" s="21"/>
      <c r="AS427" s="21"/>
      <c r="AT427" s="21"/>
      <c r="AU427" s="21"/>
      <c r="AV427" s="21"/>
      <c r="AW427" s="21"/>
      <c r="AX427" s="21"/>
      <c r="AY427" s="21"/>
      <c r="AZ427" s="21"/>
      <c r="BA427" s="21"/>
      <c r="BB427" s="21"/>
      <c r="BC427" s="21"/>
      <c r="BD427" s="21"/>
      <c r="BE427" s="21"/>
      <c r="BF427" s="21"/>
      <c r="BG427" s="23"/>
      <c r="BH427" s="21"/>
      <c r="BI427" s="21"/>
      <c r="BJ427" s="21"/>
      <c r="BK427" s="21"/>
      <c r="BL427" s="23"/>
      <c r="BM427" s="21"/>
      <c r="BN427" s="21"/>
      <c r="BO427" s="24"/>
      <c r="BP427" s="25"/>
      <c r="BQ427" s="26"/>
    </row>
    <row r="428" spans="1:75" s="22" customFormat="1" ht="167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18"/>
      <c r="M428" s="20"/>
      <c r="N428" s="21"/>
      <c r="O428" s="23"/>
      <c r="P428" s="23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21"/>
      <c r="AM428" s="21"/>
      <c r="AN428" s="21"/>
      <c r="AO428" s="21"/>
      <c r="AP428" s="21"/>
      <c r="AQ428" s="21"/>
      <c r="AR428" s="21"/>
      <c r="AS428" s="21"/>
      <c r="AT428" s="21"/>
      <c r="AU428" s="21"/>
      <c r="AV428" s="21"/>
      <c r="AW428" s="21"/>
      <c r="AX428" s="21"/>
      <c r="AY428" s="21"/>
      <c r="AZ428" s="21"/>
      <c r="BA428" s="21"/>
      <c r="BB428" s="21"/>
      <c r="BC428" s="21"/>
      <c r="BD428" s="181"/>
      <c r="BE428" s="21"/>
      <c r="BF428" s="21"/>
      <c r="BG428" s="23"/>
      <c r="BH428" s="21"/>
      <c r="BI428" s="21"/>
      <c r="BJ428" s="21"/>
      <c r="BK428" s="21"/>
      <c r="BL428" s="23"/>
      <c r="BM428" s="21"/>
      <c r="BN428" s="21"/>
      <c r="BO428" s="24"/>
      <c r="BP428" s="25"/>
      <c r="BQ428" s="26"/>
    </row>
    <row r="429" spans="1:75" s="22" customFormat="1" ht="167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18"/>
      <c r="M429" s="20"/>
      <c r="N429" s="21"/>
      <c r="O429" s="23"/>
      <c r="P429" s="23"/>
      <c r="Q429" s="23"/>
      <c r="R429" s="23"/>
      <c r="S429" s="23"/>
      <c r="T429" s="23"/>
      <c r="U429" s="23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21"/>
      <c r="AM429" s="21"/>
      <c r="AN429" s="21"/>
      <c r="AO429" s="21"/>
      <c r="AP429" s="21"/>
      <c r="AQ429" s="21"/>
      <c r="AR429" s="21"/>
      <c r="AS429" s="21"/>
      <c r="AT429" s="21"/>
      <c r="AU429" s="21"/>
      <c r="AV429" s="21"/>
      <c r="AW429" s="21"/>
      <c r="AX429" s="21"/>
      <c r="AY429" s="21"/>
      <c r="AZ429" s="21"/>
      <c r="BA429" s="21"/>
      <c r="BB429" s="21"/>
      <c r="BC429" s="21"/>
      <c r="BD429" s="21"/>
      <c r="BE429" s="21"/>
      <c r="BF429" s="21"/>
      <c r="BG429" s="23"/>
      <c r="BH429" s="21"/>
      <c r="BI429" s="21"/>
      <c r="BJ429" s="21"/>
      <c r="BK429" s="21"/>
      <c r="BL429" s="23"/>
      <c r="BM429" s="21"/>
      <c r="BN429" s="21"/>
      <c r="BO429" s="24"/>
      <c r="BP429" s="25"/>
      <c r="BQ429" s="26"/>
    </row>
    <row r="430" spans="1:75" s="22" customFormat="1" ht="167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18"/>
      <c r="M430" s="20"/>
      <c r="N430" s="21"/>
      <c r="O430" s="23"/>
      <c r="P430" s="23"/>
      <c r="Q430" s="28"/>
      <c r="R430" s="28"/>
      <c r="S430" s="28"/>
      <c r="T430" s="28"/>
      <c r="U430" s="28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21"/>
      <c r="AM430" s="21"/>
      <c r="AN430" s="21"/>
      <c r="AO430" s="21"/>
      <c r="AP430" s="21"/>
      <c r="AQ430" s="21"/>
      <c r="AR430" s="21"/>
      <c r="AS430" s="21"/>
      <c r="AT430" s="21"/>
      <c r="AU430" s="21"/>
      <c r="AV430" s="21"/>
      <c r="AW430" s="21"/>
      <c r="AX430" s="21"/>
      <c r="AY430" s="21"/>
      <c r="AZ430" s="21"/>
      <c r="BA430" s="21"/>
      <c r="BB430" s="21"/>
      <c r="BC430" s="21"/>
      <c r="BD430" s="21"/>
      <c r="BE430" s="21"/>
      <c r="BF430" s="21"/>
      <c r="BG430" s="23"/>
      <c r="BH430" s="21"/>
      <c r="BI430" s="21"/>
      <c r="BJ430" s="21"/>
      <c r="BK430" s="21"/>
      <c r="BL430" s="23"/>
      <c r="BM430" s="21"/>
      <c r="BN430" s="21"/>
      <c r="BO430" s="24"/>
      <c r="BP430" s="25"/>
      <c r="BQ430" s="26"/>
    </row>
    <row r="431" spans="1:75" s="22" customFormat="1" ht="372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18"/>
      <c r="M431" s="20"/>
      <c r="N431" s="21"/>
      <c r="O431" s="18"/>
      <c r="P431" s="18"/>
      <c r="Q431" s="18"/>
      <c r="R431" s="18"/>
      <c r="S431" s="18"/>
      <c r="T431" s="18"/>
      <c r="U431" s="18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21"/>
      <c r="AM431" s="21"/>
      <c r="AN431" s="21"/>
      <c r="AO431" s="21"/>
      <c r="AP431" s="21"/>
      <c r="AQ431" s="21"/>
      <c r="AR431" s="21"/>
      <c r="AS431" s="21"/>
      <c r="AT431" s="21"/>
      <c r="AU431" s="21"/>
      <c r="AV431" s="21"/>
      <c r="AW431" s="21"/>
      <c r="AX431" s="21"/>
      <c r="AY431" s="21"/>
      <c r="AZ431" s="21"/>
      <c r="BA431" s="21"/>
      <c r="BB431" s="21"/>
      <c r="BC431" s="21"/>
      <c r="BD431" s="21"/>
      <c r="BE431" s="21"/>
      <c r="BF431" s="21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1"/>
      <c r="BS431" s="21"/>
    </row>
    <row r="432" spans="1:75" s="22" customFormat="1" ht="257.2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18"/>
      <c r="M432" s="20"/>
      <c r="N432" s="21"/>
      <c r="O432" s="18"/>
      <c r="P432" s="18"/>
      <c r="Q432" s="27"/>
      <c r="R432" s="27"/>
      <c r="S432" s="27"/>
      <c r="T432" s="27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21"/>
      <c r="AM432" s="21"/>
      <c r="AN432" s="21"/>
      <c r="AO432" s="21"/>
      <c r="AP432" s="21"/>
      <c r="AQ432" s="21"/>
      <c r="AR432" s="21"/>
      <c r="AS432" s="21"/>
      <c r="AT432" s="21"/>
      <c r="AU432" s="21"/>
      <c r="AV432" s="21"/>
      <c r="AW432" s="21"/>
      <c r="AX432" s="21"/>
      <c r="AY432" s="21"/>
      <c r="AZ432" s="21"/>
      <c r="BA432" s="21"/>
      <c r="BB432" s="21"/>
      <c r="BC432" s="21"/>
      <c r="BD432" s="21"/>
      <c r="BE432" s="21"/>
      <c r="BF432" s="21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1"/>
      <c r="BS432" s="21"/>
    </row>
    <row r="433" spans="1:73" s="22" customFormat="1" ht="254.2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18"/>
      <c r="M433" s="20"/>
      <c r="N433" s="21"/>
      <c r="O433" s="18"/>
      <c r="P433" s="18"/>
      <c r="Q433" s="27"/>
      <c r="R433" s="27"/>
      <c r="S433" s="27"/>
      <c r="T433" s="27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21"/>
      <c r="AM433" s="21"/>
      <c r="AN433" s="21"/>
      <c r="AO433" s="21"/>
      <c r="AP433" s="21"/>
      <c r="AQ433" s="21"/>
      <c r="AR433" s="21"/>
      <c r="AS433" s="21"/>
      <c r="AT433" s="21"/>
      <c r="AU433" s="21"/>
      <c r="AV433" s="21"/>
      <c r="AW433" s="21"/>
      <c r="AX433" s="21"/>
      <c r="AY433" s="21"/>
      <c r="AZ433" s="21"/>
      <c r="BA433" s="21"/>
      <c r="BB433" s="21"/>
      <c r="BC433" s="21"/>
      <c r="BD433" s="21"/>
      <c r="BE433" s="21"/>
      <c r="BF433" s="21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1"/>
      <c r="BS433" s="21"/>
    </row>
    <row r="434" spans="1:73" s="22" customFormat="1" ht="319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18"/>
      <c r="M434" s="20"/>
      <c r="N434" s="21"/>
      <c r="O434" s="23"/>
      <c r="P434" s="23"/>
      <c r="Q434" s="23"/>
      <c r="R434" s="23"/>
      <c r="S434" s="23"/>
      <c r="T434" s="23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21"/>
      <c r="AM434" s="21"/>
      <c r="AN434" s="21"/>
      <c r="AO434" s="21"/>
      <c r="AP434" s="21"/>
      <c r="AQ434" s="21"/>
      <c r="AR434" s="21"/>
      <c r="AS434" s="21"/>
      <c r="AT434" s="21"/>
      <c r="AU434" s="21"/>
      <c r="AV434" s="21"/>
      <c r="AW434" s="21"/>
      <c r="AX434" s="21"/>
      <c r="AY434" s="21"/>
      <c r="AZ434" s="21"/>
      <c r="BA434" s="21"/>
      <c r="BB434" s="21"/>
      <c r="BC434" s="21"/>
      <c r="BD434" s="21"/>
      <c r="BE434" s="21"/>
      <c r="BF434" s="21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1"/>
      <c r="BS434" s="21"/>
    </row>
    <row r="435" spans="1:73" s="22" customFormat="1" ht="409.6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18"/>
      <c r="M435" s="18"/>
      <c r="N435" s="18"/>
      <c r="O435" s="28"/>
      <c r="P435" s="18"/>
      <c r="Q435" s="28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21"/>
      <c r="AM435" s="21"/>
      <c r="AN435" s="21"/>
      <c r="AO435" s="21"/>
      <c r="AP435" s="21"/>
      <c r="AQ435" s="21"/>
      <c r="AR435" s="21"/>
      <c r="AS435" s="21"/>
      <c r="AT435" s="21"/>
      <c r="AU435" s="21"/>
      <c r="AV435" s="21"/>
      <c r="AW435" s="21"/>
      <c r="AX435" s="21"/>
      <c r="AY435" s="21"/>
      <c r="AZ435" s="21"/>
      <c r="BA435" s="21"/>
      <c r="BB435" s="21"/>
      <c r="BC435" s="21"/>
      <c r="BD435" s="21"/>
      <c r="BE435" s="21"/>
      <c r="BF435" s="21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1"/>
      <c r="BS435" s="21"/>
    </row>
    <row r="436" spans="1:73" s="22" customFormat="1" ht="141.7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18"/>
      <c r="M436" s="20"/>
      <c r="N436" s="21"/>
      <c r="O436" s="23"/>
      <c r="P436" s="23"/>
      <c r="Q436" s="23"/>
      <c r="R436" s="23"/>
      <c r="S436" s="23"/>
      <c r="T436" s="23"/>
      <c r="U436" s="28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21"/>
      <c r="AM436" s="21"/>
      <c r="AN436" s="21"/>
      <c r="AO436" s="21"/>
      <c r="AP436" s="21"/>
      <c r="AQ436" s="21"/>
      <c r="AR436" s="21"/>
      <c r="AS436" s="21"/>
      <c r="AT436" s="21"/>
      <c r="AU436" s="21"/>
      <c r="AV436" s="21"/>
      <c r="AW436" s="21"/>
      <c r="AX436" s="21"/>
      <c r="AY436" s="21"/>
      <c r="AZ436" s="21"/>
      <c r="BA436" s="21"/>
      <c r="BB436" s="21"/>
      <c r="BC436" s="21"/>
      <c r="BD436" s="21"/>
      <c r="BE436" s="21"/>
      <c r="BF436" s="21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1"/>
      <c r="BS436" s="21"/>
    </row>
    <row r="437" spans="1:73" s="22" customFormat="1" ht="141.7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18"/>
      <c r="M437" s="20"/>
      <c r="N437" s="18"/>
      <c r="O437" s="23"/>
      <c r="P437" s="23"/>
      <c r="Q437" s="23"/>
      <c r="R437" s="23"/>
      <c r="S437" s="23"/>
      <c r="T437" s="23"/>
      <c r="U437" s="23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21"/>
      <c r="AM437" s="21"/>
      <c r="AN437" s="21"/>
      <c r="AO437" s="21"/>
      <c r="AP437" s="21"/>
      <c r="AQ437" s="21"/>
      <c r="AR437" s="21"/>
      <c r="AS437" s="21"/>
      <c r="AT437" s="21"/>
      <c r="AU437" s="21"/>
      <c r="AV437" s="21"/>
      <c r="AW437" s="21"/>
      <c r="AX437" s="21"/>
      <c r="AY437" s="21"/>
      <c r="AZ437" s="21"/>
      <c r="BA437" s="21"/>
      <c r="BB437" s="21"/>
      <c r="BC437" s="21"/>
      <c r="BD437" s="21"/>
      <c r="BE437" s="21"/>
      <c r="BF437" s="21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1"/>
      <c r="BS437" s="21"/>
    </row>
    <row r="438" spans="1:73" s="22" customFormat="1" ht="292.5" customHeight="1" x14ac:dyDescent="0.45">
      <c r="A438" s="17"/>
      <c r="B438" s="18"/>
      <c r="C438" s="176"/>
      <c r="D438" s="19"/>
      <c r="E438" s="19"/>
      <c r="F438" s="20"/>
      <c r="G438" s="18"/>
      <c r="H438" s="18"/>
      <c r="I438" s="18"/>
      <c r="J438" s="18"/>
      <c r="K438" s="18"/>
      <c r="L438" s="18"/>
      <c r="M438" s="20"/>
      <c r="N438" s="21"/>
      <c r="O438" s="27"/>
      <c r="P438" s="18"/>
      <c r="Q438" s="27"/>
      <c r="R438" s="27"/>
      <c r="S438" s="27"/>
      <c r="T438" s="27"/>
      <c r="U438" s="27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21"/>
      <c r="BE438" s="21"/>
      <c r="BF438" s="21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1"/>
      <c r="BS438" s="24"/>
      <c r="BT438" s="25"/>
      <c r="BU438" s="26"/>
    </row>
    <row r="439" spans="1:73" s="22" customFormat="1" ht="177" customHeight="1" x14ac:dyDescent="0.45">
      <c r="A439" s="17"/>
      <c r="B439" s="18"/>
      <c r="C439" s="176"/>
      <c r="D439" s="19"/>
      <c r="E439" s="19"/>
      <c r="F439" s="20"/>
      <c r="G439" s="18"/>
      <c r="H439" s="18"/>
      <c r="I439" s="18"/>
      <c r="J439" s="18"/>
      <c r="K439" s="18"/>
      <c r="L439" s="18"/>
      <c r="M439" s="20"/>
      <c r="N439" s="21"/>
      <c r="O439" s="18"/>
      <c r="P439" s="18"/>
      <c r="Q439" s="27"/>
      <c r="R439" s="27"/>
      <c r="S439" s="27"/>
      <c r="T439" s="27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21"/>
      <c r="BE439" s="21"/>
      <c r="BF439" s="21"/>
      <c r="BG439" s="21"/>
      <c r="BH439" s="21"/>
      <c r="BI439" s="21"/>
      <c r="BJ439" s="21"/>
      <c r="BK439" s="21"/>
      <c r="BL439" s="21"/>
      <c r="BM439" s="21"/>
      <c r="BN439" s="21"/>
      <c r="BO439" s="21"/>
      <c r="BP439" s="21"/>
      <c r="BQ439" s="21"/>
      <c r="BR439" s="21"/>
      <c r="BS439" s="24"/>
      <c r="BT439" s="25"/>
      <c r="BU439" s="26"/>
    </row>
  </sheetData>
  <autoFilter ref="A2:BW33"/>
  <mergeCells count="27">
    <mergeCell ref="A1:BT1"/>
    <mergeCell ref="J23:J28"/>
    <mergeCell ref="K23:K28"/>
    <mergeCell ref="J29:J31"/>
    <mergeCell ref="K29:K31"/>
    <mergeCell ref="J3:J8"/>
    <mergeCell ref="K3:K8"/>
    <mergeCell ref="J9:J11"/>
    <mergeCell ref="K9:K11"/>
    <mergeCell ref="J12:J14"/>
    <mergeCell ref="K12:K14"/>
    <mergeCell ref="M6:M7"/>
    <mergeCell ref="J32:J33"/>
    <mergeCell ref="K32:K33"/>
    <mergeCell ref="J15:J16"/>
    <mergeCell ref="K15:K16"/>
    <mergeCell ref="J17:J19"/>
    <mergeCell ref="K17:K19"/>
    <mergeCell ref="J20:J22"/>
    <mergeCell ref="K20:K22"/>
    <mergeCell ref="M155:M156"/>
    <mergeCell ref="M10:M11"/>
    <mergeCell ref="M13:M14"/>
    <mergeCell ref="M18:M19"/>
    <mergeCell ref="M21:M22"/>
    <mergeCell ref="M26:M27"/>
    <mergeCell ref="M30:M31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2019-12-03T11:09:49Z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