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57.13.26\орелэнерго\УЛиМТО\ОЗД\ТОРГИ\2022\ОЗП_МСП_РЗА\Приложение №6_Обоснование НМЦ договора\"/>
    </mc:Choice>
  </mc:AlternateContent>
  <bookViews>
    <workbookView xWindow="0" yWindow="0" windowWidth="28800" windowHeight="12300"/>
  </bookViews>
  <sheets>
    <sheet name="Расчет НМЦ лота закупки" sheetId="1" r:id="rId1"/>
  </sheets>
  <definedNames>
    <definedName name="_xlnm._FilterDatabase" localSheetId="0" hidden="1">'Расчет НМЦ лота закупки'!$A$5:$M$21</definedName>
    <definedName name="_xlnm.Print_Area" localSheetId="0">'Расчет НМЦ лота закупки'!$A$1:$P$21</definedName>
  </definedNames>
  <calcPr calcId="162913" concurrentCalc="0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P19" i="1"/>
  <c r="M19" i="1"/>
  <c r="J19" i="1"/>
  <c r="J21" i="1"/>
  <c r="J20" i="1"/>
  <c r="M21" i="1"/>
  <c r="M20" i="1"/>
  <c r="G21" i="1"/>
  <c r="G20" i="1"/>
  <c r="P21" i="1"/>
  <c r="P20" i="1"/>
</calcChain>
</file>

<file path=xl/sharedStrings.xml><?xml version="1.0" encoding="utf-8"?>
<sst xmlns="http://schemas.openxmlformats.org/spreadsheetml/2006/main" count="78" uniqueCount="31">
  <si>
    <t>Краткий текст материала</t>
  </si>
  <si>
    <t>ЕИ</t>
  </si>
  <si>
    <t>№</t>
  </si>
  <si>
    <t>ИТОГО с НДС</t>
  </si>
  <si>
    <t>Кол-во</t>
  </si>
  <si>
    <t>Цена, руб. без НДС</t>
  </si>
  <si>
    <t>Номер материала SAP</t>
  </si>
  <si>
    <t>Сумма, руб. без НДС</t>
  </si>
  <si>
    <t>Итог</t>
  </si>
  <si>
    <t>ИТОГО без НДС</t>
  </si>
  <si>
    <t>НДС - 20%</t>
  </si>
  <si>
    <t>Справочник МТР</t>
  </si>
  <si>
    <t>Приложение №1</t>
  </si>
  <si>
    <t xml:space="preserve">КП №1 </t>
  </si>
  <si>
    <t>КП №2</t>
  </si>
  <si>
    <t>х</t>
  </si>
  <si>
    <t>ШТ</t>
  </si>
  <si>
    <t>Расчет начальной максимальной цены лота/закупки (Лот 309В)</t>
  </si>
  <si>
    <t>Блок конденсаторов БК 402 УХЛ4</t>
  </si>
  <si>
    <t>Реле времени РВМ-12</t>
  </si>
  <si>
    <t>Реле времени РСВ-13-18 УХЛ4</t>
  </si>
  <si>
    <t>Реле напряжения РН-53/60Д</t>
  </si>
  <si>
    <t>Реле напряжения РН-54/160</t>
  </si>
  <si>
    <t>Реле напряжения РН-54/320</t>
  </si>
  <si>
    <t>Реле напряжения РНФ 1М</t>
  </si>
  <si>
    <t>Реле промежуточное РП-255 220В 2А</t>
  </si>
  <si>
    <t>Реле РПВ-258 220В 1А</t>
  </si>
  <si>
    <t>Реле тока РНТ-565</t>
  </si>
  <si>
    <t>Реле тока РТ-40/6</t>
  </si>
  <si>
    <t>Реле указательное РУ-21 0,16А перем. ток</t>
  </si>
  <si>
    <t>Реле тока Парма РТД-2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</si>
</sst>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6" fillId="0" borderId="0"/>
  </cellStyleXfs>
  <cellXfs count="33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0" fontId="2" fillId="2" borderId="0" xfId="0" applyFont="1" applyFill="1"/>
    <xf numFmtId="0" fontId="2" fillId="2" borderId="0" xfId="0" applyFont="1" applyFill="1" applyAlignment="1">
      <alignment horizontal="right"/>
    </xf>
    <xf numFmtId="4" fontId="2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12" xfId="1"/>
    <cellStyle name="Обычный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view="pageBreakPreview" zoomScale="112" zoomScaleNormal="112" zoomScaleSheetLayoutView="112" workbookViewId="0">
      <selection activeCell="F7" sqref="F7"/>
    </sheetView>
  </sheetViews>
  <sheetFormatPr defaultRowHeight="15" x14ac:dyDescent="0.25"/>
  <cols>
    <col min="1" max="1" width="3" style="1" bestFit="1" customWidth="1"/>
    <col min="2" max="2" width="11.7109375" style="1" customWidth="1"/>
    <col min="3" max="3" width="49.5703125" style="4" customWidth="1"/>
    <col min="4" max="4" width="4.42578125" style="1" bestFit="1" customWidth="1"/>
    <col min="5" max="5" width="7.7109375" style="1" customWidth="1"/>
    <col min="6" max="6" width="11.7109375" style="2" customWidth="1"/>
    <col min="7" max="7" width="15.140625" style="2" customWidth="1"/>
    <col min="8" max="8" width="7" style="1" customWidth="1"/>
    <col min="9" max="9" width="11.7109375" style="1" customWidth="1"/>
    <col min="10" max="10" width="14.7109375" style="1" customWidth="1"/>
    <col min="11" max="11" width="7.28515625" style="1" customWidth="1"/>
    <col min="12" max="12" width="11.7109375" style="1" customWidth="1"/>
    <col min="13" max="13" width="14.28515625" style="1" customWidth="1"/>
    <col min="14" max="14" width="7" style="10" customWidth="1"/>
    <col min="15" max="15" width="12.28515625" style="10" customWidth="1"/>
    <col min="16" max="16" width="13.5703125" style="10" customWidth="1"/>
    <col min="17" max="16384" width="9.140625" style="1"/>
  </cols>
  <sheetData>
    <row r="1" spans="1:16" x14ac:dyDescent="0.25">
      <c r="P1" s="11" t="s">
        <v>12</v>
      </c>
    </row>
    <row r="2" spans="1:16" s="3" customFormat="1" ht="27.75" customHeight="1" x14ac:dyDescent="0.2">
      <c r="A2" s="22" t="s">
        <v>17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5">
      <c r="B3" s="5"/>
      <c r="C3" s="6"/>
    </row>
    <row r="4" spans="1:16" ht="15" customHeight="1" x14ac:dyDescent="0.25">
      <c r="A4" s="24" t="s">
        <v>2</v>
      </c>
      <c r="B4" s="23" t="s">
        <v>6</v>
      </c>
      <c r="C4" s="23" t="s">
        <v>0</v>
      </c>
      <c r="D4" s="23" t="s">
        <v>1</v>
      </c>
      <c r="E4" s="30" t="s">
        <v>8</v>
      </c>
      <c r="F4" s="31"/>
      <c r="G4" s="32"/>
      <c r="H4" s="27" t="s">
        <v>11</v>
      </c>
      <c r="I4" s="28"/>
      <c r="J4" s="29"/>
      <c r="K4" s="26" t="s">
        <v>13</v>
      </c>
      <c r="L4" s="26"/>
      <c r="M4" s="26"/>
      <c r="N4" s="26" t="s">
        <v>14</v>
      </c>
      <c r="O4" s="26"/>
      <c r="P4" s="26"/>
    </row>
    <row r="5" spans="1:16" s="3" customFormat="1" ht="30" customHeight="1" x14ac:dyDescent="0.25">
      <c r="A5" s="24"/>
      <c r="B5" s="23"/>
      <c r="C5" s="23"/>
      <c r="D5" s="23"/>
      <c r="E5" s="17" t="s">
        <v>4</v>
      </c>
      <c r="F5" s="17" t="s">
        <v>5</v>
      </c>
      <c r="G5" s="17" t="s">
        <v>7</v>
      </c>
      <c r="H5" s="17" t="s">
        <v>4</v>
      </c>
      <c r="I5" s="7" t="s">
        <v>5</v>
      </c>
      <c r="J5" s="17" t="s">
        <v>7</v>
      </c>
      <c r="K5" s="17" t="s">
        <v>4</v>
      </c>
      <c r="L5" s="17" t="s">
        <v>5</v>
      </c>
      <c r="M5" s="17" t="s">
        <v>7</v>
      </c>
      <c r="N5" s="17" t="s">
        <v>4</v>
      </c>
      <c r="O5" s="17" t="s">
        <v>5</v>
      </c>
      <c r="P5" s="17" t="s">
        <v>7</v>
      </c>
    </row>
    <row r="6" spans="1:16" s="3" customFormat="1" ht="15" customHeight="1" x14ac:dyDescent="0.25">
      <c r="A6" s="18">
        <v>1</v>
      </c>
      <c r="B6" s="20">
        <v>2321938</v>
      </c>
      <c r="C6" s="20" t="s">
        <v>18</v>
      </c>
      <c r="D6" s="20" t="s">
        <v>16</v>
      </c>
      <c r="E6" s="20">
        <v>5</v>
      </c>
      <c r="F6" s="12">
        <v>5300</v>
      </c>
      <c r="G6" s="12">
        <f>E6*F6</f>
        <v>26500</v>
      </c>
      <c r="H6" s="20">
        <v>5</v>
      </c>
      <c r="I6" s="21">
        <v>3457.79</v>
      </c>
      <c r="J6" s="12">
        <f t="shared" ref="J6:J18" si="0">H6*I6</f>
        <v>17288.95</v>
      </c>
      <c r="K6" s="20">
        <v>5</v>
      </c>
      <c r="L6" s="12">
        <v>5300</v>
      </c>
      <c r="M6" s="12">
        <f t="shared" ref="M6:M18" si="1">K6*L6</f>
        <v>26500</v>
      </c>
      <c r="N6" s="20">
        <v>5</v>
      </c>
      <c r="O6" s="12">
        <v>5830</v>
      </c>
      <c r="P6" s="12">
        <f t="shared" ref="P6:P18" si="2">N6*O6</f>
        <v>29150</v>
      </c>
    </row>
    <row r="7" spans="1:16" s="3" customFormat="1" ht="15" customHeight="1" x14ac:dyDescent="0.25">
      <c r="A7" s="18">
        <v>2</v>
      </c>
      <c r="B7" s="20">
        <v>2037137</v>
      </c>
      <c r="C7" s="20" t="s">
        <v>19</v>
      </c>
      <c r="D7" s="20" t="s">
        <v>16</v>
      </c>
      <c r="E7" s="20">
        <v>2</v>
      </c>
      <c r="F7" s="12">
        <v>13950</v>
      </c>
      <c r="G7" s="12">
        <f t="shared" ref="G7:G18" si="3">E7*F7</f>
        <v>27900</v>
      </c>
      <c r="H7" s="20">
        <v>2</v>
      </c>
      <c r="I7" s="21">
        <v>9748.77</v>
      </c>
      <c r="J7" s="12">
        <f t="shared" si="0"/>
        <v>19497.54</v>
      </c>
      <c r="K7" s="20">
        <v>2</v>
      </c>
      <c r="L7" s="12">
        <v>13950</v>
      </c>
      <c r="M7" s="12">
        <f t="shared" si="1"/>
        <v>27900</v>
      </c>
      <c r="N7" s="20">
        <v>2</v>
      </c>
      <c r="O7" s="12">
        <v>15345</v>
      </c>
      <c r="P7" s="12">
        <f t="shared" si="2"/>
        <v>30690</v>
      </c>
    </row>
    <row r="8" spans="1:16" s="3" customFormat="1" ht="15" customHeight="1" x14ac:dyDescent="0.25">
      <c r="A8" s="18">
        <v>3</v>
      </c>
      <c r="B8" s="20">
        <v>2034414</v>
      </c>
      <c r="C8" s="20" t="s">
        <v>20</v>
      </c>
      <c r="D8" s="20" t="s">
        <v>16</v>
      </c>
      <c r="E8" s="20">
        <v>6</v>
      </c>
      <c r="F8" s="12">
        <v>13950</v>
      </c>
      <c r="G8" s="12">
        <f t="shared" si="3"/>
        <v>83700</v>
      </c>
      <c r="H8" s="20">
        <v>6</v>
      </c>
      <c r="I8" s="21">
        <v>8229.5400000000009</v>
      </c>
      <c r="J8" s="12">
        <f t="shared" si="0"/>
        <v>49377.240000000005</v>
      </c>
      <c r="K8" s="20">
        <v>6</v>
      </c>
      <c r="L8" s="12">
        <v>13950</v>
      </c>
      <c r="M8" s="12">
        <f t="shared" si="1"/>
        <v>83700</v>
      </c>
      <c r="N8" s="20">
        <v>6</v>
      </c>
      <c r="O8" s="12">
        <v>15345</v>
      </c>
      <c r="P8" s="12">
        <f t="shared" si="2"/>
        <v>92070</v>
      </c>
    </row>
    <row r="9" spans="1:16" s="3" customFormat="1" ht="15" customHeight="1" x14ac:dyDescent="0.25">
      <c r="A9" s="18">
        <v>4</v>
      </c>
      <c r="B9" s="20">
        <v>2008438</v>
      </c>
      <c r="C9" s="20" t="s">
        <v>21</v>
      </c>
      <c r="D9" s="20" t="s">
        <v>16</v>
      </c>
      <c r="E9" s="20">
        <v>3</v>
      </c>
      <c r="F9" s="12">
        <v>3200</v>
      </c>
      <c r="G9" s="12">
        <f t="shared" si="3"/>
        <v>9600</v>
      </c>
      <c r="H9" s="20">
        <v>3</v>
      </c>
      <c r="I9" s="21">
        <v>2040.48</v>
      </c>
      <c r="J9" s="12">
        <f t="shared" si="0"/>
        <v>6121.4400000000005</v>
      </c>
      <c r="K9" s="20">
        <v>3</v>
      </c>
      <c r="L9" s="12">
        <v>3200</v>
      </c>
      <c r="M9" s="12">
        <f t="shared" si="1"/>
        <v>9600</v>
      </c>
      <c r="N9" s="20">
        <v>3</v>
      </c>
      <c r="O9" s="12">
        <v>3520</v>
      </c>
      <c r="P9" s="12">
        <f t="shared" si="2"/>
        <v>10560</v>
      </c>
    </row>
    <row r="10" spans="1:16" s="3" customFormat="1" ht="15" customHeight="1" x14ac:dyDescent="0.25">
      <c r="A10" s="18">
        <v>5</v>
      </c>
      <c r="B10" s="20">
        <v>2116520</v>
      </c>
      <c r="C10" s="20" t="s">
        <v>22</v>
      </c>
      <c r="D10" s="20" t="s">
        <v>16</v>
      </c>
      <c r="E10" s="20">
        <v>1</v>
      </c>
      <c r="F10" s="12">
        <v>3200</v>
      </c>
      <c r="G10" s="12">
        <f t="shared" si="3"/>
        <v>3200</v>
      </c>
      <c r="H10" s="20">
        <v>1</v>
      </c>
      <c r="I10" s="21">
        <v>1945.01</v>
      </c>
      <c r="J10" s="12">
        <f t="shared" si="0"/>
        <v>1945.01</v>
      </c>
      <c r="K10" s="20">
        <v>1</v>
      </c>
      <c r="L10" s="12">
        <v>3200</v>
      </c>
      <c r="M10" s="12">
        <f t="shared" si="1"/>
        <v>3200</v>
      </c>
      <c r="N10" s="20">
        <v>1</v>
      </c>
      <c r="O10" s="12">
        <v>3520</v>
      </c>
      <c r="P10" s="12">
        <f t="shared" si="2"/>
        <v>3520</v>
      </c>
    </row>
    <row r="11" spans="1:16" s="3" customFormat="1" ht="15" customHeight="1" x14ac:dyDescent="0.25">
      <c r="A11" s="18">
        <v>6</v>
      </c>
      <c r="B11" s="20">
        <v>2001825</v>
      </c>
      <c r="C11" s="20" t="s">
        <v>23</v>
      </c>
      <c r="D11" s="20" t="s">
        <v>16</v>
      </c>
      <c r="E11" s="20">
        <v>1</v>
      </c>
      <c r="F11" s="12">
        <v>3200</v>
      </c>
      <c r="G11" s="12">
        <f t="shared" si="3"/>
        <v>3200</v>
      </c>
      <c r="H11" s="20">
        <v>1</v>
      </c>
      <c r="I11" s="21">
        <v>1687.59</v>
      </c>
      <c r="J11" s="12">
        <f t="shared" si="0"/>
        <v>1687.59</v>
      </c>
      <c r="K11" s="20">
        <v>1</v>
      </c>
      <c r="L11" s="12">
        <v>3200</v>
      </c>
      <c r="M11" s="12">
        <f t="shared" si="1"/>
        <v>3200</v>
      </c>
      <c r="N11" s="20">
        <v>1</v>
      </c>
      <c r="O11" s="12">
        <v>3520</v>
      </c>
      <c r="P11" s="12">
        <f t="shared" si="2"/>
        <v>3520</v>
      </c>
    </row>
    <row r="12" spans="1:16" s="3" customFormat="1" ht="15" customHeight="1" x14ac:dyDescent="0.25">
      <c r="A12" s="18">
        <v>7</v>
      </c>
      <c r="B12" s="20">
        <v>2030984</v>
      </c>
      <c r="C12" s="20" t="s">
        <v>24</v>
      </c>
      <c r="D12" s="20" t="s">
        <v>16</v>
      </c>
      <c r="E12" s="20">
        <v>1</v>
      </c>
      <c r="F12" s="12">
        <v>11200</v>
      </c>
      <c r="G12" s="12">
        <f t="shared" si="3"/>
        <v>11200</v>
      </c>
      <c r="H12" s="20">
        <v>1</v>
      </c>
      <c r="I12" s="21">
        <v>7329.87</v>
      </c>
      <c r="J12" s="12">
        <f t="shared" si="0"/>
        <v>7329.87</v>
      </c>
      <c r="K12" s="20">
        <v>1</v>
      </c>
      <c r="L12" s="12">
        <v>11200</v>
      </c>
      <c r="M12" s="12">
        <f t="shared" si="1"/>
        <v>11200</v>
      </c>
      <c r="N12" s="20">
        <v>1</v>
      </c>
      <c r="O12" s="12">
        <v>11200</v>
      </c>
      <c r="P12" s="12">
        <f t="shared" si="2"/>
        <v>11200</v>
      </c>
    </row>
    <row r="13" spans="1:16" s="3" customFormat="1" ht="15" customHeight="1" x14ac:dyDescent="0.25">
      <c r="A13" s="18">
        <v>8</v>
      </c>
      <c r="B13" s="20">
        <v>2290994</v>
      </c>
      <c r="C13" s="20" t="s">
        <v>25</v>
      </c>
      <c r="D13" s="20" t="s">
        <v>16</v>
      </c>
      <c r="E13" s="20">
        <v>7</v>
      </c>
      <c r="F13" s="12">
        <v>3750</v>
      </c>
      <c r="G13" s="12">
        <f t="shared" si="3"/>
        <v>26250</v>
      </c>
      <c r="H13" s="20">
        <v>7</v>
      </c>
      <c r="I13" s="21">
        <v>2236.7600000000002</v>
      </c>
      <c r="J13" s="12">
        <f t="shared" si="0"/>
        <v>15657.320000000002</v>
      </c>
      <c r="K13" s="20">
        <v>7</v>
      </c>
      <c r="L13" s="12">
        <v>3750</v>
      </c>
      <c r="M13" s="12">
        <f t="shared" si="1"/>
        <v>26250</v>
      </c>
      <c r="N13" s="20">
        <v>7</v>
      </c>
      <c r="O13" s="12">
        <v>4125</v>
      </c>
      <c r="P13" s="12">
        <f t="shared" si="2"/>
        <v>28875</v>
      </c>
    </row>
    <row r="14" spans="1:16" s="3" customFormat="1" ht="15" customHeight="1" x14ac:dyDescent="0.25">
      <c r="A14" s="18">
        <v>9</v>
      </c>
      <c r="B14" s="20">
        <v>2124825</v>
      </c>
      <c r="C14" s="20" t="s">
        <v>26</v>
      </c>
      <c r="D14" s="20" t="s">
        <v>16</v>
      </c>
      <c r="E14" s="20">
        <v>1</v>
      </c>
      <c r="F14" s="12">
        <v>19600</v>
      </c>
      <c r="G14" s="12">
        <f t="shared" si="3"/>
        <v>19600</v>
      </c>
      <c r="H14" s="20">
        <v>1</v>
      </c>
      <c r="I14" s="21">
        <v>17180.900000000001</v>
      </c>
      <c r="J14" s="12">
        <f t="shared" si="0"/>
        <v>17180.900000000001</v>
      </c>
      <c r="K14" s="20">
        <v>1</v>
      </c>
      <c r="L14" s="12">
        <v>19600</v>
      </c>
      <c r="M14" s="12">
        <f t="shared" si="1"/>
        <v>19600</v>
      </c>
      <c r="N14" s="20">
        <v>1</v>
      </c>
      <c r="O14" s="12">
        <v>21560</v>
      </c>
      <c r="P14" s="12">
        <f t="shared" si="2"/>
        <v>21560</v>
      </c>
    </row>
    <row r="15" spans="1:16" s="3" customFormat="1" ht="15" customHeight="1" x14ac:dyDescent="0.25">
      <c r="A15" s="18">
        <v>10</v>
      </c>
      <c r="B15" s="20">
        <v>2116521</v>
      </c>
      <c r="C15" s="20" t="s">
        <v>27</v>
      </c>
      <c r="D15" s="20" t="s">
        <v>16</v>
      </c>
      <c r="E15" s="20">
        <v>1</v>
      </c>
      <c r="F15" s="12">
        <v>13750</v>
      </c>
      <c r="G15" s="12">
        <f t="shared" si="3"/>
        <v>13750</v>
      </c>
      <c r="H15" s="20">
        <v>1</v>
      </c>
      <c r="I15" s="21">
        <v>8860.59</v>
      </c>
      <c r="J15" s="12">
        <f t="shared" si="0"/>
        <v>8860.59</v>
      </c>
      <c r="K15" s="20">
        <v>1</v>
      </c>
      <c r="L15" s="12">
        <v>13750</v>
      </c>
      <c r="M15" s="12">
        <f t="shared" si="1"/>
        <v>13750</v>
      </c>
      <c r="N15" s="20">
        <v>1</v>
      </c>
      <c r="O15" s="12">
        <v>15125</v>
      </c>
      <c r="P15" s="12">
        <f t="shared" si="2"/>
        <v>15125</v>
      </c>
    </row>
    <row r="16" spans="1:16" s="3" customFormat="1" ht="15" customHeight="1" x14ac:dyDescent="0.25">
      <c r="A16" s="18">
        <v>11</v>
      </c>
      <c r="B16" s="20">
        <v>2120548</v>
      </c>
      <c r="C16" s="20" t="s">
        <v>28</v>
      </c>
      <c r="D16" s="20" t="s">
        <v>16</v>
      </c>
      <c r="E16" s="20">
        <v>1</v>
      </c>
      <c r="F16" s="12">
        <v>3200</v>
      </c>
      <c r="G16" s="12">
        <f t="shared" si="3"/>
        <v>3200</v>
      </c>
      <c r="H16" s="20">
        <v>1</v>
      </c>
      <c r="I16" s="21">
        <v>1807.26</v>
      </c>
      <c r="J16" s="12">
        <f t="shared" si="0"/>
        <v>1807.26</v>
      </c>
      <c r="K16" s="20">
        <v>1</v>
      </c>
      <c r="L16" s="12">
        <v>3200</v>
      </c>
      <c r="M16" s="12">
        <f t="shared" si="1"/>
        <v>3200</v>
      </c>
      <c r="N16" s="20">
        <v>1</v>
      </c>
      <c r="O16" s="12">
        <v>3520</v>
      </c>
      <c r="P16" s="12">
        <f t="shared" si="2"/>
        <v>3520</v>
      </c>
    </row>
    <row r="17" spans="1:16" s="3" customFormat="1" ht="15" customHeight="1" x14ac:dyDescent="0.25">
      <c r="A17" s="18">
        <v>12</v>
      </c>
      <c r="B17" s="20">
        <v>2230709</v>
      </c>
      <c r="C17" s="20" t="s">
        <v>29</v>
      </c>
      <c r="D17" s="20" t="s">
        <v>16</v>
      </c>
      <c r="E17" s="20">
        <v>6</v>
      </c>
      <c r="F17" s="12">
        <v>1900</v>
      </c>
      <c r="G17" s="12">
        <f t="shared" si="3"/>
        <v>11400</v>
      </c>
      <c r="H17" s="20">
        <v>6</v>
      </c>
      <c r="I17" s="21">
        <v>1417.7</v>
      </c>
      <c r="J17" s="12">
        <f t="shared" si="0"/>
        <v>8506.2000000000007</v>
      </c>
      <c r="K17" s="20">
        <v>6</v>
      </c>
      <c r="L17" s="12">
        <v>1900</v>
      </c>
      <c r="M17" s="12">
        <f t="shared" si="1"/>
        <v>11400</v>
      </c>
      <c r="N17" s="20">
        <v>6</v>
      </c>
      <c r="O17" s="12">
        <v>2090</v>
      </c>
      <c r="P17" s="12">
        <f t="shared" si="2"/>
        <v>12540</v>
      </c>
    </row>
    <row r="18" spans="1:16" s="3" customFormat="1" ht="15" customHeight="1" x14ac:dyDescent="0.25">
      <c r="A18" s="18">
        <v>13</v>
      </c>
      <c r="B18" s="20">
        <v>2373122</v>
      </c>
      <c r="C18" s="20" t="s">
        <v>30</v>
      </c>
      <c r="D18" s="20" t="s">
        <v>16</v>
      </c>
      <c r="E18" s="20">
        <v>41</v>
      </c>
      <c r="F18" s="21">
        <v>65000</v>
      </c>
      <c r="G18" s="12">
        <f t="shared" si="3"/>
        <v>2665000</v>
      </c>
      <c r="H18" s="20">
        <v>41</v>
      </c>
      <c r="I18" s="21">
        <v>40560</v>
      </c>
      <c r="J18" s="12">
        <f t="shared" si="0"/>
        <v>1662960</v>
      </c>
      <c r="K18" s="20">
        <v>41</v>
      </c>
      <c r="L18" s="21">
        <v>65000</v>
      </c>
      <c r="M18" s="12">
        <f t="shared" si="1"/>
        <v>2665000</v>
      </c>
      <c r="N18" s="20">
        <v>41</v>
      </c>
      <c r="O18" s="12">
        <v>71000</v>
      </c>
      <c r="P18" s="12">
        <f t="shared" si="2"/>
        <v>2911000</v>
      </c>
    </row>
    <row r="19" spans="1:16" s="8" customFormat="1" ht="15" customHeight="1" x14ac:dyDescent="0.25">
      <c r="A19" s="25" t="s">
        <v>9</v>
      </c>
      <c r="B19" s="25"/>
      <c r="C19" s="25"/>
      <c r="D19" s="7" t="s">
        <v>15</v>
      </c>
      <c r="E19" s="7" t="s">
        <v>15</v>
      </c>
      <c r="F19" s="7" t="s">
        <v>15</v>
      </c>
      <c r="G19" s="15">
        <f>SUM(G6:G18)</f>
        <v>2904500</v>
      </c>
      <c r="H19" s="7" t="s">
        <v>15</v>
      </c>
      <c r="I19" s="7" t="s">
        <v>15</v>
      </c>
      <c r="J19" s="19">
        <f>SUM(J6:J18)</f>
        <v>1818219.9100000001</v>
      </c>
      <c r="K19" s="7" t="s">
        <v>15</v>
      </c>
      <c r="L19" s="7" t="s">
        <v>15</v>
      </c>
      <c r="M19" s="19">
        <f>SUM(M6:M18)</f>
        <v>2904500</v>
      </c>
      <c r="N19" s="7" t="s">
        <v>15</v>
      </c>
      <c r="O19" s="7" t="s">
        <v>15</v>
      </c>
      <c r="P19" s="19">
        <f>SUM(P6:P18)</f>
        <v>3173330</v>
      </c>
    </row>
    <row r="20" spans="1:16" s="9" customFormat="1" ht="15" customHeight="1" x14ac:dyDescent="0.25">
      <c r="A20" s="25" t="s">
        <v>10</v>
      </c>
      <c r="B20" s="25"/>
      <c r="C20" s="25"/>
      <c r="D20" s="7" t="s">
        <v>15</v>
      </c>
      <c r="E20" s="7" t="s">
        <v>15</v>
      </c>
      <c r="F20" s="7" t="s">
        <v>15</v>
      </c>
      <c r="G20" s="15">
        <f>G21-G19</f>
        <v>580900</v>
      </c>
      <c r="H20" s="7" t="s">
        <v>15</v>
      </c>
      <c r="I20" s="7" t="s">
        <v>15</v>
      </c>
      <c r="J20" s="15">
        <f>J21-J19</f>
        <v>363643.98199999984</v>
      </c>
      <c r="K20" s="7" t="s">
        <v>15</v>
      </c>
      <c r="L20" s="7" t="s">
        <v>15</v>
      </c>
      <c r="M20" s="13">
        <f>M21-M19</f>
        <v>580900</v>
      </c>
      <c r="N20" s="7" t="s">
        <v>15</v>
      </c>
      <c r="O20" s="7" t="s">
        <v>15</v>
      </c>
      <c r="P20" s="14">
        <f>P21-P19</f>
        <v>634666</v>
      </c>
    </row>
    <row r="21" spans="1:16" s="9" customFormat="1" ht="15" customHeight="1" x14ac:dyDescent="0.25">
      <c r="A21" s="25" t="s">
        <v>3</v>
      </c>
      <c r="B21" s="25"/>
      <c r="C21" s="25"/>
      <c r="D21" s="7" t="s">
        <v>15</v>
      </c>
      <c r="E21" s="7" t="s">
        <v>15</v>
      </c>
      <c r="F21" s="7" t="s">
        <v>15</v>
      </c>
      <c r="G21" s="15">
        <f>G19*1.2</f>
        <v>3485400</v>
      </c>
      <c r="H21" s="7" t="s">
        <v>15</v>
      </c>
      <c r="I21" s="7" t="s">
        <v>15</v>
      </c>
      <c r="J21" s="15">
        <f>J19*1.2</f>
        <v>2181863.892</v>
      </c>
      <c r="K21" s="7" t="s">
        <v>15</v>
      </c>
      <c r="L21" s="7" t="s">
        <v>15</v>
      </c>
      <c r="M21" s="13">
        <f>M19*1.2</f>
        <v>3485400</v>
      </c>
      <c r="N21" s="7" t="s">
        <v>15</v>
      </c>
      <c r="O21" s="7" t="s">
        <v>15</v>
      </c>
      <c r="P21" s="16">
        <f>P19*1.2</f>
        <v>3807996</v>
      </c>
    </row>
  </sheetData>
  <mergeCells count="12">
    <mergeCell ref="A21:C21"/>
    <mergeCell ref="A20:C20"/>
    <mergeCell ref="N4:P4"/>
    <mergeCell ref="H4:J4"/>
    <mergeCell ref="E4:G4"/>
    <mergeCell ref="D4:D5"/>
    <mergeCell ref="K4:M4"/>
    <mergeCell ref="A2:P2"/>
    <mergeCell ref="C4:C5"/>
    <mergeCell ref="B4:B5"/>
    <mergeCell ref="A4:A5"/>
    <mergeCell ref="A19:C19"/>
  </mergeCells>
  <printOptions horizontalCentered="1"/>
  <pageMargins left="0.25" right="0.25" top="0.75" bottom="0.75" header="0.3" footer="0.3"/>
  <pageSetup paperSize="9" scale="67" fitToHeight="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 лота закупки</vt:lpstr>
      <vt:lpstr>'Расчет НМЦ лота закупки'!Область_печати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Ноздрина Оксана Николаевна</cp:lastModifiedBy>
  <cp:lastPrinted>2021-12-14T14:11:15Z</cp:lastPrinted>
  <dcterms:created xsi:type="dcterms:W3CDTF">2014-06-26T05:52:50Z</dcterms:created>
  <dcterms:modified xsi:type="dcterms:W3CDTF">2022-06-23T10:15:04Z</dcterms:modified>
</cp:coreProperties>
</file>