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Светильники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закупки'!$A$5:$P$11</definedName>
    <definedName name="_xlnm.Print_Area" localSheetId="0">'Расчет НМЦ лота закупки'!$A$1:$S$11</definedName>
  </definedNames>
  <calcPr calcId="152511"/>
</workbook>
</file>

<file path=xl/calcChain.xml><?xml version="1.0" encoding="utf-8"?>
<calcChain xmlns="http://schemas.openxmlformats.org/spreadsheetml/2006/main">
  <c r="S6" i="1" l="1"/>
  <c r="M9" i="1"/>
  <c r="G7" i="1"/>
  <c r="S7" i="1" l="1"/>
  <c r="P6" i="1"/>
  <c r="P7" i="1"/>
  <c r="M6" i="1"/>
  <c r="M7" i="1"/>
  <c r="J6" i="1"/>
  <c r="J8" i="1"/>
  <c r="G6" i="1"/>
  <c r="S9" i="1" l="1"/>
  <c r="P9" i="1"/>
  <c r="G9" i="1"/>
  <c r="S8" i="1"/>
  <c r="P8" i="1"/>
  <c r="J7" i="1"/>
  <c r="J9" i="1" s="1"/>
  <c r="M8" i="1"/>
  <c r="G8" i="1"/>
  <c r="S11" i="1" l="1"/>
  <c r="S10" i="1" s="1"/>
  <c r="P11" i="1"/>
  <c r="P10" i="1" s="1"/>
  <c r="G11" i="1" l="1"/>
  <c r="G10" i="1" s="1"/>
  <c r="J11" i="1" l="1"/>
  <c r="J10" i="1" s="1"/>
  <c r="M11" i="1"/>
  <c r="M10" i="1" s="1"/>
</calcChain>
</file>

<file path=xl/sharedStrings.xml><?xml version="1.0" encoding="utf-8"?>
<sst xmlns="http://schemas.openxmlformats.org/spreadsheetml/2006/main" count="35" uniqueCount="21">
  <si>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</si>
  <si>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</si>
  <si>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</si>
  <si>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</si>
  <si>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</si>
  <si>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</si>
  <si>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</si>
  <si>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</si>
  <si>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</si>
  <si>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</si>
  <si>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</si>
  <si>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</si>
  <si>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</si>
  <si>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</si>
  <si>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</si>
  <si>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</si>
  <si>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ШТ</t>
  </si>
  <si>
    <t>Расчет начальной максимальной цены лота/закупки (Лоты 203С, 207В )</t>
  </si>
  <si>
    <t>Кронштейн К1П-0,35-0,5 на опору с 2 хомутами TDM</t>
  </si>
  <si>
    <t>Уличных светодиодных светильников СЭС-01-120-Гелиос-5000К-120-П</t>
  </si>
  <si>
    <t>Уличных светодиодных светильников SF-PW5-120-5K-LED 120Вт 14400лм Navigator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</si>
</sst>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view="pageBreakPreview" zoomScale="80" zoomScaleNormal="112" zoomScaleSheetLayoutView="80" workbookViewId="0">
      <selection activeCell="K10" sqref="K10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79.7109375" style="4" customWidth="1"/>
    <col min="4" max="4" width="4.42578125" style="1" bestFit="1" customWidth="1"/>
    <col min="5" max="5" width="9.285156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12</v>
      </c>
    </row>
    <row r="2" spans="1:19" s="3" customFormat="1" ht="27.75" customHeight="1" x14ac:dyDescent="0.2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x14ac:dyDescent="0.25">
      <c r="B3" s="5"/>
      <c r="C3" s="6"/>
    </row>
    <row r="4" spans="1:19" ht="15.75" customHeight="1" x14ac:dyDescent="0.25">
      <c r="A4" s="29" t="s">
        <v>2</v>
      </c>
      <c r="B4" s="28" t="s">
        <v>6</v>
      </c>
      <c r="C4" s="28" t="s">
        <v>0</v>
      </c>
      <c r="D4" s="28" t="s">
        <v>1</v>
      </c>
      <c r="E4" s="35" t="s">
        <v>8</v>
      </c>
      <c r="F4" s="36"/>
      <c r="G4" s="37"/>
      <c r="H4" s="32" t="s">
        <v>11</v>
      </c>
      <c r="I4" s="33"/>
      <c r="J4" s="34"/>
      <c r="K4" s="31" t="s">
        <v>13</v>
      </c>
      <c r="L4" s="31"/>
      <c r="M4" s="31"/>
      <c r="N4" s="31" t="s">
        <v>14</v>
      </c>
      <c r="O4" s="31"/>
      <c r="P4" s="31"/>
      <c r="Q4" s="31" t="s">
        <v>15</v>
      </c>
      <c r="R4" s="31"/>
      <c r="S4" s="31"/>
    </row>
    <row r="5" spans="1:19" s="3" customFormat="1" ht="31.5" customHeight="1" x14ac:dyDescent="0.25">
      <c r="A5" s="29"/>
      <c r="B5" s="28"/>
      <c r="C5" s="28"/>
      <c r="D5" s="28"/>
      <c r="E5" s="23" t="s">
        <v>4</v>
      </c>
      <c r="F5" s="23" t="s">
        <v>5</v>
      </c>
      <c r="G5" s="23" t="s">
        <v>7</v>
      </c>
      <c r="H5" s="23" t="s">
        <v>4</v>
      </c>
      <c r="I5" s="7" t="s">
        <v>5</v>
      </c>
      <c r="J5" s="23" t="s">
        <v>7</v>
      </c>
      <c r="K5" s="23" t="s">
        <v>4</v>
      </c>
      <c r="L5" s="23" t="s">
        <v>5</v>
      </c>
      <c r="M5" s="23" t="s">
        <v>7</v>
      </c>
      <c r="N5" s="23" t="s">
        <v>4</v>
      </c>
      <c r="O5" s="23" t="s">
        <v>5</v>
      </c>
      <c r="P5" s="23" t="s">
        <v>7</v>
      </c>
      <c r="Q5" s="23" t="s">
        <v>4</v>
      </c>
      <c r="R5" s="23" t="s">
        <v>5</v>
      </c>
      <c r="S5" s="23" t="s">
        <v>7</v>
      </c>
    </row>
    <row r="6" spans="1:19" s="3" customFormat="1" ht="15.75" customHeight="1" x14ac:dyDescent="0.25">
      <c r="A6" s="24">
        <v>1</v>
      </c>
      <c r="B6" s="16">
        <v>2353889</v>
      </c>
      <c r="C6" s="16" t="s">
        <v>19</v>
      </c>
      <c r="D6" s="17" t="s">
        <v>16</v>
      </c>
      <c r="E6" s="26">
        <v>50</v>
      </c>
      <c r="F6" s="17">
        <v>14663</v>
      </c>
      <c r="G6" s="17">
        <f>E6*F6</f>
        <v>733150</v>
      </c>
      <c r="H6" s="26">
        <v>50</v>
      </c>
      <c r="I6" s="17">
        <v>11405</v>
      </c>
      <c r="J6" s="17">
        <f>H6*I6</f>
        <v>570250</v>
      </c>
      <c r="K6" s="26">
        <v>50</v>
      </c>
      <c r="L6" s="17">
        <v>14663</v>
      </c>
      <c r="M6" s="17">
        <f>K6*L6</f>
        <v>733150</v>
      </c>
      <c r="N6" s="26">
        <v>50</v>
      </c>
      <c r="O6" s="17">
        <v>15555.98</v>
      </c>
      <c r="P6" s="17">
        <f>O6*N6</f>
        <v>777799</v>
      </c>
      <c r="Q6" s="26">
        <v>50</v>
      </c>
      <c r="R6" s="17">
        <v>15102.891599999999</v>
      </c>
      <c r="S6" s="17">
        <f>Q6*R6</f>
        <v>755144.58</v>
      </c>
    </row>
    <row r="7" spans="1:19" s="3" customFormat="1" ht="15.75" customHeight="1" x14ac:dyDescent="0.25">
      <c r="A7" s="24">
        <v>2</v>
      </c>
      <c r="B7" s="16">
        <v>2379717</v>
      </c>
      <c r="C7" s="16" t="s">
        <v>20</v>
      </c>
      <c r="D7" s="17" t="s">
        <v>16</v>
      </c>
      <c r="E7" s="26">
        <v>50</v>
      </c>
      <c r="F7" s="17">
        <v>5244.125</v>
      </c>
      <c r="G7" s="17">
        <f>E7*F7</f>
        <v>262206.25</v>
      </c>
      <c r="H7" s="26">
        <v>50</v>
      </c>
      <c r="I7" s="17">
        <v>17733.57</v>
      </c>
      <c r="J7" s="17">
        <f>H7*I7</f>
        <v>886678.5</v>
      </c>
      <c r="K7" s="26">
        <v>50</v>
      </c>
      <c r="L7" s="17">
        <v>5244.125</v>
      </c>
      <c r="M7" s="17">
        <f t="shared" ref="M7" si="0">K7*L7</f>
        <v>262206.25</v>
      </c>
      <c r="N7" s="26">
        <v>50</v>
      </c>
      <c r="O7" s="17">
        <v>5563.49</v>
      </c>
      <c r="P7" s="17">
        <f t="shared" ref="P7" si="1">O7*N7</f>
        <v>278174.5</v>
      </c>
      <c r="Q7" s="26">
        <v>50</v>
      </c>
      <c r="R7" s="17">
        <v>5401.45</v>
      </c>
      <c r="S7" s="17">
        <f t="shared" ref="S7" si="2">Q7*R7</f>
        <v>270072.5</v>
      </c>
    </row>
    <row r="8" spans="1:19" s="3" customFormat="1" ht="15.75" customHeight="1" x14ac:dyDescent="0.25">
      <c r="A8" s="24">
        <v>3</v>
      </c>
      <c r="B8" s="16">
        <v>2280112</v>
      </c>
      <c r="C8" s="16" t="s">
        <v>18</v>
      </c>
      <c r="D8" s="17" t="s">
        <v>16</v>
      </c>
      <c r="E8" s="26">
        <v>100</v>
      </c>
      <c r="F8" s="17">
        <v>1150</v>
      </c>
      <c r="G8" s="17">
        <f>E8*F8</f>
        <v>115000</v>
      </c>
      <c r="H8" s="26">
        <v>100</v>
      </c>
      <c r="I8" s="17">
        <v>6091.61</v>
      </c>
      <c r="J8" s="17">
        <f t="shared" ref="J8" si="3">H8*I8</f>
        <v>609161</v>
      </c>
      <c r="K8" s="26">
        <v>100</v>
      </c>
      <c r="L8" s="17">
        <v>1150</v>
      </c>
      <c r="M8" s="17">
        <f>K8*L8</f>
        <v>115000</v>
      </c>
      <c r="N8" s="26">
        <v>100</v>
      </c>
      <c r="O8" s="17">
        <v>1220.03</v>
      </c>
      <c r="P8" s="17">
        <f>O8*N8</f>
        <v>122003</v>
      </c>
      <c r="Q8" s="26">
        <v>100</v>
      </c>
      <c r="R8" s="17">
        <v>1184.5</v>
      </c>
      <c r="S8" s="17">
        <f>Q8*R8</f>
        <v>118450</v>
      </c>
    </row>
    <row r="9" spans="1:19" s="9" customFormat="1" ht="14.25" x14ac:dyDescent="0.25">
      <c r="A9" s="30" t="s">
        <v>9</v>
      </c>
      <c r="B9" s="30"/>
      <c r="C9" s="30"/>
      <c r="D9" s="7"/>
      <c r="E9" s="18"/>
      <c r="F9" s="21"/>
      <c r="G9" s="21">
        <f>SUM(G6:G8)</f>
        <v>1110356.25</v>
      </c>
      <c r="H9" s="19"/>
      <c r="I9" s="19"/>
      <c r="J9" s="25">
        <f>SUM(J6:J8)</f>
        <v>2066089.5</v>
      </c>
      <c r="K9" s="19"/>
      <c r="L9" s="19"/>
      <c r="M9" s="25">
        <f>SUM(M6:M8)</f>
        <v>1110356.25</v>
      </c>
      <c r="N9" s="19"/>
      <c r="O9" s="19"/>
      <c r="P9" s="25">
        <f>SUM(P6:P8)</f>
        <v>1177976.5</v>
      </c>
      <c r="Q9" s="19"/>
      <c r="R9" s="19"/>
      <c r="S9" s="25">
        <f>SUM(S6:S8)</f>
        <v>1143667.08</v>
      </c>
    </row>
    <row r="10" spans="1:19" s="11" customFormat="1" x14ac:dyDescent="0.25">
      <c r="A10" s="30" t="s">
        <v>10</v>
      </c>
      <c r="B10" s="30"/>
      <c r="C10" s="30"/>
      <c r="D10" s="10"/>
      <c r="E10" s="18"/>
      <c r="F10" s="21"/>
      <c r="G10" s="21">
        <f>G11-G9</f>
        <v>222071.25</v>
      </c>
      <c r="H10" s="8"/>
      <c r="I10" s="8"/>
      <c r="J10" s="21">
        <f>J11-J9</f>
        <v>413217.89999999991</v>
      </c>
      <c r="K10" s="18"/>
      <c r="L10" s="18"/>
      <c r="M10" s="18">
        <f>M11-M9</f>
        <v>222071.25</v>
      </c>
      <c r="N10" s="18"/>
      <c r="O10" s="18"/>
      <c r="P10" s="25">
        <f>P11-P9</f>
        <v>235595.30000000005</v>
      </c>
      <c r="Q10" s="18"/>
      <c r="R10" s="18"/>
      <c r="S10" s="20">
        <f>S11-S9</f>
        <v>228733.41599999997</v>
      </c>
    </row>
    <row r="11" spans="1:19" s="11" customFormat="1" x14ac:dyDescent="0.25">
      <c r="A11" s="30" t="s">
        <v>3</v>
      </c>
      <c r="B11" s="30"/>
      <c r="C11" s="30"/>
      <c r="D11" s="14"/>
      <c r="E11" s="18"/>
      <c r="F11" s="21"/>
      <c r="G11" s="21">
        <f>G9*1.2</f>
        <v>1332427.5</v>
      </c>
      <c r="H11" s="13"/>
      <c r="I11" s="13"/>
      <c r="J11" s="21">
        <f>J9*1.2</f>
        <v>2479307.4</v>
      </c>
      <c r="K11" s="18"/>
      <c r="L11" s="18"/>
      <c r="M11" s="18">
        <f>M9*1.2</f>
        <v>1332427.5</v>
      </c>
      <c r="N11" s="18"/>
      <c r="O11" s="18"/>
      <c r="P11" s="22">
        <f>P9*1.2</f>
        <v>1413571.8</v>
      </c>
      <c r="Q11" s="18"/>
      <c r="R11" s="18"/>
      <c r="S11" s="22">
        <f>S9*1.2</f>
        <v>1372400.496</v>
      </c>
    </row>
  </sheetData>
  <mergeCells count="13">
    <mergeCell ref="A11:C11"/>
    <mergeCell ref="A10:C10"/>
    <mergeCell ref="Q4:S4"/>
    <mergeCell ref="N4:P4"/>
    <mergeCell ref="H4:J4"/>
    <mergeCell ref="E4:G4"/>
    <mergeCell ref="D4:D5"/>
    <mergeCell ref="K4:M4"/>
    <mergeCell ref="A2:S2"/>
    <mergeCell ref="C4:C5"/>
    <mergeCell ref="B4:B5"/>
    <mergeCell ref="A4:A5"/>
    <mergeCell ref="A9:C9"/>
  </mergeCells>
  <printOptions horizontalCentered="1"/>
  <pageMargins left="0.25" right="0.25" top="0.75" bottom="0.75" header="0.3" footer="0.3"/>
  <pageSetup paperSize="9" scale="52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2022-03-23T05:59:15Z</dcterms:modified>
</cp:coreProperties>
</file>